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underfa\Desktop\"/>
    </mc:Choice>
  </mc:AlternateContent>
  <bookViews>
    <workbookView xWindow="-105" yWindow="-105" windowWidth="19425" windowHeight="10425"/>
  </bookViews>
  <sheets>
    <sheet name="Summary" sheetId="1" r:id="rId1"/>
    <sheet name="Organizational Units" sheetId="4" r:id="rId2"/>
    <sheet name="23 Base" sheetId="2" state="hidden" r:id="rId3"/>
    <sheet name="23 LCT" sheetId="3" state="hidden" r:id="rId4"/>
    <sheet name="22 Base" sheetId="5" state="hidden" r:id="rId5"/>
    <sheet name="22 LCT" sheetId="6" state="hidden" r:id="rId6"/>
  </sheets>
  <definedNames>
    <definedName name="_xlnm._FilterDatabase" localSheetId="1" hidden="1">'Organizational Units'!$A$1:$D$928</definedName>
    <definedName name="Base_22">'22 Base'!$A$12:$BA$936</definedName>
    <definedName name="Base_23">'23 Base'!$A$12:$AY$939</definedName>
    <definedName name="LCT_22">'22 LCT'!$A$6:$AS$929</definedName>
    <definedName name="LCT_23">'23 LCT'!$A$6:$AQ$935</definedName>
    <definedName name="_xlnm.Print_Area" localSheetId="0">Summary!$A$1:$H$48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7" i="1" l="1"/>
  <c r="B47" i="1"/>
  <c r="B45" i="1"/>
  <c r="B44" i="1"/>
  <c r="B43" i="1"/>
  <c r="B36" i="1"/>
  <c r="B34" i="1"/>
  <c r="B33" i="1"/>
  <c r="B32" i="1"/>
  <c r="B31" i="1"/>
  <c r="B30" i="1"/>
  <c r="B29" i="1"/>
  <c r="B28" i="1"/>
  <c r="B27" i="1"/>
  <c r="B20" i="1"/>
  <c r="B18" i="1"/>
  <c r="B17" i="1"/>
  <c r="B16" i="1"/>
  <c r="F47" i="1" l="1"/>
  <c r="H47" i="1" s="1"/>
  <c r="D45" i="1"/>
  <c r="D44" i="1"/>
  <c r="F44" i="1" s="1"/>
  <c r="D43" i="1"/>
  <c r="F43" i="1" s="1"/>
  <c r="H43" i="1" s="1"/>
  <c r="D36" i="1"/>
  <c r="D34" i="1"/>
  <c r="D33" i="1"/>
  <c r="D32" i="1"/>
  <c r="D31" i="1"/>
  <c r="D30" i="1"/>
  <c r="D29" i="1"/>
  <c r="D28" i="1"/>
  <c r="D27" i="1"/>
  <c r="D20" i="1"/>
  <c r="D18" i="1"/>
  <c r="D17" i="1"/>
  <c r="D16" i="1"/>
  <c r="F9" i="1"/>
  <c r="A9" i="1"/>
  <c r="F16" i="1" l="1"/>
  <c r="H16" i="1" s="1"/>
  <c r="F18" i="1"/>
  <c r="H18" i="1" s="1"/>
  <c r="F27" i="1"/>
  <c r="H27" i="1" s="1"/>
  <c r="F29" i="1"/>
  <c r="H29" i="1" s="1"/>
  <c r="F31" i="1"/>
  <c r="H31" i="1" s="1"/>
  <c r="F33" i="1"/>
  <c r="H33" i="1" s="1"/>
  <c r="F36" i="1"/>
  <c r="H36" i="1" s="1"/>
  <c r="F17" i="1"/>
  <c r="H17" i="1" s="1"/>
  <c r="F20" i="1"/>
  <c r="H20" i="1" s="1"/>
  <c r="F28" i="1"/>
  <c r="H28" i="1" s="1"/>
  <c r="F30" i="1"/>
  <c r="H30" i="1" s="1"/>
  <c r="F32" i="1"/>
  <c r="H32" i="1" s="1"/>
  <c r="F34" i="1"/>
  <c r="H34" i="1" s="1"/>
  <c r="F45" i="1"/>
  <c r="H45" i="1" s="1"/>
</calcChain>
</file>

<file path=xl/sharedStrings.xml><?xml version="1.0" encoding="utf-8"?>
<sst xmlns="http://schemas.openxmlformats.org/spreadsheetml/2006/main" count="20680" uniqueCount="2114">
  <si>
    <t>Click on the yellow cell to select your district ID (RCDT) from the drop down list.</t>
  </si>
  <si>
    <t>District Name</t>
  </si>
  <si>
    <t>District Type</t>
  </si>
  <si>
    <t>Average Student Enrollment (ASE)</t>
  </si>
  <si>
    <t>FY 2022</t>
  </si>
  <si>
    <t>FY 2023</t>
  </si>
  <si>
    <t>Difference</t>
  </si>
  <si>
    <t>% Change</t>
  </si>
  <si>
    <t>English Learner Enrollment</t>
  </si>
  <si>
    <t>DHS Low-Income Student Count</t>
  </si>
  <si>
    <t>Final Adequacy Target</t>
  </si>
  <si>
    <t>Contributing Elements to Change in Adequacy Target</t>
  </si>
  <si>
    <t>Contributing Elements to Change in Final Resources</t>
  </si>
  <si>
    <t>Adjusted EAV Used in Calculations</t>
  </si>
  <si>
    <t>Corporate Personal Property Replacement Tax (CPPRT) Revenue</t>
  </si>
  <si>
    <t>Real Receipts Adjustment</t>
  </si>
  <si>
    <t>Adjusted Base Funding Minimum</t>
  </si>
  <si>
    <t>Final Resources</t>
  </si>
  <si>
    <t>Adjusted Local Capacity Target</t>
  </si>
  <si>
    <t>EBF Calculation Results</t>
  </si>
  <si>
    <t>EBF Tier Assignment</t>
  </si>
  <si>
    <t>Tier Funding</t>
  </si>
  <si>
    <t>CPPRT as a % of Final Resources</t>
  </si>
  <si>
    <t>Final % of Adequacy (Final Resources / Adequacy Target)</t>
  </si>
  <si>
    <t>CPPRT per Pupil</t>
  </si>
  <si>
    <t>View How Available Funds Are Determined</t>
  </si>
  <si>
    <t>Illinois State Board of Education</t>
  </si>
  <si>
    <t>Remaining Appropriation Available for Tier Funding</t>
  </si>
  <si>
    <t>District Tier Counts</t>
  </si>
  <si>
    <t>Maximum Tier Funding Per Student for Purposes of Calculating Final Tier 2 Funding</t>
  </si>
  <si>
    <t>Evidence-Based Funding (105 ILCS 5/8-8.15) Distribution Calculations for Fiscal Year 2023</t>
  </si>
  <si>
    <t xml:space="preserve">Prepared by State Funding &amp; Forecasting Staff, </t>
  </si>
  <si>
    <t>New Appropriation Allocation</t>
  </si>
  <si>
    <t>Target Ratios</t>
  </si>
  <si>
    <t>T1</t>
  </si>
  <si>
    <t>T2</t>
  </si>
  <si>
    <t>T2 FIN</t>
  </si>
  <si>
    <t>T3</t>
  </si>
  <si>
    <t>T4</t>
  </si>
  <si>
    <t>Funding Allocation Rates</t>
  </si>
  <si>
    <t>Tier 1</t>
  </si>
  <si>
    <t>Tier 2</t>
  </si>
  <si>
    <t>Tier 3</t>
  </si>
  <si>
    <t>Tier 4</t>
  </si>
  <si>
    <t>&gt;100%</t>
  </si>
  <si>
    <t>View Your Core Investment Calculation</t>
  </si>
  <si>
    <t>View Your Per Student Investment Calculation</t>
  </si>
  <si>
    <t>View Your Additional Investment Calculation</t>
  </si>
  <si>
    <t>View Your Regionalization Factor</t>
  </si>
  <si>
    <t>View Your Local Capacity Target Calculation</t>
  </si>
  <si>
    <t xml:space="preserve">Additional Calculations for Tier 2 &amp; 3 Step 2 </t>
  </si>
  <si>
    <t>Stage 1: Determining Base Adequacy Level</t>
  </si>
  <si>
    <t>Stage 2: Determining Percent of Adequacy</t>
  </si>
  <si>
    <t>Determining Distribution Tier</t>
  </si>
  <si>
    <t>Stage 3: Determining Tier Funding</t>
  </si>
  <si>
    <t xml:space="preserve">Calculating Total State Contribution </t>
  </si>
  <si>
    <t>District ID</t>
  </si>
  <si>
    <t>County</t>
  </si>
  <si>
    <t>Organization Type</t>
  </si>
  <si>
    <t>Total ASE</t>
  </si>
  <si>
    <t>Core Investment Cost</t>
  </si>
  <si>
    <t>Per Student Investment Cost
(Subject to CWI)</t>
  </si>
  <si>
    <t>Additional Investments Cost</t>
  </si>
  <si>
    <t>Per Student Investment Cost
(Not Subject to CWI)</t>
  </si>
  <si>
    <t>Adequacy Target</t>
  </si>
  <si>
    <t>Regionalization Factor
(CWI)</t>
  </si>
  <si>
    <t>Final Adequacy Target
(Adjusted for Regionalization Factor)</t>
  </si>
  <si>
    <t>Final Adequacy Target Per Student
(Adjusted for Regionalization Factor)</t>
  </si>
  <si>
    <t>Final Percent of Adequacy</t>
  </si>
  <si>
    <t>Adequacy Funding Gap</t>
  </si>
  <si>
    <t xml:space="preserve">Final Adequacy Level </t>
  </si>
  <si>
    <t>Tier Assignment</t>
  </si>
  <si>
    <t>Flag Tier 1</t>
  </si>
  <si>
    <t>Tier 1 Funding Gap</t>
  </si>
  <si>
    <t>Tier 1 Funding</t>
  </si>
  <si>
    <t>Tier 2 Funding Gap</t>
  </si>
  <si>
    <t>Tier 2 Funding
Step 1</t>
  </si>
  <si>
    <t>Tier 2 Funding
Step 2</t>
  </si>
  <si>
    <t>Tier 2 Funding 
Step 3</t>
  </si>
  <si>
    <t>Tier 1 Per Student</t>
  </si>
  <si>
    <t>Original Tier 2 Per Student</t>
  </si>
  <si>
    <t>Final Tier 2 Per Student</t>
  </si>
  <si>
    <t>Tier 3 Per Student</t>
  </si>
  <si>
    <t>Tier 4 Per Student</t>
  </si>
  <si>
    <t>Tier 3 Funding</t>
  </si>
  <si>
    <t>Tier 4 Funding</t>
  </si>
  <si>
    <t xml:space="preserve"> Calculated New FY 23 Funding
(Tier Funding)</t>
  </si>
  <si>
    <t>FY 23 Tier Funding Per Pupil</t>
  </si>
  <si>
    <t>Gross Base Funding Minimum</t>
  </si>
  <si>
    <t>Total Gross FY 23 State Contribution</t>
  </si>
  <si>
    <t>FY 22 EBF Adjustments</t>
  </si>
  <si>
    <t>Total NET FY 23 State Contribution</t>
  </si>
  <si>
    <t>Rep No.</t>
  </si>
  <si>
    <t>Senator No.</t>
  </si>
  <si>
    <t>0100000000092</t>
  </si>
  <si>
    <t>ALT SCH-ADAMS/PIKE ROE   (Was 46)</t>
  </si>
  <si>
    <t>ADAMS</t>
  </si>
  <si>
    <t>Regional</t>
  </si>
  <si>
    <t>0100000000093</t>
  </si>
  <si>
    <t>SAFE SCH-ADAMS/PIKE ROE</t>
  </si>
  <si>
    <t>0100100102600</t>
  </si>
  <si>
    <t>PAYSON COMM UNIT SCHOOL DIST 1</t>
  </si>
  <si>
    <t>Unit</t>
  </si>
  <si>
    <t>0100100202600</t>
  </si>
  <si>
    <t>LIBERTY COMM UNIT SCHOOL DIST 2</t>
  </si>
  <si>
    <t>0100100302600</t>
  </si>
  <si>
    <t>CAMP POINT C U SCHOOL DIST 3</t>
  </si>
  <si>
    <t>0100100402600</t>
  </si>
  <si>
    <t>COMMUNITY UNIT SCHOOL DIST 4</t>
  </si>
  <si>
    <t>0100117202200</t>
  </si>
  <si>
    <t>QUINCY SCHOOL DISTRICT 172</t>
  </si>
  <si>
    <t>0100500102600</t>
  </si>
  <si>
    <t>BROWN COUNTY C U SCH DIST 1</t>
  </si>
  <si>
    <t>BROWN</t>
  </si>
  <si>
    <t>0100901502600</t>
  </si>
  <si>
    <t>BEARDSTOWN C U SCH DIST 15</t>
  </si>
  <si>
    <t>CASS</t>
  </si>
  <si>
    <t>0100906402600</t>
  </si>
  <si>
    <t>VIRGINIA C U SCH DIST 64</t>
  </si>
  <si>
    <t>0100926202600</t>
  </si>
  <si>
    <t>A C CENTRAL CUSD 262</t>
  </si>
  <si>
    <t>0106900102600</t>
  </si>
  <si>
    <t>FRANKLIN C U SCHOOL DISTRICT 1</t>
  </si>
  <si>
    <t>MORGAN</t>
  </si>
  <si>
    <t>0106900602600</t>
  </si>
  <si>
    <t>WAVERLY C U SCHOOL DIST 6</t>
  </si>
  <si>
    <t>0106901102600</t>
  </si>
  <si>
    <t>MEREDOSIA-CHAMBERSBURG CUSD 11</t>
  </si>
  <si>
    <t>0106902702600</t>
  </si>
  <si>
    <t>TRIOPIA C U SCHOOL DISTRICT 27</t>
  </si>
  <si>
    <t>0106911702200</t>
  </si>
  <si>
    <t>JACKSONVILLE SCHOOL DIST 117</t>
  </si>
  <si>
    <t>0107500302600</t>
  </si>
  <si>
    <t>PLEASANT HILL C U SCH DIST 3</t>
  </si>
  <si>
    <t>PIKE</t>
  </si>
  <si>
    <t>0107500402600</t>
  </si>
  <si>
    <t>GRIGGSVILLE-PERRY C U SCH DIST 4</t>
  </si>
  <si>
    <t>0107501002600</t>
  </si>
  <si>
    <t>PIKELAND C U SCH DIST 10</t>
  </si>
  <si>
    <t>0107501202600</t>
  </si>
  <si>
    <t>WESTERN CUSD 12</t>
  </si>
  <si>
    <t>0108600102600</t>
  </si>
  <si>
    <t>WINCHESTER C U SCH DIST 1</t>
  </si>
  <si>
    <t>SCOTT</t>
  </si>
  <si>
    <t>0108600202600</t>
  </si>
  <si>
    <t>SCOTT-MORGAN C U SCHOOL DIST 2</t>
  </si>
  <si>
    <t>0300000000092</t>
  </si>
  <si>
    <t>ALT SCH-BOND/EFFINGHAM/FAYETTE RO</t>
  </si>
  <si>
    <t>FAYETTE</t>
  </si>
  <si>
    <t>0300000000093</t>
  </si>
  <si>
    <t>SAFE SCH-BOND/EFFINGHAM/FAYETTE R</t>
  </si>
  <si>
    <t>0300300102600</t>
  </si>
  <si>
    <t>MULBERRY GROVE C U SCH DIST 1</t>
  </si>
  <si>
    <t>BOND</t>
  </si>
  <si>
    <t>0300300202600</t>
  </si>
  <si>
    <t>BOND CO C U SCHOOL DIST 2</t>
  </si>
  <si>
    <t>0301100102600</t>
  </si>
  <si>
    <t>MORRISONVILLE C U SCH DIST 1</t>
  </si>
  <si>
    <t>CHRISTIAN</t>
  </si>
  <si>
    <t>0301100302600</t>
  </si>
  <si>
    <t>TAYLORVILLE C U SCH DIST 3</t>
  </si>
  <si>
    <t>0301100402600</t>
  </si>
  <si>
    <t>EDINBURG C U SCH DIST 4</t>
  </si>
  <si>
    <t>0301100802600</t>
  </si>
  <si>
    <t>PANA COMM UNIT SCHOOL DIST 8</t>
  </si>
  <si>
    <t>0301101402400</t>
  </si>
  <si>
    <t>SOUTH FORK SCHOOL DISTRICT 14</t>
  </si>
  <si>
    <t>0302501002600</t>
  </si>
  <si>
    <t>ALTAMONT COMM UNIT SCH DIST 10</t>
  </si>
  <si>
    <t>EFFINGHAM</t>
  </si>
  <si>
    <t>0302502002600</t>
  </si>
  <si>
    <t>BEECHER CITY C U SCHOOL DIST 20</t>
  </si>
  <si>
    <t>0302503002600</t>
  </si>
  <si>
    <t>DIETERICH COMM UNIT SCH DIST 30</t>
  </si>
  <si>
    <t>0302504002600</t>
  </si>
  <si>
    <t>EFFINGHAM COMM UNIT SCH DIST 40</t>
  </si>
  <si>
    <t>0302505002600</t>
  </si>
  <si>
    <t>TEUTOPOLIS C U SCHOOL DIST 50</t>
  </si>
  <si>
    <t>0302620102600</t>
  </si>
  <si>
    <t>BROWNSTOWN C U SCH DIST 201</t>
  </si>
  <si>
    <t>0302620202600</t>
  </si>
  <si>
    <t>ST ELMO C U SCHOOL DIST 202</t>
  </si>
  <si>
    <t>0302620302600</t>
  </si>
  <si>
    <t>VANDALIA C U SCH DIST 203</t>
  </si>
  <si>
    <t>0302620402600</t>
  </si>
  <si>
    <t>RAMSEY COMM UNIT SCH DIST 204</t>
  </si>
  <si>
    <t>0306800202600</t>
  </si>
  <si>
    <t>PANHANDLE COMM UNIT SCH DIST 2</t>
  </si>
  <si>
    <t>MONTGOMERY</t>
  </si>
  <si>
    <t>0306800302600</t>
  </si>
  <si>
    <t>HILLSBORO COMM UNIT SCH DIST 3</t>
  </si>
  <si>
    <t>0306801202600</t>
  </si>
  <si>
    <t>LITCHFIELD C U SCHOOL DIST 12</t>
  </si>
  <si>
    <t>0306802202600</t>
  </si>
  <si>
    <t>NOKOMIS COMM UNIT SCH DIST 22</t>
  </si>
  <si>
    <t>0400000000092</t>
  </si>
  <si>
    <t>ALT SCH-BOONE/WINNEBAGO ROE</t>
  </si>
  <si>
    <t>WINNEBAGO</t>
  </si>
  <si>
    <t>0400000000093</t>
  </si>
  <si>
    <t>SAFE SCH-BOONE/WINNEBAGO ROE</t>
  </si>
  <si>
    <t>0400000000095</t>
  </si>
  <si>
    <t>ALOP-BOONE/WINNEBAGO ROE</t>
  </si>
  <si>
    <t>0400410002600</t>
  </si>
  <si>
    <t>BELVIDERE C U SCH DIST 100</t>
  </si>
  <si>
    <t>BOONE</t>
  </si>
  <si>
    <t>0400420002600</t>
  </si>
  <si>
    <t>NORTH BOONE C U SCH DIST 200</t>
  </si>
  <si>
    <t>0410112202200</t>
  </si>
  <si>
    <t>HARLEM UNIT DIST 122</t>
  </si>
  <si>
    <t>0410113100400</t>
  </si>
  <si>
    <t>KINNIKINNICK C C SCH DIST 131</t>
  </si>
  <si>
    <t>Elementary</t>
  </si>
  <si>
    <t>0410113300400</t>
  </si>
  <si>
    <t>PRAIRIE HILL C C SCH DIST 133</t>
  </si>
  <si>
    <t>0410113400400</t>
  </si>
  <si>
    <t>SHIRLAND C C SCHOOL DIST 134</t>
  </si>
  <si>
    <t>0410114000400</t>
  </si>
  <si>
    <t>ROCKTON SCH DIST 140</t>
  </si>
  <si>
    <t>0410120502500</t>
  </si>
  <si>
    <t>ROCKFORD SCHOOL DIST 205</t>
  </si>
  <si>
    <t>0410120701600</t>
  </si>
  <si>
    <t>HONONEGAH COMM H S DIST 207</t>
  </si>
  <si>
    <t>High School</t>
  </si>
  <si>
    <t>0410132002600</t>
  </si>
  <si>
    <t>SOUTH BELOIT C U SCH DIST 320</t>
  </si>
  <si>
    <t>0410132102600</t>
  </si>
  <si>
    <t>PECATONICA C U SCH DIST 321</t>
  </si>
  <si>
    <t>0410132202600</t>
  </si>
  <si>
    <t>DURAND C U SCH DIST 322</t>
  </si>
  <si>
    <t>0410132302600</t>
  </si>
  <si>
    <t>WINNEBAGO C U SCH DIST 323</t>
  </si>
  <si>
    <t>0500000000093</t>
  </si>
  <si>
    <t>SAFE SCH-INTERMEDIATE SERVICE CEN</t>
  </si>
  <si>
    <t>COOK</t>
  </si>
  <si>
    <t>0500000000095</t>
  </si>
  <si>
    <t>Region 05 North Cook ISC 1 ALOP</t>
  </si>
  <si>
    <t>0501601500400</t>
  </si>
  <si>
    <t>PALATINE C C SCHOOL DIST 15</t>
  </si>
  <si>
    <t>0501602100400</t>
  </si>
  <si>
    <t>WHEELING C C SCHOOL DIST 21</t>
  </si>
  <si>
    <t>0501602300200</t>
  </si>
  <si>
    <t>PROSPECT HEIGHTS SCHOOL DIST 23</t>
  </si>
  <si>
    <t>0501602500200</t>
  </si>
  <si>
    <t>ARLINGTON HEIGHTS SCH DIST 25</t>
  </si>
  <si>
    <t>0501602600200</t>
  </si>
  <si>
    <t>RIVER TRAILS SCHOOL DIST 26</t>
  </si>
  <si>
    <t>0501602700200</t>
  </si>
  <si>
    <t>NORTHBROOK ELEM SCHOOL DIST 27</t>
  </si>
  <si>
    <t>0501602800200</t>
  </si>
  <si>
    <t>NORTHBROOK SCHOOL DIST 28</t>
  </si>
  <si>
    <t>0501602900200</t>
  </si>
  <si>
    <t>SUNSET RIDGE SCHOOL DIST 29</t>
  </si>
  <si>
    <t>0501603000200</t>
  </si>
  <si>
    <t>NORTHBROOK/GLENVIEW SCH DIST 30</t>
  </si>
  <si>
    <t>0501603100200</t>
  </si>
  <si>
    <t>WEST NORTHFIELD SCHOOL DIST 31</t>
  </si>
  <si>
    <t>0501603400400</t>
  </si>
  <si>
    <t>GLENVIEW C C SCHOOL DIST 34</t>
  </si>
  <si>
    <t>0501603500200</t>
  </si>
  <si>
    <t>GLENCOE SCHOOL DIST 35</t>
  </si>
  <si>
    <t>0501603600200</t>
  </si>
  <si>
    <t>WINNETKA SCHOOL DIST 36</t>
  </si>
  <si>
    <t>0501603700200</t>
  </si>
  <si>
    <t>AVOCA SCHOOL DIST 37</t>
  </si>
  <si>
    <t>0501603800200</t>
  </si>
  <si>
    <t>KENILWORTH SCHOOL DIST 38</t>
  </si>
  <si>
    <t>0501603900200</t>
  </si>
  <si>
    <t>WILMETTE SCHOOL DIST 39</t>
  </si>
  <si>
    <t>0501605400400</t>
  </si>
  <si>
    <t>SCHAUMBURG C C SCHOOL DIST 54</t>
  </si>
  <si>
    <t>0501605700200</t>
  </si>
  <si>
    <t>MOUNT PROSPECT SCHOOL DIST 57</t>
  </si>
  <si>
    <t>0501605900400</t>
  </si>
  <si>
    <t>COMM CONS SCH DIST 59</t>
  </si>
  <si>
    <t>0501606200400</t>
  </si>
  <si>
    <t>DES PLAINES C C SCH DIST 62</t>
  </si>
  <si>
    <t>0501606300200</t>
  </si>
  <si>
    <t>EAST MAINE SCHOOL DIST 63</t>
  </si>
  <si>
    <t>0501606400400</t>
  </si>
  <si>
    <t>PARK RIDGE C C SCHOOL DIST 64</t>
  </si>
  <si>
    <t>0501606500400</t>
  </si>
  <si>
    <t>EVANSTON C C SCHOOL DIST 65</t>
  </si>
  <si>
    <t>0501606700200</t>
  </si>
  <si>
    <t>GOLF ELEM SCHOOL DIST 67</t>
  </si>
  <si>
    <t>0501606800200</t>
  </si>
  <si>
    <t>SKOKIE SCHOOL DIST 68</t>
  </si>
  <si>
    <t>0501606900200</t>
  </si>
  <si>
    <t>SKOKIE SCHOOL DIST 69</t>
  </si>
  <si>
    <t>0501607000200</t>
  </si>
  <si>
    <t>MORTON GROVE SCHOOL DIST 70</t>
  </si>
  <si>
    <t>0501607100200</t>
  </si>
  <si>
    <t>NILES ELEM SCHOOL DIST 71</t>
  </si>
  <si>
    <t>0501607200200</t>
  </si>
  <si>
    <t>SKOKIE FAIRVIEW SCHOOL DIST 72</t>
  </si>
  <si>
    <t>0501607300200</t>
  </si>
  <si>
    <t>EAST PRAIRIE SCHOOL DIST 73</t>
  </si>
  <si>
    <t>0501607350200</t>
  </si>
  <si>
    <t>SKOKIE SCHOOL DIST 73-5</t>
  </si>
  <si>
    <t>0501607400200</t>
  </si>
  <si>
    <t>LINCOLNWOOD SCHOOL DIST 74</t>
  </si>
  <si>
    <t>0501620201700</t>
  </si>
  <si>
    <t>EVANSTON TWP H S DIST 202</t>
  </si>
  <si>
    <t>0501620301700</t>
  </si>
  <si>
    <t>NEW TRIER TWP H S DIST 203</t>
  </si>
  <si>
    <t>0501620701700</t>
  </si>
  <si>
    <t>MAINE TOWNSHIP H S DIST 207</t>
  </si>
  <si>
    <t>0501621101700</t>
  </si>
  <si>
    <t>TOWNSHIP H S DIST 211</t>
  </si>
  <si>
    <t>0501621401700</t>
  </si>
  <si>
    <t>TOWNSHIP HIGH SCHOOL DIST 214</t>
  </si>
  <si>
    <t>0501621901700</t>
  </si>
  <si>
    <t>NILES TWP COMM HIGH SCH DIST 219</t>
  </si>
  <si>
    <t>0501622501700</t>
  </si>
  <si>
    <t>NORTHFIELD TWP HIGH SCH DIST 225</t>
  </si>
  <si>
    <t>0600000000093</t>
  </si>
  <si>
    <t>0600000000095</t>
  </si>
  <si>
    <t>ALOP SCH-INTERMEDIATE SERVICE CEN</t>
  </si>
  <si>
    <t>0601607800200</t>
  </si>
  <si>
    <t>ROSEMONT ELEM SCHOOL DIST 78</t>
  </si>
  <si>
    <t>0601607900200</t>
  </si>
  <si>
    <t>PENNOYER SCHOOL DIST 79</t>
  </si>
  <si>
    <t>0601608000200</t>
  </si>
  <si>
    <t>NORRIDGE SCHOOL DIST 80</t>
  </si>
  <si>
    <t>0601608100200</t>
  </si>
  <si>
    <t>SCHILLER PARK SCHOOL DIST 81</t>
  </si>
  <si>
    <t>0601608300200</t>
  </si>
  <si>
    <t>MANNHEIM SCHOOL DIST 83</t>
  </si>
  <si>
    <t>0601608400200</t>
  </si>
  <si>
    <t>FRANKLIN PARK SCHOOL DIST 84</t>
  </si>
  <si>
    <t>0601608450200</t>
  </si>
  <si>
    <t>RHODES SCHOOL DIST 84-5</t>
  </si>
  <si>
    <t>0601608550200</t>
  </si>
  <si>
    <t>RIVER GROVE SCHOOL DIST 85-5</t>
  </si>
  <si>
    <t>0601608600200</t>
  </si>
  <si>
    <t>UNION RIDGE SCHOOL DIST 86</t>
  </si>
  <si>
    <t>0601608700200</t>
  </si>
  <si>
    <t>BERKELEY SCHOOL DIST 87</t>
  </si>
  <si>
    <t>0601608800200</t>
  </si>
  <si>
    <t>BELLWOOD SCHOOL DIST 88</t>
  </si>
  <si>
    <t>0601608900200</t>
  </si>
  <si>
    <t>MAYWOOD-MELROSE PARK-BROADVIEW-89</t>
  </si>
  <si>
    <t>0601609000200</t>
  </si>
  <si>
    <t>RIVER FOREST SCHOOL DIST 90</t>
  </si>
  <si>
    <t>0601609100200</t>
  </si>
  <si>
    <t>FOREST PARK SCHOOL DIST 91</t>
  </si>
  <si>
    <t>0601609200200</t>
  </si>
  <si>
    <t>LINDOP SCHOOL DISTRICT 92</t>
  </si>
  <si>
    <t>0601609250200</t>
  </si>
  <si>
    <t>WESTCHESTER SCHOOL DIST 92-5</t>
  </si>
  <si>
    <t>0601609300200</t>
  </si>
  <si>
    <t>HILLSIDE SCHOOL DIST 93</t>
  </si>
  <si>
    <t>0601609400200</t>
  </si>
  <si>
    <t>KOMAREK SCHOOL DIST 94</t>
  </si>
  <si>
    <t>0601609500200</t>
  </si>
  <si>
    <t>BROOKFIELD SCHOOL DIST 95</t>
  </si>
  <si>
    <t>0601609600200</t>
  </si>
  <si>
    <t>RIVERSIDE SCHOOL DIST 96</t>
  </si>
  <si>
    <t>0601609700200</t>
  </si>
  <si>
    <t>OAK PARK ELEM SCHOOL DIST 97</t>
  </si>
  <si>
    <t>0601609800200</t>
  </si>
  <si>
    <t>BERWYN NORTH SCHOOL DIST 98</t>
  </si>
  <si>
    <t>0601609900200</t>
  </si>
  <si>
    <t>CICERO SCHOOL DISTRICT 99</t>
  </si>
  <si>
    <t>0601610000200</t>
  </si>
  <si>
    <t>BERWYN SOUTH SCHOOL DISTRICT 100</t>
  </si>
  <si>
    <t>0601610100200</t>
  </si>
  <si>
    <t>WESTERN SPRINGS SCHOOL DIST 101</t>
  </si>
  <si>
    <t>0601610200200</t>
  </si>
  <si>
    <t>LA GRANGE SCHOOL DIST 102</t>
  </si>
  <si>
    <t>0601610300200</t>
  </si>
  <si>
    <t>LYONS SCHOOL DIST 103</t>
  </si>
  <si>
    <t>0601610500200</t>
  </si>
  <si>
    <t>LA GRANGE SCHOOL DIST 105 (SOUTH)</t>
  </si>
  <si>
    <t>0601610600200</t>
  </si>
  <si>
    <t>LAGRANGE HIGHLANDS SCH DIST 106</t>
  </si>
  <si>
    <t>0601610700200</t>
  </si>
  <si>
    <t>PLEASANTDALE SCHOOL DIST 107</t>
  </si>
  <si>
    <t>0601620001300</t>
  </si>
  <si>
    <t>OAK PARK &amp; RIVER FOREST DIST 200</t>
  </si>
  <si>
    <t>0601620101700</t>
  </si>
  <si>
    <t>J S MORTON H S DISTRICT 201</t>
  </si>
  <si>
    <t>0601620401700</t>
  </si>
  <si>
    <t>LYONS TWP H S DIST 204</t>
  </si>
  <si>
    <t>0601620801700</t>
  </si>
  <si>
    <t>RIVERSIDE BROOKFIELD TWP DIST 208</t>
  </si>
  <si>
    <t>0601620901700</t>
  </si>
  <si>
    <t>PROVISO TWP H S DIST 209</t>
  </si>
  <si>
    <t>0601621201600</t>
  </si>
  <si>
    <t>LEYDEN COMM H S DIST 212</t>
  </si>
  <si>
    <t>0601623401600</t>
  </si>
  <si>
    <t>RIDGEWOOD COMM H S DIST 234</t>
  </si>
  <si>
    <t>0601640102600</t>
  </si>
  <si>
    <t>ELMWOOD PARK C U SCH DIST 401</t>
  </si>
  <si>
    <t>0700000000092</t>
  </si>
  <si>
    <t>Region 07 South Cook ISC 4 TAOEP</t>
  </si>
  <si>
    <t>0700000000093</t>
  </si>
  <si>
    <t>0701610400200</t>
  </si>
  <si>
    <t>SUMMIT SCHOOL DIST 104</t>
  </si>
  <si>
    <t>0701610800200</t>
  </si>
  <si>
    <t>WILLOW SPRINGS SCHOOL DIST 108</t>
  </si>
  <si>
    <t>0701610900200</t>
  </si>
  <si>
    <t>INDIAN SPRINGS SCHOOL DIST 109</t>
  </si>
  <si>
    <t>0701611000200</t>
  </si>
  <si>
    <t>CENTRAL STICKNEY SCH DIST 110</t>
  </si>
  <si>
    <t>0701611100200</t>
  </si>
  <si>
    <t>BURBANK SCHOOL DISTRICT 111</t>
  </si>
  <si>
    <t>07016113A0200</t>
  </si>
  <si>
    <t>LEMONT-BROMBEREK CSD 113A</t>
  </si>
  <si>
    <t>0701611700200</t>
  </si>
  <si>
    <t>NORTH PALOS SCHOOL DIST 117</t>
  </si>
  <si>
    <t>0701611800400</t>
  </si>
  <si>
    <t>PALOS COMM CONS SCHOOL DIST 118</t>
  </si>
  <si>
    <t>0701612200200</t>
  </si>
  <si>
    <t>RIDGELAND SCHOOL DISTRICT 122</t>
  </si>
  <si>
    <t>0701612300200</t>
  </si>
  <si>
    <t>OAK LAWN-HOMETOWN SCH DIST 123</t>
  </si>
  <si>
    <t>0701612400200</t>
  </si>
  <si>
    <t>EVERGREEN PK ELEM SCH DIST 124</t>
  </si>
  <si>
    <t>0701612500200</t>
  </si>
  <si>
    <t>ATWOOD HEIGHTS DISTRICT 125</t>
  </si>
  <si>
    <t>0701612600200</t>
  </si>
  <si>
    <t>ALSIP-HAZLGRN-OAKLWN S DIST 126</t>
  </si>
  <si>
    <t>0701612700200</t>
  </si>
  <si>
    <t>WORTH SCHOOL DISTRICT 127</t>
  </si>
  <si>
    <t>0701612750200</t>
  </si>
  <si>
    <t>CHICAGO RIDGE SCHOOL DIST 127-5</t>
  </si>
  <si>
    <t>0701612800200</t>
  </si>
  <si>
    <t>PALOS HEIGHTS SCHOOL DIST 128</t>
  </si>
  <si>
    <t>0701613000200</t>
  </si>
  <si>
    <t>COOK COUNTY SCHOOL DIST 130</t>
  </si>
  <si>
    <t>0701613200200</t>
  </si>
  <si>
    <t>CALUMET PUBLIC SCHOOLS DIST 132</t>
  </si>
  <si>
    <t>0701613300200</t>
  </si>
  <si>
    <t>GEN GEO PATTON SCHOOL DIST 133</t>
  </si>
  <si>
    <t>0701613500200</t>
  </si>
  <si>
    <t>ORLAND SCHOOL DISTRICT 135</t>
  </si>
  <si>
    <t>0701614000200</t>
  </si>
  <si>
    <t>KIRBY SCHOOL DIST 140</t>
  </si>
  <si>
    <t>0701614200200</t>
  </si>
  <si>
    <t>FOREST RIDGE SCHOOL DIST 142</t>
  </si>
  <si>
    <t>0701614300200</t>
  </si>
  <si>
    <t>MIDLOTHIAN SCHOOL DIST 143</t>
  </si>
  <si>
    <t>0701614350200</t>
  </si>
  <si>
    <t>POSEN-ROBBINS EL SCH DIST 143-5</t>
  </si>
  <si>
    <t>0701614400200</t>
  </si>
  <si>
    <t>PRAIRIE-HILLS ELEM SCH DIST 144</t>
  </si>
  <si>
    <t>0701614500200</t>
  </si>
  <si>
    <t>ARBOR PARK SCHOOL DISTRICT 145</t>
  </si>
  <si>
    <t>0701614600400</t>
  </si>
  <si>
    <t>TINLEY PARK COMM SCH DIST 146</t>
  </si>
  <si>
    <t>0701614700200</t>
  </si>
  <si>
    <t>W HARVEY-DIXMOOR PUB SCH DIST147</t>
  </si>
  <si>
    <t>0701614800200</t>
  </si>
  <si>
    <t>DOLTON SCHOOL DISTRICT 148</t>
  </si>
  <si>
    <t>0701614900200</t>
  </si>
  <si>
    <t>DOLTON SCHOOL DISTRICT 149</t>
  </si>
  <si>
    <t>0701615000200</t>
  </si>
  <si>
    <t>SOUTH HOLLAND SCHOOL DIST 150</t>
  </si>
  <si>
    <t>0701615100200</t>
  </si>
  <si>
    <t>SOUTH HOLLAND SCHOOL DIST 151</t>
  </si>
  <si>
    <t>0701615200200</t>
  </si>
  <si>
    <t>HARVEY SCHOOL DISTRICT 152</t>
  </si>
  <si>
    <t>0701615250200</t>
  </si>
  <si>
    <t>HAZEL CREST SCHOOL DIST 152-5</t>
  </si>
  <si>
    <t>0701615300200</t>
  </si>
  <si>
    <t>HOMEWOOD SCHOOL DISTRICT 153</t>
  </si>
  <si>
    <t>0701615400200</t>
  </si>
  <si>
    <t>THORNTON SCHOOL DISTRICT 154</t>
  </si>
  <si>
    <t>0701615450200</t>
  </si>
  <si>
    <t>BURNHAM SCHOOL DISTRICT 154-5</t>
  </si>
  <si>
    <t>0701615500200</t>
  </si>
  <si>
    <t>CALUMET CITY SCHOOL DISTRICT 155</t>
  </si>
  <si>
    <t>0701615600200</t>
  </si>
  <si>
    <t>LINCOLN ELEM SCHOOL DIST 156</t>
  </si>
  <si>
    <t>0701615700200</t>
  </si>
  <si>
    <t>HOOVER-SCHRUM MEMORIAL SD 157</t>
  </si>
  <si>
    <t>0701615800200</t>
  </si>
  <si>
    <t>LANSING SCHOOL DISTRICT 158</t>
  </si>
  <si>
    <t>0701615900200</t>
  </si>
  <si>
    <t>ELEM SCHOOL DISTRICT 159</t>
  </si>
  <si>
    <t>0701616000200</t>
  </si>
  <si>
    <t>COUNTRY CLUB HILLS SCH DIST 160</t>
  </si>
  <si>
    <t>0701616100200</t>
  </si>
  <si>
    <t>FLOSSMOOR SCHOOL DISTRICT 161</t>
  </si>
  <si>
    <t>0701616200200</t>
  </si>
  <si>
    <t>MATTESON ELEM SCHOOL DIST 162</t>
  </si>
  <si>
    <t>0701616300200</t>
  </si>
  <si>
    <t>PARK FOREST SCHOOL DIST 163</t>
  </si>
  <si>
    <t>0701616700200</t>
  </si>
  <si>
    <t>BROOKWOOD SCHOOL DIST 167</t>
  </si>
  <si>
    <t>0701616800400</t>
  </si>
  <si>
    <t>COMM CONS SCHOOL DIST 168</t>
  </si>
  <si>
    <t>0701616900200</t>
  </si>
  <si>
    <t>FORD HEIGHTS SCHOOL DISTRICT 169</t>
  </si>
  <si>
    <t>0701617000200</t>
  </si>
  <si>
    <t>CHICAGO HEIGHTS SCHOOL DIST 170</t>
  </si>
  <si>
    <t>0701617100200</t>
  </si>
  <si>
    <t>SUNNYBROOK SCHOOL DISTRICT 171</t>
  </si>
  <si>
    <t>0701617200200</t>
  </si>
  <si>
    <t>SANDRIDGE SCHOOL DISTRICT 172</t>
  </si>
  <si>
    <t>0701619400200</t>
  </si>
  <si>
    <t>STEGER SCHOOL DISTRICT 194</t>
  </si>
  <si>
    <t>0701620501700</t>
  </si>
  <si>
    <t>THORNTON TWP H S DIST 205</t>
  </si>
  <si>
    <t>0701620601700</t>
  </si>
  <si>
    <t>BLOOM TWP HIGH SCH DIST 206</t>
  </si>
  <si>
    <t>0701621001700</t>
  </si>
  <si>
    <t>LEMONT TWP H S DIST 210</t>
  </si>
  <si>
    <t>0701621501700</t>
  </si>
  <si>
    <t>THORNTON FRACTIONAL T H S D 215</t>
  </si>
  <si>
    <t>0701621701600</t>
  </si>
  <si>
    <t>ARGO COMM H S DIST 217</t>
  </si>
  <si>
    <t>0701621801600</t>
  </si>
  <si>
    <t>COMMUNITY HIGH SCHOOL DIST 218</t>
  </si>
  <si>
    <t>0701622001700</t>
  </si>
  <si>
    <t>REAVIS TWP H S DIST 220</t>
  </si>
  <si>
    <t>0701622701700</t>
  </si>
  <si>
    <t>RICH TWP H S DISTRICT 227</t>
  </si>
  <si>
    <t>0701622801600</t>
  </si>
  <si>
    <t>BREMEN COMM H S DISTRICT 228</t>
  </si>
  <si>
    <t>0701622901600</t>
  </si>
  <si>
    <t>OAK LAWN COMM H S DIST 229</t>
  </si>
  <si>
    <t>0701623001300</t>
  </si>
  <si>
    <t>CONS HIGH SCHOOL DISTRICT 230</t>
  </si>
  <si>
    <t>0701623101600</t>
  </si>
  <si>
    <t>EVERGREEN PARK COMM HI SCH D 231</t>
  </si>
  <si>
    <t>0701623301600</t>
  </si>
  <si>
    <t>HOMEWOOD FLOSSMOOR C H S D 233</t>
  </si>
  <si>
    <t>0800000000092</t>
  </si>
  <si>
    <t>ALT SCH-CAROLL/JODAVIESS/STEPHENS</t>
  </si>
  <si>
    <t>JO DAVIESS</t>
  </si>
  <si>
    <t>0800000000093</t>
  </si>
  <si>
    <t>SAFE SCH-CARROLL/JO DAVIESS/STEPH</t>
  </si>
  <si>
    <t>0800830802600</t>
  </si>
  <si>
    <t>EASTLAND COMM UNIT SCH DIST 308</t>
  </si>
  <si>
    <t>CARROLL</t>
  </si>
  <si>
    <t>0800831402600</t>
  </si>
  <si>
    <t>WEST CARROLL</t>
  </si>
  <si>
    <t>0800839902600</t>
  </si>
  <si>
    <t>CHADWICK-MILLEDGEVILLE CUSD 399</t>
  </si>
  <si>
    <t>0804311902200</t>
  </si>
  <si>
    <t>EAST DUBUQUE UNIT SCH DIST 119</t>
  </si>
  <si>
    <t>0804312002200</t>
  </si>
  <si>
    <t>GALENA UNIT SCHOOL DIST 120</t>
  </si>
  <si>
    <t>0804320502600</t>
  </si>
  <si>
    <t>WARREN COMM UNIT SCHOOL DIST 205</t>
  </si>
  <si>
    <t>0804320602600</t>
  </si>
  <si>
    <t>STOCKTON C U SCHOOL DIST 206</t>
  </si>
  <si>
    <t>0804321002600</t>
  </si>
  <si>
    <t>RIVER RIDGE C U SCH DIST 210</t>
  </si>
  <si>
    <t>0804321102600</t>
  </si>
  <si>
    <t>SCALES MOUND C U SCH DISTRICT 211</t>
  </si>
  <si>
    <t>0808914502200</t>
  </si>
  <si>
    <t>FREEPORT SCHOOL DIST 145</t>
  </si>
  <si>
    <t>STEPHENSON</t>
  </si>
  <si>
    <t>0808920002600</t>
  </si>
  <si>
    <t>PEARL CITY C U SCH DIST 200</t>
  </si>
  <si>
    <t>0808920102600</t>
  </si>
  <si>
    <t>DAKOTA COMM UNIT SCH DIST 201</t>
  </si>
  <si>
    <t>0808920202600</t>
  </si>
  <si>
    <t>LENA WINSLOW C U SCH DIST 202</t>
  </si>
  <si>
    <t>0808920302600</t>
  </si>
  <si>
    <t>ORANGEVILLE C U SCHOOL DIST 203</t>
  </si>
  <si>
    <t>0900000000092</t>
  </si>
  <si>
    <t>Champaign/Ford ROE TAOEP</t>
  </si>
  <si>
    <t>CHAMPAIGN</t>
  </si>
  <si>
    <t>0900000000093</t>
  </si>
  <si>
    <t>SAFE SCH-CHAMPAIGN/FORD ROE</t>
  </si>
  <si>
    <t>0901000102600</t>
  </si>
  <si>
    <t>FISHER C U SCHOOL DISTRICT 1</t>
  </si>
  <si>
    <t>0901000302600</t>
  </si>
  <si>
    <t>MAHOMET-SEYMOUR C U SCH DIST 3</t>
  </si>
  <si>
    <t>0901000402600</t>
  </si>
  <si>
    <t>CHAMPAIGN COMM UNIT SCH DIST 4</t>
  </si>
  <si>
    <t>0901000702600</t>
  </si>
  <si>
    <t>TOLONO C U SCHOOL DIST 7</t>
  </si>
  <si>
    <t>0901000802600</t>
  </si>
  <si>
    <t>HERITAGE COMM UNIT SCH DIST 8</t>
  </si>
  <si>
    <t>0901011602200</t>
  </si>
  <si>
    <t>URBANA SCHOOL DIST 116</t>
  </si>
  <si>
    <t>0901013000400</t>
  </si>
  <si>
    <t>THOMASBORO C C SCHOOL DIST 130</t>
  </si>
  <si>
    <t>0901013700200</t>
  </si>
  <si>
    <t>RANTOUL CITY SCHOOL DIST 137</t>
  </si>
  <si>
    <t>0901014200400</t>
  </si>
  <si>
    <t>LUDLOW C C SCHOOL DIST 142</t>
  </si>
  <si>
    <t>0901016900400</t>
  </si>
  <si>
    <t>ST JOSEPH C C SCHOOL DIST 169</t>
  </si>
  <si>
    <t>0901018800400</t>
  </si>
  <si>
    <t>GIFFORD C C SCHOOL DIST 188</t>
  </si>
  <si>
    <t>0901019301700</t>
  </si>
  <si>
    <t>RANTOUL TOWNSHIP H S DIST 193</t>
  </si>
  <si>
    <t>0901019700400</t>
  </si>
  <si>
    <t>PRAIRIEVIEW-OGDEN CCSD 197</t>
  </si>
  <si>
    <t>0901030501600</t>
  </si>
  <si>
    <t>ST JOSEPH OGDEN C H S DIST 305</t>
  </si>
  <si>
    <t>0902700502600</t>
  </si>
  <si>
    <t>GIBSON CITY-MELVIN-SIBLEY CUSD 5</t>
  </si>
  <si>
    <t>FORD</t>
  </si>
  <si>
    <t>0902701002600</t>
  </si>
  <si>
    <t>PAXTON-BUCKLEY-LODA CU DIST 10</t>
  </si>
  <si>
    <t>1100000000092</t>
  </si>
  <si>
    <t>ALT SCH-CLK/CLS/CMBN/DGLAS/EDGR/M</t>
  </si>
  <si>
    <t>COLES</t>
  </si>
  <si>
    <t>1100000000093</t>
  </si>
  <si>
    <t>SAFE SCH-CLK/CLS/CMBN/DGLAS/EDGR/</t>
  </si>
  <si>
    <t>11012002C2600</t>
  </si>
  <si>
    <t>MARSHALL C U SCHOOL DIST 2C</t>
  </si>
  <si>
    <t>CLARK</t>
  </si>
  <si>
    <t>11012003C2600</t>
  </si>
  <si>
    <t>MARTINSVILLE C U SCH DIST 3C</t>
  </si>
  <si>
    <t>11012004C2600</t>
  </si>
  <si>
    <t>CASEY-WESTFIELD C U SCH DIST 4C</t>
  </si>
  <si>
    <t>1101500102600</t>
  </si>
  <si>
    <t>CHARLESTON C U SCHOOL DIST 1</t>
  </si>
  <si>
    <t>1101500202600</t>
  </si>
  <si>
    <t>MATTOON C U SCHOOL DIST 2</t>
  </si>
  <si>
    <t>1101500502600</t>
  </si>
  <si>
    <t>OAKLAND C U SCHOOL DIST 5</t>
  </si>
  <si>
    <t>1101800302600</t>
  </si>
  <si>
    <t>NEOGA COMM UNIT SCHOOL DIST 3</t>
  </si>
  <si>
    <t>CUMBERLAND</t>
  </si>
  <si>
    <t>1101807702600</t>
  </si>
  <si>
    <t>CUMBERLAND C U SCHOOL DIST 77</t>
  </si>
  <si>
    <t>1102130102600</t>
  </si>
  <si>
    <t>TUSCOLA C U SCHOOL DIST 301</t>
  </si>
  <si>
    <t>DOUGLAS</t>
  </si>
  <si>
    <t>1102130202600</t>
  </si>
  <si>
    <t>VILLA GROVE C U SCH DIST 302</t>
  </si>
  <si>
    <t>1102130502600</t>
  </si>
  <si>
    <t>ARTHUR C U SCHOOL DIST 305</t>
  </si>
  <si>
    <t>PIATT</t>
  </si>
  <si>
    <t>1102130602600</t>
  </si>
  <si>
    <t>ARCOLA C U SCHOOL DISTRICT 306</t>
  </si>
  <si>
    <t>1102300102600</t>
  </si>
  <si>
    <t>SHILOH COMM UNIT SCH DIST 1</t>
  </si>
  <si>
    <t>EDGAR</t>
  </si>
  <si>
    <t>1102300302600</t>
  </si>
  <si>
    <t>KANSAS COMM UNIT SCHOOL DIST 3</t>
  </si>
  <si>
    <t>1102300402600</t>
  </si>
  <si>
    <t>PARIS COMM UNIT SCHOOL DIST 4</t>
  </si>
  <si>
    <t>1102300602600</t>
  </si>
  <si>
    <t>EDGAR COUNTY C U DIST 6</t>
  </si>
  <si>
    <t>1102309502500</t>
  </si>
  <si>
    <t>PARIS-UNION SCHOOL DIST 95</t>
  </si>
  <si>
    <t>1107030002600</t>
  </si>
  <si>
    <t>SULLIVAN C U SCHOOL DIST 300</t>
  </si>
  <si>
    <t>MOULTRIE</t>
  </si>
  <si>
    <t>1107030202600</t>
  </si>
  <si>
    <t>OKAW Valley CUSD 302</t>
  </si>
  <si>
    <t>1108700102600</t>
  </si>
  <si>
    <t>WINDSOR COMM UNIT SCH DIST 1</t>
  </si>
  <si>
    <t>SHELBY</t>
  </si>
  <si>
    <t>11087003A2600</t>
  </si>
  <si>
    <t>COWDEN-HERRICK CUD 3A</t>
  </si>
  <si>
    <t>1108700402600</t>
  </si>
  <si>
    <t>SHELBYVILLE C U SCHOOL DIST 4</t>
  </si>
  <si>
    <t>11087005A2600</t>
  </si>
  <si>
    <t>STEWARDSON-STRASBURG CU DIST 5A</t>
  </si>
  <si>
    <t>1108702102600</t>
  </si>
  <si>
    <t>CENTRAL A &amp; M C U DIST #21</t>
  </si>
  <si>
    <t>1200000000092</t>
  </si>
  <si>
    <t>ALT SCH-CLAY/CWFORD/JSPER/LWRNCE/</t>
  </si>
  <si>
    <t>RICHLAND</t>
  </si>
  <si>
    <t>1200000000093</t>
  </si>
  <si>
    <t>SAFE SCH-CLAY/CWFORD/JSPER/LWRNCE</t>
  </si>
  <si>
    <t>1201301002600</t>
  </si>
  <si>
    <t>CLAY CITY COMM UNIT DIST 10</t>
  </si>
  <si>
    <t>CLAY</t>
  </si>
  <si>
    <t>1201302502600</t>
  </si>
  <si>
    <t>NORTH CLAY C U SCHOOL DISTRICT 25</t>
  </si>
  <si>
    <t>1201303502600</t>
  </si>
  <si>
    <t>FLORA COMM UNIT SCH DIST 35</t>
  </si>
  <si>
    <t>1201700102600</t>
  </si>
  <si>
    <t>HUTSONVILLE C U SCHOOL DIST 1</t>
  </si>
  <si>
    <t>CRAWFORD</t>
  </si>
  <si>
    <t>1201700202600</t>
  </si>
  <si>
    <t>ROBINSON C U SCHOOL DIST 2</t>
  </si>
  <si>
    <t>1201700302600</t>
  </si>
  <si>
    <t>PALESTINE C U SCHOOL DIST 3</t>
  </si>
  <si>
    <t>1201700402600</t>
  </si>
  <si>
    <t>OBLONG C U SCHOOL DIST 4</t>
  </si>
  <si>
    <t>1204000102600</t>
  </si>
  <si>
    <t>JASPER COUNTY COMM UNIT DIST 1</t>
  </si>
  <si>
    <t>JASPER</t>
  </si>
  <si>
    <t>1205101002600</t>
  </si>
  <si>
    <t>RED HILL C U SCHOOL DIST 10</t>
  </si>
  <si>
    <t>LAWRENCE</t>
  </si>
  <si>
    <t>1205102002600</t>
  </si>
  <si>
    <t>LAWRENCE CO C U DISTRICT 20</t>
  </si>
  <si>
    <t>1208000102600</t>
  </si>
  <si>
    <t>EAST RICHLAND C U SCH DIST 1</t>
  </si>
  <si>
    <t>1300000000092</t>
  </si>
  <si>
    <t>ALT SCH-CLINTON/MARION/WASHINGTON</t>
  </si>
  <si>
    <t>CLINTON</t>
  </si>
  <si>
    <t>1300000000093</t>
  </si>
  <si>
    <t>SAFE SCH-CLINTON/MARION/WASHINGTO</t>
  </si>
  <si>
    <t>1301400102600</t>
  </si>
  <si>
    <t>CARLYLE C U SCHOOL DISTRICT 1</t>
  </si>
  <si>
    <t>1301400302600</t>
  </si>
  <si>
    <t>WESCLIN C U SCHOOL DISTRICT 3</t>
  </si>
  <si>
    <t>1301401200400</t>
  </si>
  <si>
    <t>BREESE SCHOOL DISTRICT 12</t>
  </si>
  <si>
    <t>1301402100200</t>
  </si>
  <si>
    <t>AVISTON SCHOOL DISTRICT 21</t>
  </si>
  <si>
    <t>1301404600200</t>
  </si>
  <si>
    <t>WILLOW GROVE SCHOOL DISTRICT 46</t>
  </si>
  <si>
    <t>1301405700200</t>
  </si>
  <si>
    <t>BARTELSO SCHOOL DISTRICT 57</t>
  </si>
  <si>
    <t>1301406000200</t>
  </si>
  <si>
    <t>GERMANTOWN SCHOOL DISTRICT 60</t>
  </si>
  <si>
    <t>1301406200200</t>
  </si>
  <si>
    <t>DAMIANSVILLE SCHOOL DISTRICT 62</t>
  </si>
  <si>
    <t>1301406300200</t>
  </si>
  <si>
    <t>ALBERS SCHOOL DISTRICT 63</t>
  </si>
  <si>
    <t>1301407101600</t>
  </si>
  <si>
    <t>CENTRAL COMMUNITY H S DIST 71</t>
  </si>
  <si>
    <t>1301414150200</t>
  </si>
  <si>
    <t>ST ROSE SCHOOL DISTRICT 14-15</t>
  </si>
  <si>
    <t>1301418600200</t>
  </si>
  <si>
    <t>NORTH WAMAC SCHOOL DISTRICT 186</t>
  </si>
  <si>
    <t>1304100102600</t>
  </si>
  <si>
    <t>WALTONVILLE C U SCHOOL DIST 1</t>
  </si>
  <si>
    <t>JEFFERSON</t>
  </si>
  <si>
    <t>1304100200400</t>
  </si>
  <si>
    <t>ROME COMM CONS SCHOOL DIST 2</t>
  </si>
  <si>
    <t>1304100300400</t>
  </si>
  <si>
    <t>FIELD COMM CONS SCHOOL DIST 3</t>
  </si>
  <si>
    <t>1304100500400</t>
  </si>
  <si>
    <t>OPDYKE-BELLE-RIVE CC SCH DIST 5</t>
  </si>
  <si>
    <t>1304100600400</t>
  </si>
  <si>
    <t>GRAND PRAIRIE C C SCH DIST 6</t>
  </si>
  <si>
    <t>1304101200400</t>
  </si>
  <si>
    <t>MCCLELLAN C C SCHOOL DIST 12</t>
  </si>
  <si>
    <t>1304107900200</t>
  </si>
  <si>
    <t>SUMMERSVILLE SCHOOL DIST 79</t>
  </si>
  <si>
    <t>1304108000200</t>
  </si>
  <si>
    <t>MOUNT VERNON SCHOOL DIST 80</t>
  </si>
  <si>
    <t>1304108200200</t>
  </si>
  <si>
    <t>BETHEL SCHOOL DISTRICT 82</t>
  </si>
  <si>
    <t>1304109900400</t>
  </si>
  <si>
    <t>FARRINGTON C C SCHOOL DIST 99</t>
  </si>
  <si>
    <t>1304117800400</t>
  </si>
  <si>
    <t>SPRING GARDEN CONS SCHL DIST 178</t>
  </si>
  <si>
    <t>1304120101700</t>
  </si>
  <si>
    <t>MT VERNON TWP H S DIST 201</t>
  </si>
  <si>
    <t>1304120902700</t>
  </si>
  <si>
    <t>WOODLAWN UNIT DIST 209</t>
  </si>
  <si>
    <t>1304131802700</t>
  </si>
  <si>
    <t>BLUFORD UNIT DIST 318</t>
  </si>
  <si>
    <t>1305800100300</t>
  </si>
  <si>
    <t>RACCOON CONS SCHOOL DIST 1</t>
  </si>
  <si>
    <t>MARION</t>
  </si>
  <si>
    <t>1305800200300</t>
  </si>
  <si>
    <t>KELL CONSOLIDATED SCHOOL DIST 2</t>
  </si>
  <si>
    <t>1305800700400</t>
  </si>
  <si>
    <t>IUKA COMM CONS SCHOOL DIST 7</t>
  </si>
  <si>
    <t>1305801000400</t>
  </si>
  <si>
    <t>SELMAVILLE C C SCH DIST 10</t>
  </si>
  <si>
    <t>1305810002600</t>
  </si>
  <si>
    <t>PATOKA COMM UNIT SCH DIST 100</t>
  </si>
  <si>
    <t>1305811100200</t>
  </si>
  <si>
    <t>SALEM SCHOOL DIST 111</t>
  </si>
  <si>
    <t>1305813300200</t>
  </si>
  <si>
    <t>CENTRAL CITY SCHOOL DIST 133</t>
  </si>
  <si>
    <t>1305813500200</t>
  </si>
  <si>
    <t>CENTRALIA SCHOOL DIST 135</t>
  </si>
  <si>
    <t>1305820001700</t>
  </si>
  <si>
    <t>CENTRALIA H S DIST 200</t>
  </si>
  <si>
    <t>1305840102600</t>
  </si>
  <si>
    <t>SOUTH CENTRAL COMM UNIT DIST 401</t>
  </si>
  <si>
    <t>1305850102600</t>
  </si>
  <si>
    <t>SANDOVAL C U SCHOOL DIST 501</t>
  </si>
  <si>
    <t>1305860001600</t>
  </si>
  <si>
    <t>SALEM COMM H S DIST 600</t>
  </si>
  <si>
    <t>1305872202600</t>
  </si>
  <si>
    <t>ODIN C U SCHOOL DIST 722</t>
  </si>
  <si>
    <t>1309500100400</t>
  </si>
  <si>
    <t>OAKDALE C C SCHOOL DISTRICT 1</t>
  </si>
  <si>
    <t>WASHINGTON</t>
  </si>
  <si>
    <t>1309501002600</t>
  </si>
  <si>
    <t>WEST WASHINGTON CO C U DIST 10</t>
  </si>
  <si>
    <t>1309501100400</t>
  </si>
  <si>
    <t>IRVINGTON C C SCH DISTRICT 11</t>
  </si>
  <si>
    <t>1309501500400</t>
  </si>
  <si>
    <t>ASHLEY C C SCH DISTRICT 15</t>
  </si>
  <si>
    <t>1309504900400</t>
  </si>
  <si>
    <t>NASHVILLE C C SCH DISTRICT 49</t>
  </si>
  <si>
    <t>1309509901600</t>
  </si>
  <si>
    <t>NASHVILLE COMM H S DISTRICT 99</t>
  </si>
  <si>
    <t>1501629902500</t>
  </si>
  <si>
    <t>CITY OF CHICAGO SCHOOL DIST 299</t>
  </si>
  <si>
    <t>1600000000093</t>
  </si>
  <si>
    <t>SAFE SCH-DE KALB ROE</t>
  </si>
  <si>
    <t>DEKALB</t>
  </si>
  <si>
    <t>1601942402600</t>
  </si>
  <si>
    <t>GENOA KINGSTON C U S DIST 424</t>
  </si>
  <si>
    <t>1601942502600</t>
  </si>
  <si>
    <t>INDIAN CREEK COMM UNIT DIST 425</t>
  </si>
  <si>
    <t>1601942602600</t>
  </si>
  <si>
    <t>HIAWATHA C U SCHOOL DIST 426</t>
  </si>
  <si>
    <t>1601942702600</t>
  </si>
  <si>
    <t>SYCAMORE C U SCHOOL DIST 427</t>
  </si>
  <si>
    <t>1601942802600</t>
  </si>
  <si>
    <t>DEKALB COMM UNIT SCH DIST 428</t>
  </si>
  <si>
    <t>1601942902600</t>
  </si>
  <si>
    <t>HINCKLEY BIG ROCK C U S D 429</t>
  </si>
  <si>
    <t>1601943002600</t>
  </si>
  <si>
    <t>SANDWICH C U SCHOOL DIST 430</t>
  </si>
  <si>
    <t>1601943202600</t>
  </si>
  <si>
    <t>SOMONAUK C U SCHOOL DIST 432</t>
  </si>
  <si>
    <t>1700000000093</t>
  </si>
  <si>
    <t>SAFE SCH-DE WITT/LIVINGSTON/MCLEA</t>
  </si>
  <si>
    <t>MCLEAN</t>
  </si>
  <si>
    <t>1700000000095</t>
  </si>
  <si>
    <t>ALOP-DE WITT/LIVINGSTON/MCLEAN</t>
  </si>
  <si>
    <t>1702001502600</t>
  </si>
  <si>
    <t>CLINTON C U SCHOOL DIST 15</t>
  </si>
  <si>
    <t>DEWITT</t>
  </si>
  <si>
    <t>1702001802600</t>
  </si>
  <si>
    <t>BLUE RIDGE COMM UNIT SCH DIST 18</t>
  </si>
  <si>
    <t>1705300502600</t>
  </si>
  <si>
    <t>WOODLAND C U S DIST 5</t>
  </si>
  <si>
    <t>LIVINGSTON</t>
  </si>
  <si>
    <t>17053006J2600</t>
  </si>
  <si>
    <t>TRI POINT C U SCH DIST 6-J</t>
  </si>
  <si>
    <t>1705300802600</t>
  </si>
  <si>
    <t>PRAIRIE CENTRAL C U SCHOOL DIST 8</t>
  </si>
  <si>
    <t>1705307402700</t>
  </si>
  <si>
    <t>FLANAGAN-CORNELL UNIT 74</t>
  </si>
  <si>
    <t>1705309001700</t>
  </si>
  <si>
    <t>PONTIAC TWP H S DIST 90</t>
  </si>
  <si>
    <t>1705323001700</t>
  </si>
  <si>
    <t>DWIGHT TWP H S DIST 230</t>
  </si>
  <si>
    <t>1705323200200</t>
  </si>
  <si>
    <t>DWIGHT COMMON SCHOOL DIST 232</t>
  </si>
  <si>
    <t>1705342500400</t>
  </si>
  <si>
    <t>ROOKS CREEK C C SCH DIST 425</t>
  </si>
  <si>
    <t>1705342600400</t>
  </si>
  <si>
    <t>CORNELL C C SCH DIST 426</t>
  </si>
  <si>
    <t>1705342900400</t>
  </si>
  <si>
    <t>PONTIAC C C SCHOOL DIST 429</t>
  </si>
  <si>
    <t>1705343500400</t>
  </si>
  <si>
    <t>ODELL COMM CONS SCHOOL DIST 435</t>
  </si>
  <si>
    <t>1705343800400</t>
  </si>
  <si>
    <t>SAUNEMIN C CONSOL SCH DIST 438</t>
  </si>
  <si>
    <t>1705402102600</t>
  </si>
  <si>
    <t>HARTSBURG EMDEN C U S DIST 21</t>
  </si>
  <si>
    <t>LOGAN</t>
  </si>
  <si>
    <t>1705402302600</t>
  </si>
  <si>
    <t>MT PULASKI COMM UNIT DIST 23</t>
  </si>
  <si>
    <t>1705402700200</t>
  </si>
  <si>
    <t>LINCOLN ELEM SCHOOL DIST 27</t>
  </si>
  <si>
    <t>1705406100400</t>
  </si>
  <si>
    <t>CHESTER-EAST LINCOLN CCS DIST 61</t>
  </si>
  <si>
    <t>1705408800200</t>
  </si>
  <si>
    <t>NEW HOLLAND-MIDDLETOWN E DIST 88</t>
  </si>
  <si>
    <t>1705409200400</t>
  </si>
  <si>
    <t>WEST LINCOLN-BROADWELL E S D #92</t>
  </si>
  <si>
    <t>1705440401600</t>
  </si>
  <si>
    <t>LINCOLN COMM H S DIST 404</t>
  </si>
  <si>
    <t>1706400202600</t>
  </si>
  <si>
    <t>LEROY COMMUNITY UNIT SCH DIST 2</t>
  </si>
  <si>
    <t>1706400302600</t>
  </si>
  <si>
    <t>TRI VALLEY C U SCHOOL DISTRICT 3</t>
  </si>
  <si>
    <t>1706400402600</t>
  </si>
  <si>
    <t>HEYWORTH C U SCH DIST 4</t>
  </si>
  <si>
    <t>1706400502600</t>
  </si>
  <si>
    <t>MCLEAN COUNTY UNIT DIST NO 5</t>
  </si>
  <si>
    <t>1706400702600</t>
  </si>
  <si>
    <t>LEXINGTON C U SCH DIST 7</t>
  </si>
  <si>
    <t>1706401602600</t>
  </si>
  <si>
    <t>OLYMPIA C U SCHOOL DIST 16</t>
  </si>
  <si>
    <t>1706401902600</t>
  </si>
  <si>
    <t>RIDGEVIEW COMM UNIT SCH DIST 19</t>
  </si>
  <si>
    <t>1706408702500</t>
  </si>
  <si>
    <t>BLOOMINGTON SCH DIST 87</t>
  </si>
  <si>
    <t>1900000000093</t>
  </si>
  <si>
    <t>SAFE SCH-DU PAGE ROE</t>
  </si>
  <si>
    <t>DUPAGE</t>
  </si>
  <si>
    <t>1900000000095</t>
  </si>
  <si>
    <t>ALOP-DU PAGE ROE</t>
  </si>
  <si>
    <t>1902200200200</t>
  </si>
  <si>
    <t>BENSENVILLE SCHOOL DISTRICT 2</t>
  </si>
  <si>
    <t>1902200400200</t>
  </si>
  <si>
    <t>ADDISON SCHOOL DIST 4</t>
  </si>
  <si>
    <t>1902200700200</t>
  </si>
  <si>
    <t>WOOD DALE SCHOOL DISTRICT 7</t>
  </si>
  <si>
    <t>1902201000200</t>
  </si>
  <si>
    <t>ITASCA SCHOOL DIST 10</t>
  </si>
  <si>
    <t>1902201100200</t>
  </si>
  <si>
    <t>MEDINAH SCHOOL DISTRICT 11</t>
  </si>
  <si>
    <t>1902201200200</t>
  </si>
  <si>
    <t>ROSELLE SCHOOL DISTRICT 12</t>
  </si>
  <si>
    <t>1902201300200</t>
  </si>
  <si>
    <t>BLOOMINGDALE SCHOOL DISTRICT 13</t>
  </si>
  <si>
    <t>1902201500200</t>
  </si>
  <si>
    <t>MARQUARDT SCHOOL DISTRICT 15</t>
  </si>
  <si>
    <t>1902201600200</t>
  </si>
  <si>
    <t>QUEEN BEE SCHOOL DISTRICT 16</t>
  </si>
  <si>
    <t>1902202000200</t>
  </si>
  <si>
    <t>KEENEYVILLE SCHOOL DISTRICT 20</t>
  </si>
  <si>
    <t>1902202500200</t>
  </si>
  <si>
    <t>BENJAMIN SCHOOL DISTRICT 25</t>
  </si>
  <si>
    <t>1902203300200</t>
  </si>
  <si>
    <t>WEST CHICAGO SCHOOL DIST 33</t>
  </si>
  <si>
    <t>1902203400200</t>
  </si>
  <si>
    <t>WINFIELD SCHOOL DISTRICT 34</t>
  </si>
  <si>
    <t>1902204100200</t>
  </si>
  <si>
    <t>GLEN ELLYN SCHOOL DISTRICT 41</t>
  </si>
  <si>
    <t>1902204400200</t>
  </si>
  <si>
    <t>LOMBARD SCHOOL DISTRICT 44</t>
  </si>
  <si>
    <t>1902204500200</t>
  </si>
  <si>
    <t>VILLA PARK SCHOOL DIST 45</t>
  </si>
  <si>
    <t>1902204800200</t>
  </si>
  <si>
    <t>SALT CREEK SCHOOL DIST 48</t>
  </si>
  <si>
    <t>1902205300200</t>
  </si>
  <si>
    <t>BUTLER SCHOOL DISTRICT 53</t>
  </si>
  <si>
    <t>1902205800200</t>
  </si>
  <si>
    <t>DOWNERS GROVE GRADE SCH DIST 58</t>
  </si>
  <si>
    <t>1902206000200</t>
  </si>
  <si>
    <t>MAERCKER SCHOOL DISTRICT 60</t>
  </si>
  <si>
    <t>1902206100200</t>
  </si>
  <si>
    <t>DARIEN SCHOOL DIST 61</t>
  </si>
  <si>
    <t>1902206200200</t>
  </si>
  <si>
    <t>GOWER SCHOOL DIST 62</t>
  </si>
  <si>
    <t>1902206300200</t>
  </si>
  <si>
    <t>CASS SCHOOL DIST 63</t>
  </si>
  <si>
    <t>1902206600200</t>
  </si>
  <si>
    <t>CENTER CASS SCHOOL DIST 66</t>
  </si>
  <si>
    <t>1902206800200</t>
  </si>
  <si>
    <t>WOODRIDGE SCHOOL DIST 68</t>
  </si>
  <si>
    <t>1902208601700</t>
  </si>
  <si>
    <t>HINSDALE TWP H S DIST 86</t>
  </si>
  <si>
    <t>1902208701700</t>
  </si>
  <si>
    <t>GLENBARD TWP H S DIST 87</t>
  </si>
  <si>
    <t>1902208801600</t>
  </si>
  <si>
    <t>DU PAGE HIGH SCHOOL DIST 88</t>
  </si>
  <si>
    <t>1902208900400</t>
  </si>
  <si>
    <t>GLEN ELLYN C C SCHOOL DIST 89</t>
  </si>
  <si>
    <t>1902209300400</t>
  </si>
  <si>
    <t>COMMUNITY CONSOLIDATED S D 93</t>
  </si>
  <si>
    <t>1902209401600</t>
  </si>
  <si>
    <t>COMMUNITY HIGH SCH DISTRICT 94</t>
  </si>
  <si>
    <t>1902209901600</t>
  </si>
  <si>
    <t>COMMUNITY HIGH SCHOOL DIST 99</t>
  </si>
  <si>
    <t>1902210001600</t>
  </si>
  <si>
    <t>FENTON COMM H S DIST 100</t>
  </si>
  <si>
    <t>1902210801600</t>
  </si>
  <si>
    <t>LAKE PARK COMM H S DIST 108</t>
  </si>
  <si>
    <t>1902218000400</t>
  </si>
  <si>
    <t>COMMUNITY CONS SCH DIST 180</t>
  </si>
  <si>
    <t>1902218100400</t>
  </si>
  <si>
    <t>HINSDALE C C SCHOOL DIST 181</t>
  </si>
  <si>
    <t>1902220002600</t>
  </si>
  <si>
    <t>COMMUNITY UNIT SCHOOL DIST 200</t>
  </si>
  <si>
    <t>1902220102600</t>
  </si>
  <si>
    <t>WESTMONT C U SCHOOL DIST 201</t>
  </si>
  <si>
    <t>1902220202600</t>
  </si>
  <si>
    <t>LISLE C U SCH DIST 202</t>
  </si>
  <si>
    <t>1902220302600</t>
  </si>
  <si>
    <t>NAPERVILLE C U DIST 203</t>
  </si>
  <si>
    <t>1902220402600</t>
  </si>
  <si>
    <t>INDIAN PRAIRIE C U SCH DIST 204</t>
  </si>
  <si>
    <t>1902220502600</t>
  </si>
  <si>
    <t>ELMHURST SCHOOL DIST 205</t>
  </si>
  <si>
    <t>2000000000092</t>
  </si>
  <si>
    <t>ALT SCH-EDWD/GLTN/HDIN/POP/SLNE/</t>
  </si>
  <si>
    <t>SALINE</t>
  </si>
  <si>
    <t>2000000000093</t>
  </si>
  <si>
    <t>SAFE SCH-EDWD/GLTN/HDIN/POP/SLNE/</t>
  </si>
  <si>
    <t>2002400102600</t>
  </si>
  <si>
    <t>EDWARDS COUNTY C U SCH DIST 1</t>
  </si>
  <si>
    <t>EDWARDS</t>
  </si>
  <si>
    <t>2003000702600</t>
  </si>
  <si>
    <t>GALLATIN C U SCHOOL DISTRICT 7</t>
  </si>
  <si>
    <t>GALLATIN</t>
  </si>
  <si>
    <t>2003301002600</t>
  </si>
  <si>
    <t>HAMILTON CO C U SCHOOL DIST 10</t>
  </si>
  <si>
    <t>HAMILTON</t>
  </si>
  <si>
    <t>2003500102600</t>
  </si>
  <si>
    <t>HARDIN CO COMM UNIT DIST 1</t>
  </si>
  <si>
    <t>HARDIN</t>
  </si>
  <si>
    <t>2007600102600</t>
  </si>
  <si>
    <t>POPE CO COMM UNIT DIST 1</t>
  </si>
  <si>
    <t>POPE</t>
  </si>
  <si>
    <t>2008300102600</t>
  </si>
  <si>
    <t>GALATIA C U SCHOOL DIST 1</t>
  </si>
  <si>
    <t>2008300202600</t>
  </si>
  <si>
    <t>CARRIER MILLS-STONEFORT CUSD 2</t>
  </si>
  <si>
    <t>2008300302600</t>
  </si>
  <si>
    <t>HARRISBURG C U SCHOOL DIST 3</t>
  </si>
  <si>
    <t>2008300402600</t>
  </si>
  <si>
    <t>ELDORADO COMM UNIT DISTRICT 4</t>
  </si>
  <si>
    <t>2009301702400</t>
  </si>
  <si>
    <t>ALLENDALE C C SCHOOL DIST 17</t>
  </si>
  <si>
    <t>WABASH</t>
  </si>
  <si>
    <t>2009334802600</t>
  </si>
  <si>
    <t>WABASH C U SCH DIST 348</t>
  </si>
  <si>
    <t>2009600600400</t>
  </si>
  <si>
    <t>NEW HOPE C C SCHOOL DIST 6</t>
  </si>
  <si>
    <t>WAYNE</t>
  </si>
  <si>
    <t>2009601400400</t>
  </si>
  <si>
    <t>GEFF C C SCHOOL DISTRICT 14</t>
  </si>
  <si>
    <t>2009601700400</t>
  </si>
  <si>
    <t>JASPER COMM CONS SCHOOL DIST 17</t>
  </si>
  <si>
    <t>2009610002600</t>
  </si>
  <si>
    <t>WAYNE CITY C U SCHOOL DIST 100</t>
  </si>
  <si>
    <t>2009611200400</t>
  </si>
  <si>
    <t>FAIRFIELD PUBLIC SCHOOL DIST 112</t>
  </si>
  <si>
    <t>2009620002600</t>
  </si>
  <si>
    <t>NORTH WAYNE C U SCHOOL DIST 200</t>
  </si>
  <si>
    <t>2009622501600</t>
  </si>
  <si>
    <t>FAIRFIELD COMM H S DIST 225</t>
  </si>
  <si>
    <t>2009700102600</t>
  </si>
  <si>
    <t>GRAYVILLE C U SCHOOL DIST 1</t>
  </si>
  <si>
    <t>WHITE</t>
  </si>
  <si>
    <t>2009700302600</t>
  </si>
  <si>
    <t>NORRIS CITY-OMAHA-ENFIELD CUSD 3</t>
  </si>
  <si>
    <t>2009700502600</t>
  </si>
  <si>
    <t>CARMI-WHITE COUNTY C U S DIST 5</t>
  </si>
  <si>
    <t>2100000000092</t>
  </si>
  <si>
    <t>ALT SCH-FRANKLIN/WILLIAMSON ROE</t>
  </si>
  <si>
    <t>FRANKLIN</t>
  </si>
  <si>
    <t>2100000000093</t>
  </si>
  <si>
    <t>SAFE SCH-FRANKLIN/WILLIAMSON ROE</t>
  </si>
  <si>
    <t>2102804700400</t>
  </si>
  <si>
    <t>BENTON COMM CONS SCH DIST 47</t>
  </si>
  <si>
    <t>2102809100400</t>
  </si>
  <si>
    <t>AKIN COMM CONS SCHOOL DIST 91</t>
  </si>
  <si>
    <t>2102809902600</t>
  </si>
  <si>
    <t>CHRISTOPHER UNIT 99</t>
  </si>
  <si>
    <t>2102810301300</t>
  </si>
  <si>
    <t>BENTON CONS HIGH SCHOOL DIST 103</t>
  </si>
  <si>
    <t>2102811500400</t>
  </si>
  <si>
    <t>EWING NORTHERN C C DISTRICT 115</t>
  </si>
  <si>
    <t>2102816802600</t>
  </si>
  <si>
    <t>FRANKFORT COMM UNIT SCH DIST 168</t>
  </si>
  <si>
    <t>2102817402600</t>
  </si>
  <si>
    <t>THOMPSONVILLE CUSD 174</t>
  </si>
  <si>
    <t>2102818802600</t>
  </si>
  <si>
    <t>ZEIGLER-ROYALTON C U S DIST 188</t>
  </si>
  <si>
    <t>2102819602600</t>
  </si>
  <si>
    <t>SESSER-VALIER COMM UNIT S D 196</t>
  </si>
  <si>
    <t>2104400102600</t>
  </si>
  <si>
    <t>GOREVILLE COMM UNIT DIST 1</t>
  </si>
  <si>
    <t>JOHNSON</t>
  </si>
  <si>
    <t>2104403200300</t>
  </si>
  <si>
    <t>NEW SIMPSON HILL CONS DIST 32</t>
  </si>
  <si>
    <t>2104404300300</t>
  </si>
  <si>
    <t>BUNCOMBE CONS SCHOOL DIST 43</t>
  </si>
  <si>
    <t>2104405500200</t>
  </si>
  <si>
    <t>VIENNA SCHOOL DIST 55</t>
  </si>
  <si>
    <t>2104406400200</t>
  </si>
  <si>
    <t>CYPRESS SCHOOL DIST 64</t>
  </si>
  <si>
    <t>2104413301700</t>
  </si>
  <si>
    <t>VIENNA H S DISTRICT 133</t>
  </si>
  <si>
    <t>2106100102600</t>
  </si>
  <si>
    <t>MASSAC UNIT DISTRICT #1</t>
  </si>
  <si>
    <t>MASSAC</t>
  </si>
  <si>
    <t>2106103802600</t>
  </si>
  <si>
    <t>JOPPA-MAPLE GROVE UNIT DIST 38</t>
  </si>
  <si>
    <t>2110000102600</t>
  </si>
  <si>
    <t>JOHNSTON CITY C U SCH DIST 1</t>
  </si>
  <si>
    <t>WILLIAMSON</t>
  </si>
  <si>
    <t>2110000202600</t>
  </si>
  <si>
    <t>MARION COMM UNIT SCH DIST 2</t>
  </si>
  <si>
    <t>2110000302600</t>
  </si>
  <si>
    <t>CRAB ORCHARD C U SCH DIST 3</t>
  </si>
  <si>
    <t>2110000402600</t>
  </si>
  <si>
    <t>HERRIN C U SCH DIST 4</t>
  </si>
  <si>
    <t>2110000502600</t>
  </si>
  <si>
    <t>CARTERVILLE C U SCH DIST 5</t>
  </si>
  <si>
    <t>2400000000092</t>
  </si>
  <si>
    <t>ALT SCH-GRUNDY/KENDALL ROE</t>
  </si>
  <si>
    <t>GRUNDY</t>
  </si>
  <si>
    <t>2400000000093</t>
  </si>
  <si>
    <t>SAFE SCH-GRUNDY/KENDALL ROE</t>
  </si>
  <si>
    <t>2403200102600</t>
  </si>
  <si>
    <t>COAL CITY C U SCHOOL DISTRICT 1</t>
  </si>
  <si>
    <t>24032002C0200</t>
  </si>
  <si>
    <t>MAZON-VERONA-KINSMAN ESD 2C</t>
  </si>
  <si>
    <t>24032024C0400</t>
  </si>
  <si>
    <t>NETTLE CREEK C C SCH DIST 24C</t>
  </si>
  <si>
    <t>2403205400200</t>
  </si>
  <si>
    <t>MORRIS SCHOOL DISTRICT 54</t>
  </si>
  <si>
    <t>24032060C0400</t>
  </si>
  <si>
    <t>SARATOGA COMM CONS S DIST 60C</t>
  </si>
  <si>
    <t>24032072C0400</t>
  </si>
  <si>
    <t>GARDNER COMM CONS SCH DIST 72C</t>
  </si>
  <si>
    <t>2403207301700</t>
  </si>
  <si>
    <t>GARDNER S WILMINGTON THS DIST 73</t>
  </si>
  <si>
    <t>2403207400300</t>
  </si>
  <si>
    <t>SOUTH WILMINGTON CONS SCH DIST 74</t>
  </si>
  <si>
    <t>2403207500200</t>
  </si>
  <si>
    <t>BRACEVILLE SCHOOL DIST 75</t>
  </si>
  <si>
    <t>2403210101600</t>
  </si>
  <si>
    <t>MORRIS COMM HIGH SCH DIST 101</t>
  </si>
  <si>
    <t>2403211101600</t>
  </si>
  <si>
    <t>MINOOKA COMM H S DISTRICT 111</t>
  </si>
  <si>
    <t>2403220100400</t>
  </si>
  <si>
    <t>MINOOKA COMM CONS S DIST 201</t>
  </si>
  <si>
    <t>2404701801600</t>
  </si>
  <si>
    <t>NEWARK COMM H S DIST 18</t>
  </si>
  <si>
    <t>KENDALL</t>
  </si>
  <si>
    <t>2404706600400</t>
  </si>
  <si>
    <t>NEWARK COMM CONS SCH DIST 66</t>
  </si>
  <si>
    <t>2404708802600</t>
  </si>
  <si>
    <t>PLANO COMM UNIT SCHOOL DIST 88</t>
  </si>
  <si>
    <t>2404709000400</t>
  </si>
  <si>
    <t>LISBON COMM CONS SCH DIST 90</t>
  </si>
  <si>
    <t>2404711502600</t>
  </si>
  <si>
    <t>YORKVILLE COMM UNIT SCH DIST 115</t>
  </si>
  <si>
    <t>2404730802600</t>
  </si>
  <si>
    <t>OSWEGO COMM UNIT SCHOOL DIST 308</t>
  </si>
  <si>
    <t>2600000000092</t>
  </si>
  <si>
    <t>ALT SCH-HANCOCK/MC DONOUGH ROE</t>
  </si>
  <si>
    <t>MCDONOUGH</t>
  </si>
  <si>
    <t>2600000000093</t>
  </si>
  <si>
    <t>SAFE SCH-HANCOCK/MC DONOUGH ROE</t>
  </si>
  <si>
    <t>2602900102600</t>
  </si>
  <si>
    <t>ASTORIA COMM UNIT SCH DIST 1</t>
  </si>
  <si>
    <t>FULTON</t>
  </si>
  <si>
    <t>2602900202600</t>
  </si>
  <si>
    <t>V I T COMM UNIT SCH DISTRICT 2</t>
  </si>
  <si>
    <t>2602900302600</t>
  </si>
  <si>
    <t>COMM UNIT SCH DIST 3 FULTON CTY</t>
  </si>
  <si>
    <t>2602900402600</t>
  </si>
  <si>
    <t>SPOON RIVER VALLEY C U S DIST 4</t>
  </si>
  <si>
    <t>2602906602500</t>
  </si>
  <si>
    <t>CANTON UNION SCHOOL DIST 66</t>
  </si>
  <si>
    <t>2602909702600</t>
  </si>
  <si>
    <t>LEWISTOWN SCHOOL DIST 97</t>
  </si>
  <si>
    <t>2603430701600</t>
  </si>
  <si>
    <t>ILLINI WEST H S DIST 307</t>
  </si>
  <si>
    <t>HANCOCK</t>
  </si>
  <si>
    <t>2603431602600</t>
  </si>
  <si>
    <t>WARSAW COMM UNIT SCH DISTRICT 316</t>
  </si>
  <si>
    <t>2603431700400</t>
  </si>
  <si>
    <t>CARTHAGE ESD 317</t>
  </si>
  <si>
    <t>2603432502600</t>
  </si>
  <si>
    <t>NAUVOO-COLUSA C U S DIST 325</t>
  </si>
  <si>
    <t>2603432700400</t>
  </si>
  <si>
    <t>DALLAS ESD 327</t>
  </si>
  <si>
    <t>2603432802400</t>
  </si>
  <si>
    <t>HAMILTON C C SCHOOL DIST 328</t>
  </si>
  <si>
    <t>2603433702600</t>
  </si>
  <si>
    <t>SOUTHEASTERN C U SCH DIST 337</t>
  </si>
  <si>
    <t>2603434700400</t>
  </si>
  <si>
    <t>LA HARPE CUSD 347</t>
  </si>
  <si>
    <t>2606210302600</t>
  </si>
  <si>
    <t>WEST PRAIRIE</t>
  </si>
  <si>
    <t>2606217002600</t>
  </si>
  <si>
    <t>BUSHNELL PRAIRIE CITY CUS D 170</t>
  </si>
  <si>
    <t>2606218502600</t>
  </si>
  <si>
    <t>MACOMB COMM UNIT SCH DIST 185</t>
  </si>
  <si>
    <t>2608500502600</t>
  </si>
  <si>
    <t>SCHUYLER-INDUSTRY</t>
  </si>
  <si>
    <t>SCHUYLER</t>
  </si>
  <si>
    <t>2800000000093</t>
  </si>
  <si>
    <t>SAFE SCH-BUREAU/HENRY/STARK ROE</t>
  </si>
  <si>
    <t>HENRY</t>
  </si>
  <si>
    <t>2800601700400</t>
  </si>
  <si>
    <t>OHIO COMM CONS SCHOOL DIST 17</t>
  </si>
  <si>
    <t>BUREAU</t>
  </si>
  <si>
    <t>2800608400400</t>
  </si>
  <si>
    <t>MALDEN COMM CONS SCH DIST 84</t>
  </si>
  <si>
    <t>2800609400400</t>
  </si>
  <si>
    <t>LADD COMM CONS SCHOOL DIST 94</t>
  </si>
  <si>
    <t>2800609800200</t>
  </si>
  <si>
    <t>DALZELL SCHOOL DISTRICT 98</t>
  </si>
  <si>
    <t>2800609900400</t>
  </si>
  <si>
    <t>SPRING VALLEY C C SCH DIST 99</t>
  </si>
  <si>
    <t>2800610302200</t>
  </si>
  <si>
    <t>DEPUE UNIT SCHOOL DIST 103</t>
  </si>
  <si>
    <t>2800611500200</t>
  </si>
  <si>
    <t>PRINCETON ELEM SCHOOL DIST 115</t>
  </si>
  <si>
    <t>2800630302600</t>
  </si>
  <si>
    <t>LA MOILLE C U SCHOOL DIST 303</t>
  </si>
  <si>
    <t>2800634002600</t>
  </si>
  <si>
    <t>BUREAU VALLEY CUSD 340</t>
  </si>
  <si>
    <t>2800650001500</t>
  </si>
  <si>
    <t>PRINCETON HIGH SCH DIST 500</t>
  </si>
  <si>
    <t>2800650201700</t>
  </si>
  <si>
    <t>HALL HIGH SCH DIST 502</t>
  </si>
  <si>
    <t>2800650501600</t>
  </si>
  <si>
    <t>OHIO COMMUNITY H S DIST 505</t>
  </si>
  <si>
    <t>2803719000200</t>
  </si>
  <si>
    <t>COLONA SCHOOL DISTRICT 190</t>
  </si>
  <si>
    <t>2803722302600</t>
  </si>
  <si>
    <t>ORION COMM UNIT SCHOOL DIST 223</t>
  </si>
  <si>
    <t>2803722402600</t>
  </si>
  <si>
    <t>GALVA COMM UNIT SCH DIST 224</t>
  </si>
  <si>
    <t>2803722502600</t>
  </si>
  <si>
    <t>ALWOOD COMM UNIT SCH DIST 225</t>
  </si>
  <si>
    <t>2803722602600</t>
  </si>
  <si>
    <t>ANNAWAN COMM UNIT SCH DIST 226</t>
  </si>
  <si>
    <t>2803722702600</t>
  </si>
  <si>
    <t>CAMBRIDGE C U SCH DIST 227</t>
  </si>
  <si>
    <t>2803722802600</t>
  </si>
  <si>
    <t>GENESEO COMM UNIT SCH DIST 228</t>
  </si>
  <si>
    <t>2803722902600</t>
  </si>
  <si>
    <t>KEWANEE COMM UNIT SCH DIST 229</t>
  </si>
  <si>
    <t>2803723002600</t>
  </si>
  <si>
    <t>WETHERSFIELD C U SCH DIST 230</t>
  </si>
  <si>
    <t>2808800102600</t>
  </si>
  <si>
    <t>BRADFORD COMM UNIT SCH DIST 1</t>
  </si>
  <si>
    <t>STARK</t>
  </si>
  <si>
    <t>2808810002600</t>
  </si>
  <si>
    <t>STARK COUNTY C U SCH DIST 100</t>
  </si>
  <si>
    <t>3000000000092</t>
  </si>
  <si>
    <t>ALT SCH-JACKSON/PERRY ROE</t>
  </si>
  <si>
    <t>JACKSON</t>
  </si>
  <si>
    <t>3000000000093</t>
  </si>
  <si>
    <t>SAFE SCH-JACKSON/PERRY ROE</t>
  </si>
  <si>
    <t>3000000000095</t>
  </si>
  <si>
    <t>ALOP-JACKSON/PERRY ROE</t>
  </si>
  <si>
    <t>3000200102200</t>
  </si>
  <si>
    <t>CAIRO UNIT SCHOOL DISTRICT 1</t>
  </si>
  <si>
    <t>ALEXANDER</t>
  </si>
  <si>
    <t>3000200502600</t>
  </si>
  <si>
    <t>EGYPTIAN COMM UNIT SCH DIST 5</t>
  </si>
  <si>
    <t>3003908600300</t>
  </si>
  <si>
    <t>DESOTO CONS SCHOOL DISTRICT 86</t>
  </si>
  <si>
    <t>3003909500200</t>
  </si>
  <si>
    <t>CARBONDALE ELEM SCH DIST 95</t>
  </si>
  <si>
    <t>3003913000400</t>
  </si>
  <si>
    <t>GIANT CITY C C SCHOOL DIST 130</t>
  </si>
  <si>
    <t>3003914000400</t>
  </si>
  <si>
    <t>UNITY POINT C C SCHOOL DIST 140</t>
  </si>
  <si>
    <t>3003916501600</t>
  </si>
  <si>
    <t>CARBONDALE COMM H S DISTRICT 165</t>
  </si>
  <si>
    <t>3003917602600</t>
  </si>
  <si>
    <t>TRICO COMM UNIT SCH DISTRICT 176</t>
  </si>
  <si>
    <t>3003918602600</t>
  </si>
  <si>
    <t>MURPHYSBORO C U SCH DIST 186</t>
  </si>
  <si>
    <t>3003919602600</t>
  </si>
  <si>
    <t>ELVERADO C U SCHOOL DIST 196</t>
  </si>
  <si>
    <t>3007300500200</t>
  </si>
  <si>
    <t>TAMAROA SCHOOL DIST 5</t>
  </si>
  <si>
    <t>PERRY</t>
  </si>
  <si>
    <t>3007305000200</t>
  </si>
  <si>
    <t>PINCKNEYVILLE SCH DIST 50</t>
  </si>
  <si>
    <t>3007310101600</t>
  </si>
  <si>
    <t>PINCKNEYVILLE COMM H S DIST 101</t>
  </si>
  <si>
    <t>3007320400400</t>
  </si>
  <si>
    <t>COMMUNITY CONS SCH DIST 204</t>
  </si>
  <si>
    <t>3007330002600</t>
  </si>
  <si>
    <t>DU QUOIN C U SCHOOL DISTRICT 300</t>
  </si>
  <si>
    <t>3007710002600</t>
  </si>
  <si>
    <t>CENTURY COMM UNIT SCH DIST 100</t>
  </si>
  <si>
    <t>PULASKI</t>
  </si>
  <si>
    <t>3007710102600</t>
  </si>
  <si>
    <t>MERIDIAN C U SCH DISTRICT 101</t>
  </si>
  <si>
    <t>3009101600400</t>
  </si>
  <si>
    <t>LICK CREEK C C SCH DISTRICT 16</t>
  </si>
  <si>
    <t>UNION</t>
  </si>
  <si>
    <t>3009101702200</t>
  </si>
  <si>
    <t>COBDEN SCH UNIT DIST 17</t>
  </si>
  <si>
    <t>3009103700400</t>
  </si>
  <si>
    <t>ANNA C C SCH DIST 37</t>
  </si>
  <si>
    <t>3009104300400</t>
  </si>
  <si>
    <t>JONESBORO C C SCHOOL DIST 43</t>
  </si>
  <si>
    <t>3009106602200</t>
  </si>
  <si>
    <t>DONGOLA SCH UNIT DIST 66</t>
  </si>
  <si>
    <t>3009108101600</t>
  </si>
  <si>
    <t>ANNA JONESBORO COMM H S DIST 81</t>
  </si>
  <si>
    <t>3009108402600</t>
  </si>
  <si>
    <t>SHAWNEE C U SCH DIST 84</t>
  </si>
  <si>
    <t>3100000000093</t>
  </si>
  <si>
    <t>SAFE SCH-KANE ROE</t>
  </si>
  <si>
    <t>KANE</t>
  </si>
  <si>
    <t>3100000000095</t>
  </si>
  <si>
    <t>ALOP-KANE ROE</t>
  </si>
  <si>
    <t>3104504602200</t>
  </si>
  <si>
    <t>SCHOOL DISTRICT 46</t>
  </si>
  <si>
    <t>3104510102200</t>
  </si>
  <si>
    <t>BATAVIA UNIT SCHOOL DIST 101</t>
  </si>
  <si>
    <t>3104512902200</t>
  </si>
  <si>
    <t>AURORA WEST UNIT SCHOOL DIST 129</t>
  </si>
  <si>
    <t>3104513102200</t>
  </si>
  <si>
    <t>AURORA EAST UNIT SCHOOL DIST 131</t>
  </si>
  <si>
    <t>3104530002600</t>
  </si>
  <si>
    <t>COMM UNIT SCH DIST 300</t>
  </si>
  <si>
    <t>3104530102600</t>
  </si>
  <si>
    <t>CENTRAL COMM UNIT SCH DIST 301</t>
  </si>
  <si>
    <t>3104530202600</t>
  </si>
  <si>
    <t>KANELAND C U SCHOOL DIST 302</t>
  </si>
  <si>
    <t>3104530302600</t>
  </si>
  <si>
    <t>ST CHARLES C U SCHOOL DIST 303</t>
  </si>
  <si>
    <t>3104530402600</t>
  </si>
  <si>
    <t>GENEVA COMM UNIT SCH DIST 304</t>
  </si>
  <si>
    <t>3200000000092</t>
  </si>
  <si>
    <t>ALT SCH-IROQUOIS/KANKAKEE ROE</t>
  </si>
  <si>
    <t>KANKAKEE</t>
  </si>
  <si>
    <t>3200000000093</t>
  </si>
  <si>
    <t>SAFE SCH-IROQUOIS/KANKAKEE ROE</t>
  </si>
  <si>
    <t>3203800302600</t>
  </si>
  <si>
    <t>DONOVAN COMM UNIT SCHOOL DIST 3</t>
  </si>
  <si>
    <t>IROQUOIS</t>
  </si>
  <si>
    <t>3203800402600</t>
  </si>
  <si>
    <t>CENTRAL COMM UNIT SCHOOL DIST 4</t>
  </si>
  <si>
    <t>3203800602600</t>
  </si>
  <si>
    <t>CISSNA PARK COMM UNIT SCH DIST 6</t>
  </si>
  <si>
    <t>3203800902600</t>
  </si>
  <si>
    <t>IROQUOIS CO C U SCHOOL DIST 9</t>
  </si>
  <si>
    <t>3203801002600</t>
  </si>
  <si>
    <t>IROQUOIS WEST C U S DIST 10</t>
  </si>
  <si>
    <t>3203812402600</t>
  </si>
  <si>
    <t>MILFORD AREA PUBLIC SCHL DIST 124</t>
  </si>
  <si>
    <t>3203824902600</t>
  </si>
  <si>
    <t>CRESCENT-IROQUOIS</t>
  </si>
  <si>
    <t>3204600102600</t>
  </si>
  <si>
    <t>MOMENCE COMM UNIT SCH DIST 1</t>
  </si>
  <si>
    <t>3204600202600</t>
  </si>
  <si>
    <t>HERSCHER COMM UNIT SCH DIST 2</t>
  </si>
  <si>
    <t>3204600502600</t>
  </si>
  <si>
    <t>MANTENO COMM UNIT SCH DIST 5</t>
  </si>
  <si>
    <t>3204600602600</t>
  </si>
  <si>
    <t>GRANT PARK C U  SCHOOL DIST 6</t>
  </si>
  <si>
    <t>3204605300200</t>
  </si>
  <si>
    <t>BOURBONNAIS SCHOOL DIST 53</t>
  </si>
  <si>
    <t>3204606100200</t>
  </si>
  <si>
    <t>BRADLEY SCHOOL DIST 61</t>
  </si>
  <si>
    <t>3204611102500</t>
  </si>
  <si>
    <t>KANKAKEE SCHOOL DIST 111</t>
  </si>
  <si>
    <t>3204625600400</t>
  </si>
  <si>
    <t>ST ANNE C C SCHOOL DIST 256</t>
  </si>
  <si>
    <t>3204625800400</t>
  </si>
  <si>
    <t>ST GEORGE C C SCHOOL DIST 258</t>
  </si>
  <si>
    <t>3204625900400</t>
  </si>
  <si>
    <t>PEMBROKE C C SCHOOL DISTRICT 259</t>
  </si>
  <si>
    <t>3204630201600</t>
  </si>
  <si>
    <t>ST ANNE COMM H S DIST 302</t>
  </si>
  <si>
    <t>3204630701600</t>
  </si>
  <si>
    <t>BRADLEY BOURBONNAIS C HS D 307</t>
  </si>
  <si>
    <t>3300000000092</t>
  </si>
  <si>
    <t>ALT-HENDERSON/KNOX/MERCER/WARREN</t>
  </si>
  <si>
    <t>WARREN</t>
  </si>
  <si>
    <t>3300000000093</t>
  </si>
  <si>
    <t>SAFE SCH-KNOX ROE</t>
  </si>
  <si>
    <t>3303623502600</t>
  </si>
  <si>
    <t>WEST CENTRAL</t>
  </si>
  <si>
    <t>HENDERSON</t>
  </si>
  <si>
    <t>3304820202600</t>
  </si>
  <si>
    <t>KNOXVILLE C U SCHOOL DIST 202</t>
  </si>
  <si>
    <t>KNOX</t>
  </si>
  <si>
    <t>3304820502600</t>
  </si>
  <si>
    <t>GALESBURG C U SCHOOL DIST 205</t>
  </si>
  <si>
    <t>3304820802600</t>
  </si>
  <si>
    <t>R O W V A COMM UNIT SCH DIST 208</t>
  </si>
  <si>
    <t>3304821002600</t>
  </si>
  <si>
    <t>WILLIAMSFIELD C U S DIST 210</t>
  </si>
  <si>
    <t>3304827602600</t>
  </si>
  <si>
    <t>ABINGDON - AVON CUSD 276</t>
  </si>
  <si>
    <t>3306640402600</t>
  </si>
  <si>
    <t>MERCER COUNTY SD 404</t>
  </si>
  <si>
    <t>MERCER</t>
  </si>
  <si>
    <t>3309423802600</t>
  </si>
  <si>
    <t>MONMOUTH-ROSEVILLE</t>
  </si>
  <si>
    <t>3309430402600</t>
  </si>
  <si>
    <t>UNITED CUSD 304</t>
  </si>
  <si>
    <t>3400000000093</t>
  </si>
  <si>
    <t>SAFE SCH-LAKE ROE</t>
  </si>
  <si>
    <t>LAKE</t>
  </si>
  <si>
    <t>3400000000095</t>
  </si>
  <si>
    <t>ALOP SCH-LAKE ROE</t>
  </si>
  <si>
    <t>3404900100200</t>
  </si>
  <si>
    <t>WINTHROP HARBOR SCHOOL DIST 1</t>
  </si>
  <si>
    <t>3404900300400</t>
  </si>
  <si>
    <t>BEACH PARK C C SCHOOL DIST 3</t>
  </si>
  <si>
    <t>3404900600200</t>
  </si>
  <si>
    <t>ZION ELEMENTARY SCHOOL DISTRICT 6</t>
  </si>
  <si>
    <t>3404902400400</t>
  </si>
  <si>
    <t>MILLBURN C C SCHOOL DIST 24</t>
  </si>
  <si>
    <t>3404903300200</t>
  </si>
  <si>
    <t>EMMONS SCHOOL DISTRICT 33</t>
  </si>
  <si>
    <t>3404903400400</t>
  </si>
  <si>
    <t>ANTIOCH C C SCHOOL DISTRICT 34</t>
  </si>
  <si>
    <t>3404903600200</t>
  </si>
  <si>
    <t>GRASS LAKE SCHOOL DIST 36</t>
  </si>
  <si>
    <t>3404903700200</t>
  </si>
  <si>
    <t>GAVIN SCHOOL DIST 37</t>
  </si>
  <si>
    <t>3404903800200</t>
  </si>
  <si>
    <t>BIG HOLLOW SCHOOL DIST 38</t>
  </si>
  <si>
    <t>3404904100400</t>
  </si>
  <si>
    <t>LAKE VILLA C C SCHOOL DIST 41</t>
  </si>
  <si>
    <t>3404904600400</t>
  </si>
  <si>
    <t>GRAYSLAKE C C SCHOOL DISTRICT 46</t>
  </si>
  <si>
    <t>3404905000400</t>
  </si>
  <si>
    <t>WOODLAND C C SCHOOL DIST 50</t>
  </si>
  <si>
    <t>3404905600200</t>
  </si>
  <si>
    <t>GURNEE SCHOOL DIST 56</t>
  </si>
  <si>
    <t>3404906002600</t>
  </si>
  <si>
    <t>WAUKEGAN C U SCHOOL DIST 60</t>
  </si>
  <si>
    <t>3404906500200</t>
  </si>
  <si>
    <t>LAKE BLUFF ELEM SCHOOL DIST 65</t>
  </si>
  <si>
    <t>3404906700500</t>
  </si>
  <si>
    <t>LAKE FOREST SCHOOL DIST 67</t>
  </si>
  <si>
    <t>3404906800200</t>
  </si>
  <si>
    <t>OAK GROVE SCHOOL DIST 68</t>
  </si>
  <si>
    <t>3404907000200</t>
  </si>
  <si>
    <t>LIBERTYVILLE SCHOOL DIST 70</t>
  </si>
  <si>
    <t>3404907200200</t>
  </si>
  <si>
    <t>RONDOUT SCHOOL DIST 72</t>
  </si>
  <si>
    <t>3404907300400</t>
  </si>
  <si>
    <t>HAWTHORN C C SCHOOL DIST 73</t>
  </si>
  <si>
    <t>3404907500200</t>
  </si>
  <si>
    <t>MUNDELEIN ELEM SCHOOL DIST 75</t>
  </si>
  <si>
    <t>3404907600200</t>
  </si>
  <si>
    <t>DIAMOND LAKE SCHOOL DIST 76</t>
  </si>
  <si>
    <t>3404907900200</t>
  </si>
  <si>
    <t>FREMONT SCHOOL DIST 79</t>
  </si>
  <si>
    <t>3404909502600</t>
  </si>
  <si>
    <t>LAKE ZURICH C U SCH DIST 95</t>
  </si>
  <si>
    <t>3404909600400</t>
  </si>
  <si>
    <t>KILDEER COUNTRYSIDE C C S DIST 96</t>
  </si>
  <si>
    <t>3404910200400</t>
  </si>
  <si>
    <t>APTAKISIC-TRIPP C C S DIST 102</t>
  </si>
  <si>
    <t>3404910300200</t>
  </si>
  <si>
    <t>LINCOLNSHIRE-PRAIRIEVIEW S D 103</t>
  </si>
  <si>
    <t>3404910600200</t>
  </si>
  <si>
    <t>BANNOCKBURN SCHOOL DIST 106</t>
  </si>
  <si>
    <t>3404910900200</t>
  </si>
  <si>
    <t>DEERFIELD SCHOOL DIST 109</t>
  </si>
  <si>
    <t>3404911200200</t>
  </si>
  <si>
    <t>NORTH SHORE SD 112</t>
  </si>
  <si>
    <t>3404911301700</t>
  </si>
  <si>
    <t>TOWNSHIP HIGH SCHOOL DIST 113</t>
  </si>
  <si>
    <t>3404911400200</t>
  </si>
  <si>
    <t>FOX LAKE GRADE SCHOOL DIST 114</t>
  </si>
  <si>
    <t>3404911501600</t>
  </si>
  <si>
    <t>LAKE FOREST COMM H S DISTRICT 115</t>
  </si>
  <si>
    <t>3404911602600</t>
  </si>
  <si>
    <t>ROUND LAKE AREA SCHS - DIST 116</t>
  </si>
  <si>
    <t>3404911701600</t>
  </si>
  <si>
    <t>ANTIOCH COMM HIGH SCH DIST 117</t>
  </si>
  <si>
    <t>3404911802600</t>
  </si>
  <si>
    <t>WAUCONDA COMM UNIT S DIST 118</t>
  </si>
  <si>
    <t>3404912001300</t>
  </si>
  <si>
    <t>MUNDELEIN CONS HIGH SCH DIST 120</t>
  </si>
  <si>
    <t>3404912101700</t>
  </si>
  <si>
    <t>WARREN TWP HIGH SCH DIST 121</t>
  </si>
  <si>
    <t>3404912401600</t>
  </si>
  <si>
    <t>GRANT COMM H S DISTRICT 124</t>
  </si>
  <si>
    <t>3404912501300</t>
  </si>
  <si>
    <t>ADLAI E STEVENSON DIST 125</t>
  </si>
  <si>
    <t>3404912601700</t>
  </si>
  <si>
    <t>ZION-BENTON TWP H S DIST 126</t>
  </si>
  <si>
    <t>3404912701600</t>
  </si>
  <si>
    <t>GRAYSLAKE COMM HIGH SCH DIST 127</t>
  </si>
  <si>
    <t>3404912801600</t>
  </si>
  <si>
    <t>LIBERTYVILLE COMM H SCH DIST 128</t>
  </si>
  <si>
    <t>3404918702600</t>
  </si>
  <si>
    <t>NORTH CHICAGO SCHOOL DIST 187</t>
  </si>
  <si>
    <t>3404922002600</t>
  </si>
  <si>
    <t>BARRINGTON C U SCHOOL DIST 220</t>
  </si>
  <si>
    <t>3500000000092</t>
  </si>
  <si>
    <t>La Salle/Marshall/Putnam ROE TAOEP</t>
  </si>
  <si>
    <t>LASALLE</t>
  </si>
  <si>
    <t>3500000000093</t>
  </si>
  <si>
    <t>SAFE SCH-LA SALLE ROE</t>
  </si>
  <si>
    <t>3505000102600</t>
  </si>
  <si>
    <t>LELAND COMM UNIT SCH DIST 1</t>
  </si>
  <si>
    <t>3505000202600</t>
  </si>
  <si>
    <t>COMMUNITY UNIT SCH DIST 2</t>
  </si>
  <si>
    <t>3505000902600</t>
  </si>
  <si>
    <t>EARLVILLE COMM UNIT SCH DIST 9</t>
  </si>
  <si>
    <t>3505001750400</t>
  </si>
  <si>
    <t>DIMMICK C C SCHOOL DIST 175</t>
  </si>
  <si>
    <t>3505004001700</t>
  </si>
  <si>
    <t>STREATOR TWP H S DIST 40</t>
  </si>
  <si>
    <t>3505004400200</t>
  </si>
  <si>
    <t>STREATOR ELEM SCHOOL DIST 44</t>
  </si>
  <si>
    <t>3505006500400</t>
  </si>
  <si>
    <t>Allen Otter Creek CCSD 65</t>
  </si>
  <si>
    <t>3505007900400</t>
  </si>
  <si>
    <t>TONICA COMM CONS SCH DIST 79</t>
  </si>
  <si>
    <t>3505008200400</t>
  </si>
  <si>
    <t>DEER PARK C C SCHOOL DIST 82</t>
  </si>
  <si>
    <t>3505009500400</t>
  </si>
  <si>
    <t>GRAND RIDGE C C SCHOOL DIST 95</t>
  </si>
  <si>
    <t>3505012001700</t>
  </si>
  <si>
    <t>LA SALLE-PERU TWP H S D 120</t>
  </si>
  <si>
    <t>3505012200200</t>
  </si>
  <si>
    <t>LASALLE ELEM SCHOOL DIST 122</t>
  </si>
  <si>
    <t>3505012400200</t>
  </si>
  <si>
    <t>PERU ELEM SCHOOL DISTRICT 124</t>
  </si>
  <si>
    <t>3505012500200</t>
  </si>
  <si>
    <t>OGLESBY ELEM SCH DIST 125</t>
  </si>
  <si>
    <t>3505014001700</t>
  </si>
  <si>
    <t>OTTAWA TWP H S DIST 140</t>
  </si>
  <si>
    <t>3505014100200</t>
  </si>
  <si>
    <t>OTTAWA ELEM SCHOOL DIST 141</t>
  </si>
  <si>
    <t>3505015000200</t>
  </si>
  <si>
    <t>MARSEILLES ELEM SCHOOL DIST 150</t>
  </si>
  <si>
    <t>3505016001700</t>
  </si>
  <si>
    <t>SENECA TWP H S DIST 160</t>
  </si>
  <si>
    <t>3505017000400</t>
  </si>
  <si>
    <t>SENECA COMM CONS SCH DIST 170</t>
  </si>
  <si>
    <t>3505018500400</t>
  </si>
  <si>
    <t>WALTHAM C C SCHOOL DIST 185</t>
  </si>
  <si>
    <t>3505019500400</t>
  </si>
  <si>
    <t>WALLACE C C SCHOOL DIST 195</t>
  </si>
  <si>
    <t>3505021000400</t>
  </si>
  <si>
    <t>MILLER TWP CC SCH DIST 210</t>
  </si>
  <si>
    <t>3505023000400</t>
  </si>
  <si>
    <t>RUTLAND C C SCHOOL DIST 230</t>
  </si>
  <si>
    <t>3505028001700</t>
  </si>
  <si>
    <t>MENDOTA TWP H S DIST 280</t>
  </si>
  <si>
    <t>3505028900400</t>
  </si>
  <si>
    <t>MENDOTA C C SCHOOL DIST 289</t>
  </si>
  <si>
    <t>3505042502600</t>
  </si>
  <si>
    <t>LOSTANT COMM UNIT SCH DIST 425</t>
  </si>
  <si>
    <t>3505900502600</t>
  </si>
  <si>
    <t>HENRY-SENACHWINE CUSD 5</t>
  </si>
  <si>
    <t>MARSHALL</t>
  </si>
  <si>
    <t>3505900702600</t>
  </si>
  <si>
    <t>MIDLAND COMMUNITY UNIT DIST 7</t>
  </si>
  <si>
    <t>3507853502600</t>
  </si>
  <si>
    <t>PUTNAM CO C U SCHOOL DIST 535</t>
  </si>
  <si>
    <t>PUTNAM</t>
  </si>
  <si>
    <t>3900000000092</t>
  </si>
  <si>
    <t>ALT SCH-MACON/PIATT ROE</t>
  </si>
  <si>
    <t>MACON</t>
  </si>
  <si>
    <t>3900000000093</t>
  </si>
  <si>
    <t>SAFE SCH-MACON/PIATT ROE</t>
  </si>
  <si>
    <t>3905500102600</t>
  </si>
  <si>
    <t>ARGENTA-OREANA COMM UNIT SCH D 1</t>
  </si>
  <si>
    <t>3905500202600</t>
  </si>
  <si>
    <t>MAROA FORSYTH C U SCH DIST 2</t>
  </si>
  <si>
    <t>3905500302600</t>
  </si>
  <si>
    <t>MT ZION COMM UNIT SCH DIST 3</t>
  </si>
  <si>
    <t>3905500902600</t>
  </si>
  <si>
    <t>SANGAMON VALLEY CUSD 9</t>
  </si>
  <si>
    <t>3905501102600</t>
  </si>
  <si>
    <t>WARRENSBURG-LATHAM C U DIST 11</t>
  </si>
  <si>
    <t>3905501502600</t>
  </si>
  <si>
    <t>MERIDIAN COMM UNIT SCH DIST 15</t>
  </si>
  <si>
    <t>3905506102500</t>
  </si>
  <si>
    <t>DECATUR SCHOOL DISTRICT 61</t>
  </si>
  <si>
    <t>3907400502600</t>
  </si>
  <si>
    <t>BEMENT COMM UNIT SCHOOL DIST 5</t>
  </si>
  <si>
    <t>3907402502600</t>
  </si>
  <si>
    <t>MONTICELLO C U SCHOOL DIST 25</t>
  </si>
  <si>
    <t>3907405702600</t>
  </si>
  <si>
    <t>DELAND-WELDON C U SCH DIST 57</t>
  </si>
  <si>
    <t>3907410002600</t>
  </si>
  <si>
    <t>CERRO GORDO C U SCHOOL DIST 100</t>
  </si>
  <si>
    <t>4000000000092</t>
  </si>
  <si>
    <t>ALT SCH-CALHOUN/GREENE/JERSY/MACO</t>
  </si>
  <si>
    <t>MACOUPIN</t>
  </si>
  <si>
    <t>4000000000093</t>
  </si>
  <si>
    <t>SAFE SCH-CALHOUN/GREENE/JERSY/MAC</t>
  </si>
  <si>
    <t>4000704002600</t>
  </si>
  <si>
    <t>CALHOUN COMM UNIT SCH DIST 40</t>
  </si>
  <si>
    <t>CALHOUN</t>
  </si>
  <si>
    <t>4000704202600</t>
  </si>
  <si>
    <t>BRUSSELS COMM UNIT SCHOOL DIST 42</t>
  </si>
  <si>
    <t>4003100102600</t>
  </si>
  <si>
    <t>CARROLLTON C U SCHOOL DIST 1</t>
  </si>
  <si>
    <t>GREENE</t>
  </si>
  <si>
    <t>4003100302600</t>
  </si>
  <si>
    <t>NORTH GREENE UNIT SCHOOL DIST 3</t>
  </si>
  <si>
    <t>4003101002600</t>
  </si>
  <si>
    <t>GREENFIELD C U SCHOOL DIST 10</t>
  </si>
  <si>
    <t>4004210002600</t>
  </si>
  <si>
    <t>JERSEY C U SCH DIST 100</t>
  </si>
  <si>
    <t>JERSEY</t>
  </si>
  <si>
    <t>4005600102600</t>
  </si>
  <si>
    <t>CARLINVILLE C U SCHOOL DIST 1</t>
  </si>
  <si>
    <t>4005600202600</t>
  </si>
  <si>
    <t>NORTHWESTERN C U SCH DIST 2</t>
  </si>
  <si>
    <t>4005600502600</t>
  </si>
  <si>
    <t>MOUNT OLIVE C U SCHOOL DIST 5</t>
  </si>
  <si>
    <t>4005600602600</t>
  </si>
  <si>
    <t>STAUNTON COMM UNIT SCH DIST 6</t>
  </si>
  <si>
    <t>4005600702600</t>
  </si>
  <si>
    <t>GILLESPIE COMM UNIT SCH DIST 7</t>
  </si>
  <si>
    <t>4005600802600</t>
  </si>
  <si>
    <t>BUNKER HILL C U SCHOOL DIST 8</t>
  </si>
  <si>
    <t>4005600902600</t>
  </si>
  <si>
    <t>SOUTHWESTERN C U SCH DIST 9</t>
  </si>
  <si>
    <t>4005603402600</t>
  </si>
  <si>
    <t>NORTH MAC CUSD 34</t>
  </si>
  <si>
    <t>4100000000093</t>
  </si>
  <si>
    <t>SAFE SCH-MADISON ROE</t>
  </si>
  <si>
    <t>MADISON</t>
  </si>
  <si>
    <t>4105700102600</t>
  </si>
  <si>
    <t>ROXANA COMM UNIT SCHOOL DIST 1</t>
  </si>
  <si>
    <t>4105700202600</t>
  </si>
  <si>
    <t>TRIAD COMM UNIT SCHOOL DIST 2</t>
  </si>
  <si>
    <t>4105700302600</t>
  </si>
  <si>
    <t>VENICE COMM UNIT SCHOOL DIST 3</t>
  </si>
  <si>
    <t>4105700502600</t>
  </si>
  <si>
    <t>HIGHLAND COMM UNIT SCH DIST 5</t>
  </si>
  <si>
    <t>4105700702600</t>
  </si>
  <si>
    <t>EDWARDSVILLE C U SCHOOL DIST 7</t>
  </si>
  <si>
    <t>4105700802600</t>
  </si>
  <si>
    <t>BETHALTO C U SCHOOL DIST 8</t>
  </si>
  <si>
    <t>4105700902600</t>
  </si>
  <si>
    <t>GRANITE CITY C U SCHOOL DIST 9</t>
  </si>
  <si>
    <t>4105701002600</t>
  </si>
  <si>
    <t>COLLINSVILLE C U SCH DIST 10</t>
  </si>
  <si>
    <t>4105701102600</t>
  </si>
  <si>
    <t>ALTON COMM UNIT SCHOOL DIST 11</t>
  </si>
  <si>
    <t>4105701202600</t>
  </si>
  <si>
    <t>MADISON COMM UNIT SCH DIST 12</t>
  </si>
  <si>
    <t>4105701300200</t>
  </si>
  <si>
    <t>EAST ALTON SCHOOL DISTRICT 13</t>
  </si>
  <si>
    <t>4105701401600</t>
  </si>
  <si>
    <t>EAST ALTON-WOOD RIVER C H S D 14</t>
  </si>
  <si>
    <t>4105701500300</t>
  </si>
  <si>
    <t>WOOD RIVER-HARTFORD ELEM S D 15</t>
  </si>
  <si>
    <t>4400000000093</t>
  </si>
  <si>
    <t>SAFE SCH-MC HENRY ROE</t>
  </si>
  <si>
    <t>MCHENRY</t>
  </si>
  <si>
    <t>4406300200300</t>
  </si>
  <si>
    <t>NIPPERSINK SCHOOL DISTRICT 2</t>
  </si>
  <si>
    <t>4406300300300</t>
  </si>
  <si>
    <t>FOX RIVER GROVE CONS S D 3</t>
  </si>
  <si>
    <t>4406301202600</t>
  </si>
  <si>
    <t>JOHNSBURG C U SCHOOL DIST 12</t>
  </si>
  <si>
    <t>4406301500400</t>
  </si>
  <si>
    <t>MCHENRY C C SCHOOL DIST 15</t>
  </si>
  <si>
    <t>4406301800400</t>
  </si>
  <si>
    <t>RILEY C C SCHOOL DIST 18</t>
  </si>
  <si>
    <t>4406301902400</t>
  </si>
  <si>
    <t>ALDEN HEBRON SCHOOL DIST 19</t>
  </si>
  <si>
    <t>4406302600400</t>
  </si>
  <si>
    <t>CARY C C SCHOOL DIST 26</t>
  </si>
  <si>
    <t>4406303600200</t>
  </si>
  <si>
    <t>HARRISON SCHOOL DISTRICT 36</t>
  </si>
  <si>
    <t>4406304600300</t>
  </si>
  <si>
    <t>PRAIRIE GROVE C SCH DIST 46</t>
  </si>
  <si>
    <t>4406304700400</t>
  </si>
  <si>
    <t>CRYSTAL LAKE C C SCH DIST 47</t>
  </si>
  <si>
    <t>4406305002600</t>
  </si>
  <si>
    <t>HARVARD C U SCHOOL DIST 50</t>
  </si>
  <si>
    <t>4406315401600</t>
  </si>
  <si>
    <t>MARENGO COMM HS DIST 154</t>
  </si>
  <si>
    <t>4406315501600</t>
  </si>
  <si>
    <t>COMMUNITY HIGH SCHOOL DIST 155</t>
  </si>
  <si>
    <t>4406315601600</t>
  </si>
  <si>
    <t>MCHENRY COMM H S DIST 156</t>
  </si>
  <si>
    <t>4406315701600</t>
  </si>
  <si>
    <t>RICHMOND-BURTON COMM H SC D 157</t>
  </si>
  <si>
    <t>4406315802200</t>
  </si>
  <si>
    <t>HUNTLEY CONS SCHOOL DIST 158</t>
  </si>
  <si>
    <t>4406316500300</t>
  </si>
  <si>
    <t>MARENGO-UNION ELEM CONS DIST 165</t>
  </si>
  <si>
    <t>4406320002600</t>
  </si>
  <si>
    <t>WOODSTOCK C U SCHOOL DIST 200</t>
  </si>
  <si>
    <t>4500000000092</t>
  </si>
  <si>
    <t>ALT SCH-MONROE/RANDOLPH ROE</t>
  </si>
  <si>
    <t>MONROE</t>
  </si>
  <si>
    <t>4500000000093</t>
  </si>
  <si>
    <t>SAFE SCH-MONROE/RANDOLPH ROE</t>
  </si>
  <si>
    <t>4506700302600</t>
  </si>
  <si>
    <t>VALMEYER COMM UNIT SCH DIST 3</t>
  </si>
  <si>
    <t>4506700402600</t>
  </si>
  <si>
    <t>COLUMBIA COMM UNIT SCH DIST 4</t>
  </si>
  <si>
    <t>4506700502600</t>
  </si>
  <si>
    <t>WATERLOO COMM UNIT SCH DIST 5</t>
  </si>
  <si>
    <t>4507900102200</t>
  </si>
  <si>
    <t>COULTERVILLE UNIT SCHOOL DIST 1</t>
  </si>
  <si>
    <t>RANDOLPH</t>
  </si>
  <si>
    <t>4507912201900</t>
  </si>
  <si>
    <t>CHESTER N H SCHOOL DIST 122</t>
  </si>
  <si>
    <t>4507913202600</t>
  </si>
  <si>
    <t>RED BUD C U SCHOOL DIST 132</t>
  </si>
  <si>
    <t>4507913400400</t>
  </si>
  <si>
    <t>PRAIRIE DU ROCHER C C S D 134</t>
  </si>
  <si>
    <t>4507913802600</t>
  </si>
  <si>
    <t>STEELEVILLE C U SCH DIST 138</t>
  </si>
  <si>
    <t>4507913902600</t>
  </si>
  <si>
    <t>CHESTER COMM UNIT SCH DIST 139</t>
  </si>
  <si>
    <t>4507914002600</t>
  </si>
  <si>
    <t>SPARTA C U SCHOOL DIST 140</t>
  </si>
  <si>
    <t>4700000000093</t>
  </si>
  <si>
    <t>SAFE SCH-LEE/OGLE ROE</t>
  </si>
  <si>
    <t>LEE</t>
  </si>
  <si>
    <t>4700000000095</t>
  </si>
  <si>
    <t>ALOP-LEE/OGLE ROE</t>
  </si>
  <si>
    <t>4705217002200</t>
  </si>
  <si>
    <t>DIXON UNIT SCHOOL DIST 170</t>
  </si>
  <si>
    <t>4705222000200</t>
  </si>
  <si>
    <t>STEWARD ELEM SCHOOL DIST 220</t>
  </si>
  <si>
    <t>4705227102600</t>
  </si>
  <si>
    <t>PAW PAW CUSD 271</t>
  </si>
  <si>
    <t>4705227202600</t>
  </si>
  <si>
    <t>AMBOY COMM UNIT SCHOOL DIST 272</t>
  </si>
  <si>
    <t>4705227502600</t>
  </si>
  <si>
    <t>ASHTON COMM UNIT SCH DIST 275</t>
  </si>
  <si>
    <t>4707114400300</t>
  </si>
  <si>
    <t>KINGS CONSOLIDATED SCH DIST 144</t>
  </si>
  <si>
    <t>OGLE</t>
  </si>
  <si>
    <t>4707116100400</t>
  </si>
  <si>
    <t>CRESTON COMM CONS SCHOOL DIST 161</t>
  </si>
  <si>
    <t>4707121201700</t>
  </si>
  <si>
    <t>ROCHELLE TWP HIGH SCH DIST 212</t>
  </si>
  <si>
    <t>4707122002600</t>
  </si>
  <si>
    <t>OREGON C U SCHOOL DIST-220</t>
  </si>
  <si>
    <t>4707122102600</t>
  </si>
  <si>
    <t>FORRESTVILLE VALLEY C U S D 221</t>
  </si>
  <si>
    <t>4707122202600</t>
  </si>
  <si>
    <t>POLO COMM UNIT SCHOOL DIST 222</t>
  </si>
  <si>
    <t>4707122302600</t>
  </si>
  <si>
    <t>MERIDIAN C U SCH DIST 223</t>
  </si>
  <si>
    <t>4707122602600</t>
  </si>
  <si>
    <t>BYRON COMM UNIT SCHOOL DIST 226</t>
  </si>
  <si>
    <t>4707123100400</t>
  </si>
  <si>
    <t>ROCHELLE COMM CONS DIST 231</t>
  </si>
  <si>
    <t>4707126900400</t>
  </si>
  <si>
    <t>ESWOOD C C DISTRICT 269</t>
  </si>
  <si>
    <t>4709800102600</t>
  </si>
  <si>
    <t>ERIE COMM UNIT SCH DIST 1</t>
  </si>
  <si>
    <t>WHITESIDE</t>
  </si>
  <si>
    <t>4709800202600</t>
  </si>
  <si>
    <t>RIVER BEND COMM UNIT DIST 2</t>
  </si>
  <si>
    <t>4709800302600</t>
  </si>
  <si>
    <t>PROPHETSTOWN-LYNDON-TAMPICO CUSD3</t>
  </si>
  <si>
    <t>4709800502600</t>
  </si>
  <si>
    <t>STERLING C U DIST 5</t>
  </si>
  <si>
    <t>4709800602600</t>
  </si>
  <si>
    <t>MORRISON COMM UNIT SCH DIST 6</t>
  </si>
  <si>
    <t>4709801300200</t>
  </si>
  <si>
    <t>ROCK FALLS ELEMENTARY SCH DIST 13</t>
  </si>
  <si>
    <t>4709802000200</t>
  </si>
  <si>
    <t>EAST COLOMA - NELSON CESD 20</t>
  </si>
  <si>
    <t>4709814500400</t>
  </si>
  <si>
    <t>MONTMORENCY C C SCH DIST 145</t>
  </si>
  <si>
    <t>4709830101700</t>
  </si>
  <si>
    <t>ROCK FALLS TWP H S DIST 301</t>
  </si>
  <si>
    <t>4800000000092</t>
  </si>
  <si>
    <t>ALT SCH-PEORIA ROE</t>
  </si>
  <si>
    <t>PEORIA</t>
  </si>
  <si>
    <t>4800000000093</t>
  </si>
  <si>
    <t>SAFE SCH-PEORIA ROE</t>
  </si>
  <si>
    <t>4807206200200</t>
  </si>
  <si>
    <t>PLEASANT VALLEY SCH DIST 62</t>
  </si>
  <si>
    <t>4807206300200</t>
  </si>
  <si>
    <t>NORWOOD ELEM SCHOOL DIST 63</t>
  </si>
  <si>
    <t>4807206600200</t>
  </si>
  <si>
    <t>BARTONVILLE SCHOOL DIST 66</t>
  </si>
  <si>
    <t>4807206800200</t>
  </si>
  <si>
    <t>4807206900200</t>
  </si>
  <si>
    <t>PLEASANT HILL SCHOOL DIST 69</t>
  </si>
  <si>
    <t>4807207000200</t>
  </si>
  <si>
    <t>MONROE SCHOOL DIST 70</t>
  </si>
  <si>
    <t>4807215002500</t>
  </si>
  <si>
    <t>PEORIA SCHOOL DISTRICT 150</t>
  </si>
  <si>
    <t>4807226502600</t>
  </si>
  <si>
    <t>FARMINGTON CENTRAL C U S D 265</t>
  </si>
  <si>
    <t>4807230902600</t>
  </si>
  <si>
    <t>BRIMFIELD C U SCHOOL DIST 309</t>
  </si>
  <si>
    <t>4807231001600</t>
  </si>
  <si>
    <t>LIMESTONE COMM HIGH SCH DIST 310</t>
  </si>
  <si>
    <t>4807231600400</t>
  </si>
  <si>
    <t>LIMESTONE WALTERS C C S DIST 316</t>
  </si>
  <si>
    <t>4807232102600</t>
  </si>
  <si>
    <t>IL VALLEY CENTRAL UNIT DIST 321</t>
  </si>
  <si>
    <t>4807232202600</t>
  </si>
  <si>
    <t>ELMWOOD C U SCHOOL DISTRICT 322</t>
  </si>
  <si>
    <t>4807232302600</t>
  </si>
  <si>
    <t>DUNLAP C U SCHOOL DIST 323</t>
  </si>
  <si>
    <t>4807232502600</t>
  </si>
  <si>
    <t>PEORIA HGHTS C U SCH DIST 325</t>
  </si>
  <si>
    <t>4807232602600</t>
  </si>
  <si>
    <t>PRINCEVILLE C U SCH DIST 326</t>
  </si>
  <si>
    <t>4807232702600</t>
  </si>
  <si>
    <t>ILLINI BLUFFS CU SCH DIST 327</t>
  </si>
  <si>
    <t>4807232800300</t>
  </si>
  <si>
    <t>HOLLIS CONS SCHOOL DIST 328</t>
  </si>
  <si>
    <t>4900000000093</t>
  </si>
  <si>
    <t>SAFE SCH-ROCK ISLAND ROE</t>
  </si>
  <si>
    <t>ROCK ISLAND</t>
  </si>
  <si>
    <t>4908102900200</t>
  </si>
  <si>
    <t>HAMPTON SCHOOL DISTRICT 29</t>
  </si>
  <si>
    <t>4908103001700</t>
  </si>
  <si>
    <t>UNITED TWP HS DISTRICT 30</t>
  </si>
  <si>
    <t>4908103400200</t>
  </si>
  <si>
    <t>SILVIS SCHOOL DISTRICT 34</t>
  </si>
  <si>
    <t>4908103600200</t>
  </si>
  <si>
    <t>CARBON CLIFF-BARSTOW SCH DIST 36</t>
  </si>
  <si>
    <t>4908103700200</t>
  </si>
  <si>
    <t>EAST MOLINE SCHOOL DISTRICT 37</t>
  </si>
  <si>
    <t>4908104002200</t>
  </si>
  <si>
    <t>MOLINE UNIT SCHOOL DISTRICT 40</t>
  </si>
  <si>
    <t>4908104102500</t>
  </si>
  <si>
    <t>ROCK ISLAND SCHOOL DISTRICT 41</t>
  </si>
  <si>
    <t>4908110002600</t>
  </si>
  <si>
    <t>RIVERDALE C U SCHOOL DIST 100</t>
  </si>
  <si>
    <t>4908120002600</t>
  </si>
  <si>
    <t>SHERRARD COMM UNIT SCH DIST 200</t>
  </si>
  <si>
    <t>4908130002600</t>
  </si>
  <si>
    <t>ROCKRIDGE C U SCHOOL DIST 300</t>
  </si>
  <si>
    <t>5000000000093</t>
  </si>
  <si>
    <t>SAFE SCH-ST CLAIR ROE</t>
  </si>
  <si>
    <t>ST CLAIR</t>
  </si>
  <si>
    <t>5008200902600</t>
  </si>
  <si>
    <t>LEBANON COMM UNIT SCH DIST 9</t>
  </si>
  <si>
    <t>5008201902600</t>
  </si>
  <si>
    <t>MASCOUTAH C U DISTRICT 19</t>
  </si>
  <si>
    <t>5008203000300</t>
  </si>
  <si>
    <t>ST LIBORY CONS SCH DIST 30</t>
  </si>
  <si>
    <t>5008204002600</t>
  </si>
  <si>
    <t>MARISSA C U SCH DIST 40</t>
  </si>
  <si>
    <t>5008206002600</t>
  </si>
  <si>
    <t>NEW ATHENS C U SCHOOL DIST 60</t>
  </si>
  <si>
    <t>5008207000400</t>
  </si>
  <si>
    <t>FREEBURG C C SCHOOL DIST 70</t>
  </si>
  <si>
    <t>5008207701600</t>
  </si>
  <si>
    <t>FREEBURG COMM H S DIST 77</t>
  </si>
  <si>
    <t>5008208500200</t>
  </si>
  <si>
    <t>SHILOH VILLAGE SCHOOL DIST 85</t>
  </si>
  <si>
    <t>5008209000400</t>
  </si>
  <si>
    <t>O FALLON C C SCHOOL DIST 90</t>
  </si>
  <si>
    <t>5008210400200</t>
  </si>
  <si>
    <t>CENTRAL SCHOOL DIST 104</t>
  </si>
  <si>
    <t>5008210500200</t>
  </si>
  <si>
    <t>PONTIAC-W HOLLIDAY SCH DIST 105</t>
  </si>
  <si>
    <t>5008211000400</t>
  </si>
  <si>
    <t>GRANT COMM CONS SCH DIST 110</t>
  </si>
  <si>
    <t>5008211300200</t>
  </si>
  <si>
    <t>WOLF BRANCH SCH DIST 113</t>
  </si>
  <si>
    <t>5008211500200</t>
  </si>
  <si>
    <t>WHITESIDE SCHOOL DIST 115</t>
  </si>
  <si>
    <t>5008211600200</t>
  </si>
  <si>
    <t>HIGH MOUNT SCHOOL DIST 116</t>
  </si>
  <si>
    <t>5008211800200</t>
  </si>
  <si>
    <t>BELLEVILLE SCHOOL DIST 118</t>
  </si>
  <si>
    <t>5008211900200</t>
  </si>
  <si>
    <t>BELLE VALLEY SCHOOL DIST 119</t>
  </si>
  <si>
    <t>5008213000400</t>
  </si>
  <si>
    <t>SMITHTON C C SCHOOL DIST 130</t>
  </si>
  <si>
    <t>5008216000400</t>
  </si>
  <si>
    <t>MILLSTADT C C  SCH DIST 160</t>
  </si>
  <si>
    <t>5008217500200</t>
  </si>
  <si>
    <t>HARMONY EMGE SCHOOL DIST 175</t>
  </si>
  <si>
    <t>5008218100200</t>
  </si>
  <si>
    <t>SIGNAL HILL SCH DIST 181</t>
  </si>
  <si>
    <t>5008218702600</t>
  </si>
  <si>
    <t>CAHOKIA COMM UNIT SCH DIST 187</t>
  </si>
  <si>
    <t>5008218802200</t>
  </si>
  <si>
    <t>BROOKLYN UNIT DISTRICT 188</t>
  </si>
  <si>
    <t>5008218902200</t>
  </si>
  <si>
    <t>EAST ST LOUIS SCHOOL DIST 189</t>
  </si>
  <si>
    <t>5008219602600</t>
  </si>
  <si>
    <t>DUPO COMM UNIT SCH DISTRICT 196</t>
  </si>
  <si>
    <t>5008220101700</t>
  </si>
  <si>
    <t>BELLEVILLE TWP HS DIST 201</t>
  </si>
  <si>
    <t>5008220301700</t>
  </si>
  <si>
    <t>O FALLON TWP HIGH SCH DIST 203</t>
  </si>
  <si>
    <t>5100000000092</t>
  </si>
  <si>
    <t>ALT SCH-SANGAMON ROE</t>
  </si>
  <si>
    <t>SANGAMON</t>
  </si>
  <si>
    <t>5100000000093</t>
  </si>
  <si>
    <t>SAFE SCH-SANGAMON ROE</t>
  </si>
  <si>
    <t>5100000000095</t>
  </si>
  <si>
    <t>ALOP - SANGAMON ROE</t>
  </si>
  <si>
    <t>5106520002600</t>
  </si>
  <si>
    <t>GREENVIEW C U SCH DIST 200</t>
  </si>
  <si>
    <t>MENARD</t>
  </si>
  <si>
    <t>5106520202600</t>
  </si>
  <si>
    <t>PORTA COMM UNIT SCHOOL DIST 202</t>
  </si>
  <si>
    <t>5106521302600</t>
  </si>
  <si>
    <t>ATHENS COMM UNIT SCH DIST 213</t>
  </si>
  <si>
    <t>5108400102600</t>
  </si>
  <si>
    <t>TRI CITY COMM UNIT SCH DIST 1</t>
  </si>
  <si>
    <t>51084003A2600</t>
  </si>
  <si>
    <t>ROCHESTER COMM UNIT SCH DIST 3A</t>
  </si>
  <si>
    <t>5108400502600</t>
  </si>
  <si>
    <t>BALL CHATHAM C U SCHOOL DIST 5</t>
  </si>
  <si>
    <t>5108400802600</t>
  </si>
  <si>
    <t>PLEASANT PLAINS C U SCHOOL DIST 8</t>
  </si>
  <si>
    <t>5108401002600</t>
  </si>
  <si>
    <t>AUBURN COMM UNIT SCHOOL DIST 10</t>
  </si>
  <si>
    <t>5108401102600</t>
  </si>
  <si>
    <t>PAWNEE COMM UNIT SCHOOL DIST 11</t>
  </si>
  <si>
    <t>5108401402600</t>
  </si>
  <si>
    <t>RIVERTON C U SCHOOL DIST 14</t>
  </si>
  <si>
    <t>5108401502600</t>
  </si>
  <si>
    <t>WILLIAMSVILLE C U SCHOOL DIST 15</t>
  </si>
  <si>
    <t>5108401602600</t>
  </si>
  <si>
    <t>COMMUNITY UNIT SCHOOL DIST 16</t>
  </si>
  <si>
    <t>5108418602500</t>
  </si>
  <si>
    <t>SPRINGFIELD SCHOOL DISTRICT 186</t>
  </si>
  <si>
    <t>5300000000092</t>
  </si>
  <si>
    <t>ALT SCH-TAZEWELL ROE</t>
  </si>
  <si>
    <t>TAZEWELL</t>
  </si>
  <si>
    <t>5300000000093</t>
  </si>
  <si>
    <t>SAFE SCH-TAZEWELL ROE</t>
  </si>
  <si>
    <t>5306012602600</t>
  </si>
  <si>
    <t>HAVANA COMM UNIT SCHOOL DIST 126</t>
  </si>
  <si>
    <t>MASON</t>
  </si>
  <si>
    <t>5306018902600</t>
  </si>
  <si>
    <t>ILLINI CENTRAL C U SCH DIST 189</t>
  </si>
  <si>
    <t>5306019102600</t>
  </si>
  <si>
    <t>MIDWEST CENTRAL CUSD 191</t>
  </si>
  <si>
    <t>5309005000200</t>
  </si>
  <si>
    <t>DISTRICT 50 SCHOOLS</t>
  </si>
  <si>
    <t>5309005100200</t>
  </si>
  <si>
    <t>CENTRAL SCHOOL DISTRICT 51</t>
  </si>
  <si>
    <t>5309005200200</t>
  </si>
  <si>
    <t>WASHINGTON SCHOOL DIST 52</t>
  </si>
  <si>
    <t>5309007600200</t>
  </si>
  <si>
    <t>CREVE COEUR SCHOOL DISTRICT 76</t>
  </si>
  <si>
    <t>5309008500200</t>
  </si>
  <si>
    <t>ROBEIN SCHOOL DISTRICT 85</t>
  </si>
  <si>
    <t>5309008600200</t>
  </si>
  <si>
    <t>EAST PEORIA SCHOOL DISTRICT 86</t>
  </si>
  <si>
    <t>5309009800200</t>
  </si>
  <si>
    <t>RANKIN COMMUNITY SCHOOL DIST 98</t>
  </si>
  <si>
    <t>5309010200200</t>
  </si>
  <si>
    <t>N PEKIN &amp; MARQUETTE HGHT S D 102</t>
  </si>
  <si>
    <t>5309010800200</t>
  </si>
  <si>
    <t>PEKIN PUBLIC SCHOOL DIST 108</t>
  </si>
  <si>
    <t>5309013700200</t>
  </si>
  <si>
    <t>SOUTH PEKIN SCHOOL DIST 137</t>
  </si>
  <si>
    <t>5309030301600</t>
  </si>
  <si>
    <t>PEKIN COMM H S DIST 303</t>
  </si>
  <si>
    <t>5309030801600</t>
  </si>
  <si>
    <t>WASHINGTON COMM H S DIST 308</t>
  </si>
  <si>
    <t>5309030901600</t>
  </si>
  <si>
    <t>EAST PEORIA COMM H S DIST 309</t>
  </si>
  <si>
    <t>5309060600400</t>
  </si>
  <si>
    <t>SPRING LAKE C C SCH DIST 606</t>
  </si>
  <si>
    <t>5309070102600</t>
  </si>
  <si>
    <t>DEER CREEK-MACKINAW CUSD 701</t>
  </si>
  <si>
    <t>5309070202600</t>
  </si>
  <si>
    <t>TREMONT COMM UNIT DIST 702</t>
  </si>
  <si>
    <t>5309070302600</t>
  </si>
  <si>
    <t>DELAVAN COMM UNIT DIST 703</t>
  </si>
  <si>
    <t>5309070902600</t>
  </si>
  <si>
    <t>MORTON C U SCHOOL DISTRICT 709</t>
  </si>
  <si>
    <t>5310200100400</t>
  </si>
  <si>
    <t>METAMORA C C SCH DIST 1</t>
  </si>
  <si>
    <t>WOODFORD</t>
  </si>
  <si>
    <t>5310200200400</t>
  </si>
  <si>
    <t>RIVERVIEW C C SCHOOL DISTRICT 2</t>
  </si>
  <si>
    <t>5310200602600</t>
  </si>
  <si>
    <t>FIELDCREST CUSD #6</t>
  </si>
  <si>
    <t>5310201102600</t>
  </si>
  <si>
    <t>EL PASO-GRIDLEY CUSD 11</t>
  </si>
  <si>
    <t>5310202102600</t>
  </si>
  <si>
    <t>LOWPOINT-WASHBURN C U S DIST 21</t>
  </si>
  <si>
    <t>5310206002600</t>
  </si>
  <si>
    <t>ROANOKE BENSON C U S DIST 60</t>
  </si>
  <si>
    <t>5310206900200</t>
  </si>
  <si>
    <t>GERMANTOWN HILLS SCHOOL DIST 69</t>
  </si>
  <si>
    <t>5310212201700</t>
  </si>
  <si>
    <t>METAMORA TWP H S DIST 122</t>
  </si>
  <si>
    <t>5310214002600</t>
  </si>
  <si>
    <t>EUREKA C U DIST 140</t>
  </si>
  <si>
    <t>5400000000092</t>
  </si>
  <si>
    <t>Vermilion ROE TAOEP</t>
  </si>
  <si>
    <t>VERMILION</t>
  </si>
  <si>
    <t>5400000000093</t>
  </si>
  <si>
    <t>SAFE SCH-VERMILION ROE</t>
  </si>
  <si>
    <t>5409200102600</t>
  </si>
  <si>
    <t>BISMARCK HENNING C U SCHOOL DIST</t>
  </si>
  <si>
    <t>5409200202600</t>
  </si>
  <si>
    <t>WESTVILLE C U SCHOOL DIST 2</t>
  </si>
  <si>
    <t>5409200402600</t>
  </si>
  <si>
    <t>GEORGETOWN-RIDGE FARM C U D 4</t>
  </si>
  <si>
    <t>5409200702600</t>
  </si>
  <si>
    <t>ROSSVILLE-ALVIN CU SCH DIST 7</t>
  </si>
  <si>
    <t>5409201002600</t>
  </si>
  <si>
    <t>POTOMAC C U SCH DIST 10</t>
  </si>
  <si>
    <t>5409201102600</t>
  </si>
  <si>
    <t>HOOPESTON AREA C U SCH DIST 11</t>
  </si>
  <si>
    <t>5409206100300</t>
  </si>
  <si>
    <t>ARMSTRONG-ELLIS CONS SCH DIST 61</t>
  </si>
  <si>
    <t>5409207602600</t>
  </si>
  <si>
    <t>OAKWOOD COMM UNIT DIST #76</t>
  </si>
  <si>
    <t>5409211802400</t>
  </si>
  <si>
    <t>DANVILLE C C SCHOOL DIST 118</t>
  </si>
  <si>
    <t>5409222501700</t>
  </si>
  <si>
    <t>ARMSTRONG TWP HS DIST 225</t>
  </si>
  <si>
    <t>5409251202600</t>
  </si>
  <si>
    <t>SALT FORK CUD 512</t>
  </si>
  <si>
    <t>5600000000092</t>
  </si>
  <si>
    <t>ALT SCH-WILL ROE</t>
  </si>
  <si>
    <t>WILL</t>
  </si>
  <si>
    <t>5600000000093</t>
  </si>
  <si>
    <t>SAFE SCH-WILL ROE</t>
  </si>
  <si>
    <t>5600000000095</t>
  </si>
  <si>
    <t>ALOP-WILL ROE</t>
  </si>
  <si>
    <t>5609901700200</t>
  </si>
  <si>
    <t>CHANNAHON SCHOOL DISTRICT 17</t>
  </si>
  <si>
    <t>56099030C0400</t>
  </si>
  <si>
    <t>TROY COMM CONS SCH DIST 30C</t>
  </si>
  <si>
    <t>56099033C0400</t>
  </si>
  <si>
    <t>HOMER COMM CONS SCH DIST 33C</t>
  </si>
  <si>
    <t>56099070C0400</t>
  </si>
  <si>
    <t>LARAWAY C C SCHOOL DIST 70C</t>
  </si>
  <si>
    <t>5609908100200</t>
  </si>
  <si>
    <t>UNION SCHOOL DIST 81</t>
  </si>
  <si>
    <t>5609908400200</t>
  </si>
  <si>
    <t>ROCKDALE SCHOOL DISTRICT 84</t>
  </si>
  <si>
    <t>5609908600500</t>
  </si>
  <si>
    <t>JOLIET SCHOOL DIST 86</t>
  </si>
  <si>
    <t>5609908800200</t>
  </si>
  <si>
    <t>CHANEY-MONGE SCH DISTRICT 88</t>
  </si>
  <si>
    <t>56099088A0200</t>
  </si>
  <si>
    <t>RICHLAND SCHOOL DIST 88A</t>
  </si>
  <si>
    <t>5609908900200</t>
  </si>
  <si>
    <t>FAIRMONT SCHOOL DISTRICT 89</t>
  </si>
  <si>
    <t>5609909000200</t>
  </si>
  <si>
    <t>TAFT SCHOOL DISTRICT 90</t>
  </si>
  <si>
    <t>5609909100200</t>
  </si>
  <si>
    <t>LOCKPORT SCHOOL DIST 91</t>
  </si>
  <si>
    <t>5609909200200</t>
  </si>
  <si>
    <t>WILL COUNTY SCHOOL DISTRICT 92</t>
  </si>
  <si>
    <t>5609911400200</t>
  </si>
  <si>
    <t>MANHATTAN SCHOOL DIST 114</t>
  </si>
  <si>
    <t>5609912200200</t>
  </si>
  <si>
    <t>NEW LENOX SCHOOL DIST 122</t>
  </si>
  <si>
    <t>56099157C0400</t>
  </si>
  <si>
    <t>FRANKFORT C C SCH DIST 157C</t>
  </si>
  <si>
    <t>5609915900200</t>
  </si>
  <si>
    <t>MOKENA SCHOOL DIST 159</t>
  </si>
  <si>
    <t>5609916100200</t>
  </si>
  <si>
    <t>SUMMIT HILL SCHOOL DIST 161</t>
  </si>
  <si>
    <t>56099200U2600</t>
  </si>
  <si>
    <t>BEECHER C U SCH DIST 200U</t>
  </si>
  <si>
    <t>56099201U2600</t>
  </si>
  <si>
    <t>CRETE MONEE C U SCHOOL DIST 201U</t>
  </si>
  <si>
    <t>5609920202200</t>
  </si>
  <si>
    <t>PLAINFIELD SCHOOL DIST 202</t>
  </si>
  <si>
    <t>5609920300400</t>
  </si>
  <si>
    <t>ELWOOD C C SCH DIST 203</t>
  </si>
  <si>
    <t>5609920401700</t>
  </si>
  <si>
    <t>JOLIET TWP HS DIST 204</t>
  </si>
  <si>
    <t>5609920501700</t>
  </si>
  <si>
    <t>LOCKPORT TWP HS DIST 205</t>
  </si>
  <si>
    <t>56099207U2600</t>
  </si>
  <si>
    <t>PEOTONE C U SCH DIST 207U</t>
  </si>
  <si>
    <t>56099209U2600</t>
  </si>
  <si>
    <t>WILMINGTON C U SCH DIST 209U</t>
  </si>
  <si>
    <t>5609921001600</t>
  </si>
  <si>
    <t>LINCOLN WAY COMM H S DIST 210</t>
  </si>
  <si>
    <t>56099255U2600</t>
  </si>
  <si>
    <t>REED CUSTER C U SCH DIST 255U</t>
  </si>
  <si>
    <t>56099365U2600</t>
  </si>
  <si>
    <t>VALLEY VIEW CUSD #365U</t>
  </si>
  <si>
    <t>6510890108000</t>
  </si>
  <si>
    <t>ILLINOIS STATE UNIVERSITY LAB SCH</t>
  </si>
  <si>
    <t>Labs</t>
  </si>
  <si>
    <t>6510890208000</t>
  </si>
  <si>
    <t>UNIVERSITY OF ILLINOIS LAB SCHOOL</t>
  </si>
  <si>
    <t>TOTALS</t>
  </si>
  <si>
    <t>Tier 2 Step 1 Orig / Revised Step 2 Funding %</t>
  </si>
  <si>
    <t>Sum of Positive Funding Gaps</t>
  </si>
  <si>
    <t>FY 22 STATEWIDE</t>
  </si>
  <si>
    <t>Nominal Change</t>
  </si>
  <si>
    <t>FY 22</t>
  </si>
  <si>
    <t>RANGE = LOCAL_CAPACITY_TARGET</t>
  </si>
  <si>
    <t xml:space="preserve">Stage 2: Determining Local Capacity Target &amp; Local Resources </t>
  </si>
  <si>
    <t>Weighted Average</t>
  </si>
  <si>
    <t>Weighted Standard Deviation</t>
  </si>
  <si>
    <t>DELETE BEFORE POSTING</t>
  </si>
  <si>
    <t>Total State Enrollment</t>
  </si>
  <si>
    <t>View Your Adjusted EAV Calculation</t>
  </si>
  <si>
    <t>Total Weighted Value</t>
  </si>
  <si>
    <t>Total Weighted Variance</t>
  </si>
  <si>
    <t>The EAV for calculating Real Receipts does not account for PTELL adjusted EAV.</t>
  </si>
  <si>
    <t>View Your Adjusted OTR Calculation</t>
  </si>
  <si>
    <t>Adjusted if Real Receipts &gt; Local Capacity Target</t>
  </si>
  <si>
    <t>These amounts are fixed at FY 17 values and will not change.</t>
  </si>
  <si>
    <t>Adjusted EAV</t>
  </si>
  <si>
    <t>Final
Adequacy Target</t>
  </si>
  <si>
    <t>Final
Adequacy Target
Per Student</t>
  </si>
  <si>
    <t>Local Capacity Ratio
(LCR)</t>
  </si>
  <si>
    <t>Adjusted LCR</t>
  </si>
  <si>
    <t>Weighted LCR Value</t>
  </si>
  <si>
    <t>Variance</t>
  </si>
  <si>
    <t>Weighted Variance</t>
  </si>
  <si>
    <t>Cumulative Distribution Resulting in a Percentile Rank of LCR</t>
  </si>
  <si>
    <t>Local Capacity Percentage
(LCP)
Capped at 90%</t>
  </si>
  <si>
    <t>Local Capacity Target 
(LCT)</t>
  </si>
  <si>
    <t>CPPRT</t>
  </si>
  <si>
    <t>Base Funding Minimum
(Gross FY 22 Distributions)</t>
  </si>
  <si>
    <t>Preliminary Resources</t>
  </si>
  <si>
    <t>Preliminary % of Adequacy</t>
  </si>
  <si>
    <t>Adjusted EAV For Real Receipts Calculation
(3 yr avg or last year if 10%+ decline)</t>
  </si>
  <si>
    <t>2020
Adjusted OTR</t>
  </si>
  <si>
    <t>Calculated Local Revenue
(Real Receipts)</t>
  </si>
  <si>
    <t>Calculated Real Receipts Adjustment</t>
  </si>
  <si>
    <t>Final
Adjusted LCT</t>
  </si>
  <si>
    <t>FY 17 SGSA</t>
  </si>
  <si>
    <t>CPPRT / Student</t>
  </si>
  <si>
    <t>CPPRT as % Final Resources</t>
  </si>
  <si>
    <t>FY 22 Statewide</t>
  </si>
  <si>
    <t>Nomimal Change</t>
  </si>
  <si>
    <t>EL</t>
  </si>
  <si>
    <t>DHS</t>
  </si>
  <si>
    <t>Adjusted Operating Tax Rate (OTR)</t>
  </si>
  <si>
    <t>If you do not know your district's RCDT you can find it in the Organizational Units Tab.</t>
  </si>
  <si>
    <t>REVISED FY 2022 EBF - APRIL 2022</t>
  </si>
  <si>
    <t>Evidence-Based Funding (105 ILCS 5/8-8.15) Distribution Calculations for Fiscal Year 2022</t>
  </si>
  <si>
    <t>Prepared by State Funding &amp; Forecasting Staff, August 2021</t>
  </si>
  <si>
    <t xml:space="preserve"> Calculated New FY 22 Funding
(Tier Funding)</t>
  </si>
  <si>
    <t>FY 22 Tier Funding Per Pupil</t>
  </si>
  <si>
    <t>Total Gross FY 22 State Contribution</t>
  </si>
  <si>
    <t>FY 21 EBF Adjustments</t>
  </si>
  <si>
    <t>Total NET FY 22 State Contribution</t>
  </si>
  <si>
    <t>Base Funding Minimum
(Gross FY 21 Distributions)</t>
  </si>
  <si>
    <t>2019
Adjusted OTR</t>
  </si>
  <si>
    <t>CPPRT per Student</t>
  </si>
  <si>
    <t>CPPRT as % of Final Resources</t>
  </si>
  <si>
    <t>FY 23 / FY 22 EBF Data Comparative Analysis</t>
  </si>
  <si>
    <t>Total State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</si>
</sst>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1" xfId="0" applyBorder="1"/>
    <xf numFmtId="0" fontId="1" fillId="0" borderId="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hidden="1"/>
    </xf>
    <xf numFmtId="0" fontId="0" fillId="0" borderId="0" xfId="0" applyFill="1"/>
    <xf numFmtId="0" fontId="4" fillId="4" borderId="0" xfId="0" applyFont="1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0" fillId="0" borderId="0" xfId="0" applyBorder="1"/>
    <xf numFmtId="0" fontId="4" fillId="0" borderId="1" xfId="0" applyFont="1" applyFill="1" applyBorder="1" applyAlignment="1" applyProtection="1">
      <alignment horizontal="center"/>
      <protection hidden="1"/>
    </xf>
    <xf numFmtId="0" fontId="0" fillId="0" borderId="0" xfId="0" applyFill="1" applyBorder="1"/>
    <xf numFmtId="0" fontId="4" fillId="4" borderId="1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 wrapText="1"/>
    </xf>
    <xf numFmtId="0" fontId="9" fillId="0" borderId="0" xfId="0" applyFont="1" applyFill="1" applyBorder="1"/>
    <xf numFmtId="0" fontId="9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2" xfId="0" applyFill="1" applyBorder="1" applyAlignment="1" applyProtection="1">
      <alignment horizontal="center"/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5" fillId="0" borderId="1" xfId="0" applyFont="1" applyBorder="1" applyProtection="1"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4" fontId="0" fillId="0" borderId="11" xfId="0" applyNumberFormat="1" applyBorder="1" applyAlignment="1" applyProtection="1">
      <alignment horizontal="center"/>
      <protection hidden="1"/>
    </xf>
    <xf numFmtId="0" fontId="0" fillId="0" borderId="11" xfId="0" applyBorder="1" applyProtection="1">
      <protection hidden="1"/>
    </xf>
    <xf numFmtId="10" fontId="0" fillId="0" borderId="16" xfId="3" applyNumberFormat="1" applyFont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4" fontId="0" fillId="0" borderId="0" xfId="0" applyNumberFormat="1" applyBorder="1" applyAlignment="1" applyProtection="1">
      <alignment horizontal="center"/>
      <protection hidden="1"/>
    </xf>
    <xf numFmtId="3" fontId="0" fillId="0" borderId="11" xfId="1" applyNumberFormat="1" applyFont="1" applyBorder="1" applyAlignment="1" applyProtection="1">
      <alignment horizontal="center"/>
      <protection hidden="1"/>
    </xf>
    <xf numFmtId="10" fontId="0" fillId="0" borderId="11" xfId="3" applyNumberFormat="1" applyFont="1" applyBorder="1" applyAlignment="1" applyProtection="1">
      <alignment horizontal="center"/>
      <protection hidden="1"/>
    </xf>
    <xf numFmtId="164" fontId="0" fillId="0" borderId="11" xfId="1" applyNumberFormat="1" applyFont="1" applyBorder="1" applyAlignment="1" applyProtection="1">
      <alignment horizontal="center"/>
      <protection hidden="1"/>
    </xf>
    <xf numFmtId="0" fontId="0" fillId="0" borderId="12" xfId="0" applyFill="1" applyBorder="1" applyProtection="1">
      <protection hidden="1"/>
    </xf>
    <xf numFmtId="4" fontId="0" fillId="0" borderId="11" xfId="1" applyNumberFormat="1" applyFont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5" fillId="0" borderId="15" xfId="0" applyFont="1" applyBorder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7" fontId="0" fillId="0" borderId="11" xfId="2" applyNumberFormat="1" applyFont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39" fontId="0" fillId="0" borderId="11" xfId="1" applyNumberFormat="1" applyFont="1" applyBorder="1" applyAlignment="1" applyProtection="1">
      <alignment horizontal="center"/>
      <protection hidden="1"/>
    </xf>
    <xf numFmtId="39" fontId="0" fillId="0" borderId="0" xfId="0" applyNumberFormat="1" applyBorder="1" applyAlignment="1" applyProtection="1">
      <alignment horizontal="center"/>
      <protection hidden="1"/>
    </xf>
    <xf numFmtId="37" fontId="0" fillId="0" borderId="11" xfId="1" applyNumberFormat="1" applyFont="1" applyBorder="1" applyAlignment="1" applyProtection="1">
      <alignment horizontal="center"/>
      <protection hidden="1"/>
    </xf>
    <xf numFmtId="39" fontId="0" fillId="0" borderId="11" xfId="0" applyNumberFormat="1" applyBorder="1" applyAlignment="1" applyProtection="1">
      <alignment horizontal="center"/>
      <protection hidden="1"/>
    </xf>
    <xf numFmtId="39" fontId="0" fillId="0" borderId="0" xfId="0" applyNumberFormat="1" applyBorder="1" applyProtection="1">
      <protection hidden="1"/>
    </xf>
    <xf numFmtId="0" fontId="4" fillId="0" borderId="12" xfId="0" applyFont="1" applyFill="1" applyBorder="1" applyAlignment="1" applyProtection="1">
      <alignment horizontal="left" indent="5"/>
      <protection hidden="1"/>
    </xf>
    <xf numFmtId="7" fontId="0" fillId="0" borderId="11" xfId="1" applyNumberFormat="1" applyFont="1" applyBorder="1" applyAlignment="1" applyProtection="1">
      <alignment horizontal="center"/>
      <protection hidden="1"/>
    </xf>
    <xf numFmtId="0" fontId="9" fillId="5" borderId="12" xfId="0" applyFont="1" applyFill="1" applyBorder="1" applyProtection="1">
      <protection hidden="1"/>
    </xf>
    <xf numFmtId="4" fontId="9" fillId="5" borderId="13" xfId="1" applyNumberFormat="1" applyFont="1" applyFill="1" applyBorder="1" applyAlignment="1" applyProtection="1">
      <alignment horizontal="center"/>
      <protection hidden="1"/>
    </xf>
    <xf numFmtId="0" fontId="9" fillId="5" borderId="13" xfId="0" applyFont="1" applyFill="1" applyBorder="1" applyProtection="1">
      <protection hidden="1"/>
    </xf>
    <xf numFmtId="39" fontId="9" fillId="5" borderId="13" xfId="0" applyNumberFormat="1" applyFont="1" applyFill="1" applyBorder="1" applyAlignment="1" applyProtection="1">
      <alignment horizontal="center"/>
      <protection hidden="1"/>
    </xf>
    <xf numFmtId="10" fontId="9" fillId="5" borderId="17" xfId="3" applyNumberFormat="1" applyFont="1" applyFill="1" applyBorder="1" applyAlignment="1" applyProtection="1">
      <alignment horizontal="center"/>
      <protection hidden="1"/>
    </xf>
    <xf numFmtId="39" fontId="9" fillId="5" borderId="13" xfId="1" applyNumberFormat="1" applyFont="1" applyFill="1" applyBorder="1" applyAlignment="1" applyProtection="1">
      <alignment horizontal="center"/>
      <protection hidden="1"/>
    </xf>
    <xf numFmtId="7" fontId="9" fillId="5" borderId="13" xfId="1" applyNumberFormat="1" applyFont="1" applyFill="1" applyBorder="1" applyAlignment="1" applyProtection="1">
      <alignment horizontal="center"/>
      <protection hidden="1"/>
    </xf>
    <xf numFmtId="7" fontId="9" fillId="5" borderId="13" xfId="0" applyNumberFormat="1" applyFont="1" applyFill="1" applyBorder="1" applyProtection="1">
      <protection hidden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center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0"/>
  <sheetViews>
    <sheetView showGridLines="0" tabSelected="1" workbookViewId="0">
      <selection activeCell="A6" sqref="A6"/>
    </sheetView>
  </sheetViews>
  <sheetFormatPr defaultRowHeight="15" x14ac:dyDescent="0.25"/>
  <cols>
    <col min="1" max="1" width="57.140625" customWidth="1"/>
    <col min="2" max="2" width="22.85546875" customWidth="1"/>
    <col min="3" max="3" width="2.42578125" customWidth="1"/>
    <col min="4" max="4" width="20.28515625" customWidth="1"/>
    <col min="5" max="5" width="2.140625" customWidth="1"/>
    <col min="6" max="6" width="19.28515625" customWidth="1"/>
    <col min="7" max="7" width="2.42578125" customWidth="1"/>
    <col min="8" max="8" width="22.140625" style="26" bestFit="1" customWidth="1"/>
    <col min="9" max="12" width="8.7109375" hidden="1" customWidth="1"/>
    <col min="13" max="13" width="14.140625" hidden="1" customWidth="1"/>
    <col min="14" max="14" width="38.140625" hidden="1" customWidth="1"/>
    <col min="15" max="15" width="8.7109375" hidden="1" customWidth="1"/>
    <col min="16" max="16" width="8.7109375" customWidth="1"/>
  </cols>
  <sheetData>
    <row r="1" spans="1:15" ht="49.5" customHeight="1" x14ac:dyDescent="0.35">
      <c r="A1" s="80" t="s">
        <v>2112</v>
      </c>
      <c r="B1" s="81"/>
      <c r="C1" s="81"/>
      <c r="D1" s="81"/>
      <c r="E1" s="81"/>
      <c r="F1" s="81"/>
      <c r="G1" s="81"/>
      <c r="H1" s="82"/>
      <c r="I1" s="16"/>
      <c r="J1" s="16"/>
      <c r="K1" s="16"/>
      <c r="L1" s="17"/>
      <c r="M1" t="s">
        <v>56</v>
      </c>
      <c r="N1" t="s">
        <v>1</v>
      </c>
      <c r="O1" t="s">
        <v>58</v>
      </c>
    </row>
    <row r="2" spans="1:15" ht="6.6" customHeight="1" x14ac:dyDescent="0.35">
      <c r="A2" s="21"/>
      <c r="B2" s="18"/>
      <c r="C2" s="18"/>
      <c r="D2" s="18"/>
      <c r="E2" s="18"/>
      <c r="F2" s="18"/>
      <c r="G2" s="18"/>
      <c r="H2" s="22"/>
      <c r="I2" s="16"/>
      <c r="J2" s="16"/>
      <c r="K2" s="16"/>
      <c r="L2" s="17"/>
    </row>
    <row r="3" spans="1:15" x14ac:dyDescent="0.25">
      <c r="A3" s="3"/>
      <c r="B3" s="10"/>
      <c r="C3" s="10"/>
      <c r="D3" s="10"/>
      <c r="E3" s="10"/>
      <c r="F3" s="10"/>
      <c r="G3" s="10"/>
      <c r="H3" s="25"/>
      <c r="I3" s="12"/>
      <c r="J3" s="12"/>
      <c r="K3" s="12"/>
      <c r="L3" s="12"/>
      <c r="M3" t="s">
        <v>94</v>
      </c>
      <c r="N3" t="s">
        <v>95</v>
      </c>
      <c r="O3" t="s">
        <v>97</v>
      </c>
    </row>
    <row r="4" spans="1:15" x14ac:dyDescent="0.25">
      <c r="A4" s="1" t="s">
        <v>0</v>
      </c>
      <c r="B4" s="10"/>
      <c r="C4" s="10"/>
      <c r="D4" s="10"/>
      <c r="E4" s="10"/>
      <c r="F4" s="10"/>
      <c r="G4" s="10"/>
      <c r="H4" s="25"/>
      <c r="I4" s="12"/>
      <c r="J4" s="12"/>
      <c r="K4" s="12"/>
      <c r="L4" s="12"/>
      <c r="M4" t="s">
        <v>98</v>
      </c>
      <c r="N4" t="s">
        <v>99</v>
      </c>
      <c r="O4" t="s">
        <v>97</v>
      </c>
    </row>
    <row r="5" spans="1:15" ht="15.75" thickBot="1" x14ac:dyDescent="0.3">
      <c r="A5" s="2" t="s">
        <v>2099</v>
      </c>
      <c r="B5" s="10"/>
      <c r="C5" s="10"/>
      <c r="D5" s="10"/>
      <c r="E5" s="10"/>
      <c r="F5" s="10"/>
      <c r="G5" s="10"/>
      <c r="H5" s="25"/>
      <c r="I5" s="12"/>
      <c r="J5" s="12"/>
      <c r="K5" s="12"/>
      <c r="L5" s="12"/>
      <c r="M5" t="s">
        <v>100</v>
      </c>
      <c r="N5" t="s">
        <v>101</v>
      </c>
      <c r="O5" t="s">
        <v>102</v>
      </c>
    </row>
    <row r="6" spans="1:15" ht="15.75" thickBot="1" x14ac:dyDescent="0.3">
      <c r="A6" s="5"/>
      <c r="B6" s="4"/>
      <c r="C6" s="4"/>
      <c r="D6" s="4"/>
      <c r="E6" s="10"/>
      <c r="F6" s="10"/>
      <c r="G6" s="10"/>
      <c r="H6" s="25"/>
      <c r="I6" s="12"/>
      <c r="J6" s="12"/>
      <c r="K6" s="12"/>
      <c r="L6" s="12"/>
      <c r="M6" t="s">
        <v>103</v>
      </c>
      <c r="N6" t="s">
        <v>104</v>
      </c>
      <c r="O6" t="s">
        <v>102</v>
      </c>
    </row>
    <row r="7" spans="1:15" x14ac:dyDescent="0.25">
      <c r="A7" s="3"/>
      <c r="B7" s="10"/>
      <c r="C7" s="10"/>
      <c r="D7" s="10"/>
      <c r="E7" s="10"/>
      <c r="F7" s="10"/>
      <c r="G7" s="10"/>
      <c r="H7" s="25"/>
      <c r="I7" s="12"/>
      <c r="J7" s="12"/>
      <c r="K7" s="12"/>
      <c r="L7" s="12"/>
      <c r="M7" t="s">
        <v>105</v>
      </c>
      <c r="N7" t="s">
        <v>106</v>
      </c>
      <c r="O7" t="s">
        <v>102</v>
      </c>
    </row>
    <row r="8" spans="1:15" x14ac:dyDescent="0.25">
      <c r="A8" s="23" t="s">
        <v>1</v>
      </c>
      <c r="B8" s="10"/>
      <c r="C8" s="10"/>
      <c r="D8" s="10"/>
      <c r="E8" s="10"/>
      <c r="F8" s="89" t="s">
        <v>2</v>
      </c>
      <c r="G8" s="89"/>
      <c r="H8" s="90"/>
      <c r="I8" s="12"/>
      <c r="J8" s="12"/>
      <c r="K8" s="12"/>
      <c r="L8" s="12"/>
      <c r="M8" t="s">
        <v>107</v>
      </c>
      <c r="N8" t="s">
        <v>108</v>
      </c>
      <c r="O8" t="s">
        <v>102</v>
      </c>
    </row>
    <row r="9" spans="1:15" x14ac:dyDescent="0.25">
      <c r="A9" s="9" t="str">
        <f>IFERROR(VLOOKUP($A$6,$M$3:$O$931,2,FALSE),"")</f>
        <v/>
      </c>
      <c r="B9" s="6"/>
      <c r="C9" s="6"/>
      <c r="D9" s="6"/>
      <c r="E9" s="27"/>
      <c r="F9" s="87" t="str">
        <f>IFERROR(VLOOKUP($A$6,$M$3:$O$931,3,FALSE),"")</f>
        <v/>
      </c>
      <c r="G9" s="87"/>
      <c r="H9" s="88"/>
      <c r="I9" s="12"/>
      <c r="J9" s="12"/>
      <c r="K9" s="12"/>
      <c r="L9" s="12"/>
      <c r="M9" t="s">
        <v>109</v>
      </c>
      <c r="N9" t="s">
        <v>110</v>
      </c>
      <c r="O9" t="s">
        <v>102</v>
      </c>
    </row>
    <row r="10" spans="1:15" s="7" customFormat="1" x14ac:dyDescent="0.25">
      <c r="A10" s="11"/>
      <c r="B10" s="6"/>
      <c r="C10" s="6"/>
      <c r="D10" s="6"/>
      <c r="E10" s="28"/>
      <c r="F10" s="28"/>
      <c r="G10" s="29"/>
      <c r="H10" s="30"/>
      <c r="I10" s="6"/>
      <c r="J10" s="6"/>
      <c r="K10" s="6"/>
      <c r="L10" s="12"/>
      <c r="M10" t="s">
        <v>111</v>
      </c>
      <c r="N10" t="s">
        <v>112</v>
      </c>
      <c r="O10" t="s">
        <v>102</v>
      </c>
    </row>
    <row r="11" spans="1:15" s="7" customFormat="1" ht="4.5" customHeight="1" x14ac:dyDescent="0.25">
      <c r="A11" s="13"/>
      <c r="B11" s="8"/>
      <c r="C11" s="8"/>
      <c r="D11" s="8"/>
      <c r="E11" s="31"/>
      <c r="F11" s="31"/>
      <c r="G11" s="32"/>
      <c r="H11" s="33"/>
      <c r="I11" s="6"/>
      <c r="J11" s="6"/>
      <c r="K11" s="6"/>
      <c r="L11" s="12"/>
      <c r="M11" t="s">
        <v>114</v>
      </c>
      <c r="N11" t="s">
        <v>115</v>
      </c>
      <c r="O11" t="s">
        <v>102</v>
      </c>
    </row>
    <row r="12" spans="1:15" x14ac:dyDescent="0.25">
      <c r="A12" s="34"/>
      <c r="B12" s="27"/>
      <c r="C12" s="27"/>
      <c r="D12" s="27"/>
      <c r="E12" s="27"/>
      <c r="F12" s="27"/>
      <c r="G12" s="27"/>
      <c r="H12" s="35"/>
      <c r="I12" s="12"/>
      <c r="J12" s="12"/>
      <c r="K12" s="12"/>
      <c r="L12" s="12"/>
      <c r="M12" t="s">
        <v>117</v>
      </c>
      <c r="N12" t="s">
        <v>118</v>
      </c>
      <c r="O12" t="s">
        <v>102</v>
      </c>
    </row>
    <row r="13" spans="1:15" ht="18.75" x14ac:dyDescent="0.3">
      <c r="A13" s="83" t="s">
        <v>11</v>
      </c>
      <c r="B13" s="84"/>
      <c r="C13" s="84"/>
      <c r="D13" s="84"/>
      <c r="E13" s="84"/>
      <c r="F13" s="84"/>
      <c r="G13" s="84"/>
      <c r="H13" s="85"/>
      <c r="I13" s="14"/>
      <c r="J13" s="14"/>
      <c r="K13" s="14"/>
      <c r="L13" s="12"/>
      <c r="M13" t="s">
        <v>119</v>
      </c>
      <c r="N13" t="s">
        <v>120</v>
      </c>
      <c r="O13" t="s">
        <v>102</v>
      </c>
    </row>
    <row r="14" spans="1:15" ht="18.75" x14ac:dyDescent="0.3">
      <c r="A14" s="36"/>
      <c r="B14" s="37"/>
      <c r="C14" s="37"/>
      <c r="D14" s="37"/>
      <c r="E14" s="37"/>
      <c r="F14" s="37"/>
      <c r="G14" s="37"/>
      <c r="H14" s="38"/>
      <c r="I14" s="15"/>
      <c r="J14" s="15"/>
      <c r="K14" s="15"/>
      <c r="L14" s="12"/>
      <c r="M14" t="s">
        <v>121</v>
      </c>
      <c r="N14" t="s">
        <v>122</v>
      </c>
      <c r="O14" t="s">
        <v>102</v>
      </c>
    </row>
    <row r="15" spans="1:15" x14ac:dyDescent="0.25">
      <c r="A15" s="39"/>
      <c r="B15" s="40" t="s">
        <v>4</v>
      </c>
      <c r="C15" s="40"/>
      <c r="D15" s="40" t="s">
        <v>5</v>
      </c>
      <c r="E15" s="40"/>
      <c r="F15" s="40" t="s">
        <v>6</v>
      </c>
      <c r="G15" s="40"/>
      <c r="H15" s="41" t="s">
        <v>7</v>
      </c>
      <c r="I15" s="12"/>
      <c r="J15" s="12"/>
      <c r="K15" s="12"/>
      <c r="L15" s="12"/>
      <c r="M15" t="s">
        <v>124</v>
      </c>
      <c r="N15" t="s">
        <v>125</v>
      </c>
      <c r="O15" t="s">
        <v>102</v>
      </c>
    </row>
    <row r="16" spans="1:15" x14ac:dyDescent="0.25">
      <c r="A16" s="42" t="s">
        <v>3</v>
      </c>
      <c r="B16" s="43" t="str">
        <f>IFERROR(VLOOKUP($A$6,Base_22,6,FALSE),"")</f>
        <v/>
      </c>
      <c r="C16" s="44"/>
      <c r="D16" s="43" t="str">
        <f>IFERROR(VLOOKUP($A$6,Base_23,6,FALSE),"")</f>
        <v/>
      </c>
      <c r="E16" s="44"/>
      <c r="F16" s="68" t="str">
        <f>IFERROR(D16-B16,"")</f>
        <v/>
      </c>
      <c r="G16" s="44"/>
      <c r="H16" s="45">
        <f>IFERROR(F16/B16,0)</f>
        <v>0</v>
      </c>
      <c r="I16" s="12">
        <v>6</v>
      </c>
      <c r="J16" s="12"/>
      <c r="K16" s="12"/>
      <c r="L16" s="12"/>
      <c r="M16" t="s">
        <v>126</v>
      </c>
      <c r="N16" t="s">
        <v>127</v>
      </c>
      <c r="O16" t="s">
        <v>102</v>
      </c>
    </row>
    <row r="17" spans="1:15" x14ac:dyDescent="0.25">
      <c r="A17" s="46" t="s">
        <v>8</v>
      </c>
      <c r="B17" s="43" t="str">
        <f>IFERROR(VLOOKUP($A$6,Base_22,50,FALSE),"")</f>
        <v/>
      </c>
      <c r="C17" s="47"/>
      <c r="D17" s="43" t="str">
        <f>IFERROR(VLOOKUP($A$6,Base_23,50,FALSE),"")</f>
        <v/>
      </c>
      <c r="E17" s="47"/>
      <c r="F17" s="68" t="str">
        <f>IFERROR(D17-B17,"")</f>
        <v/>
      </c>
      <c r="G17" s="44"/>
      <c r="H17" s="45">
        <f>IFERROR(F17/B17,0)</f>
        <v>0</v>
      </c>
      <c r="I17" s="12">
        <v>50</v>
      </c>
      <c r="J17" s="12"/>
      <c r="K17" s="12"/>
      <c r="L17" s="12"/>
      <c r="M17" t="s">
        <v>128</v>
      </c>
      <c r="N17" t="s">
        <v>129</v>
      </c>
      <c r="O17" t="s">
        <v>102</v>
      </c>
    </row>
    <row r="18" spans="1:15" x14ac:dyDescent="0.25">
      <c r="A18" s="46" t="s">
        <v>9</v>
      </c>
      <c r="B18" s="43" t="str">
        <f>IFERROR(VLOOKUP($A$6,Base_22,51,FALSE),"")</f>
        <v/>
      </c>
      <c r="C18" s="47"/>
      <c r="D18" s="43" t="str">
        <f>IFERROR(VLOOKUP($A$6,Base_23,51,FALSE),"")</f>
        <v/>
      </c>
      <c r="E18" s="47"/>
      <c r="F18" s="68" t="str">
        <f>IFERROR(D18-B18,"")</f>
        <v/>
      </c>
      <c r="G18" s="44"/>
      <c r="H18" s="45">
        <f>IFERROR(F18/B18,0)</f>
        <v>0</v>
      </c>
      <c r="I18" s="12">
        <v>51</v>
      </c>
      <c r="J18" s="12"/>
      <c r="K18" s="12"/>
      <c r="L18" s="12"/>
      <c r="M18" t="s">
        <v>130</v>
      </c>
      <c r="N18" t="s">
        <v>131</v>
      </c>
      <c r="O18" t="s">
        <v>102</v>
      </c>
    </row>
    <row r="19" spans="1:15" x14ac:dyDescent="0.25">
      <c r="A19" s="34"/>
      <c r="B19" s="27"/>
      <c r="C19" s="27"/>
      <c r="D19" s="48"/>
      <c r="E19" s="27"/>
      <c r="F19" s="69"/>
      <c r="G19" s="27"/>
      <c r="H19" s="35"/>
      <c r="I19" s="12"/>
      <c r="J19" s="12"/>
      <c r="K19" s="12"/>
      <c r="L19" s="12"/>
      <c r="M19" t="s">
        <v>132</v>
      </c>
      <c r="N19" t="s">
        <v>133</v>
      </c>
      <c r="O19" t="s">
        <v>102</v>
      </c>
    </row>
    <row r="20" spans="1:15" s="20" customFormat="1" x14ac:dyDescent="0.25">
      <c r="A20" s="72" t="s">
        <v>10</v>
      </c>
      <c r="B20" s="73" t="str">
        <f>IFERROR(VLOOKUP($A$6,Base_22,14,FALSE),"")</f>
        <v/>
      </c>
      <c r="C20" s="74"/>
      <c r="D20" s="73" t="str">
        <f>IFERROR(VLOOKUP($A$6,Base_23,14,FALSE),"")</f>
        <v/>
      </c>
      <c r="E20" s="74"/>
      <c r="F20" s="75" t="str">
        <f>IFERROR(D20-B20,"")</f>
        <v/>
      </c>
      <c r="G20" s="74"/>
      <c r="H20" s="76">
        <f>IFERROR(F20/B20,0)</f>
        <v>0</v>
      </c>
      <c r="I20" s="19">
        <v>14</v>
      </c>
      <c r="J20" s="19"/>
      <c r="K20" s="19"/>
      <c r="L20" s="19"/>
      <c r="M20" t="s">
        <v>135</v>
      </c>
      <c r="N20" t="s">
        <v>136</v>
      </c>
      <c r="O20" t="s">
        <v>102</v>
      </c>
    </row>
    <row r="21" spans="1:15" x14ac:dyDescent="0.25">
      <c r="A21" s="34"/>
      <c r="B21" s="27"/>
      <c r="C21" s="27"/>
      <c r="D21" s="27"/>
      <c r="E21" s="27"/>
      <c r="F21" s="27"/>
      <c r="G21" s="27"/>
      <c r="H21" s="35"/>
      <c r="I21" s="12"/>
      <c r="J21" s="12"/>
      <c r="K21" s="12"/>
      <c r="L21" s="12"/>
      <c r="M21" t="s">
        <v>137</v>
      </c>
      <c r="N21" t="s">
        <v>138</v>
      </c>
      <c r="O21" t="s">
        <v>102</v>
      </c>
    </row>
    <row r="22" spans="1:15" s="7" customFormat="1" ht="4.5" customHeight="1" x14ac:dyDescent="0.25">
      <c r="A22" s="13"/>
      <c r="B22" s="8"/>
      <c r="C22" s="8"/>
      <c r="D22" s="8"/>
      <c r="E22" s="31"/>
      <c r="F22" s="31"/>
      <c r="G22" s="32"/>
      <c r="H22" s="33"/>
      <c r="I22" s="6"/>
      <c r="J22" s="6"/>
      <c r="K22" s="6"/>
      <c r="L22" s="12"/>
      <c r="M22" t="s">
        <v>139</v>
      </c>
      <c r="N22" t="s">
        <v>140</v>
      </c>
      <c r="O22" t="s">
        <v>102</v>
      </c>
    </row>
    <row r="23" spans="1:15" x14ac:dyDescent="0.25">
      <c r="A23" s="34"/>
      <c r="B23" s="27"/>
      <c r="C23" s="27"/>
      <c r="D23" s="27"/>
      <c r="E23" s="27"/>
      <c r="F23" s="27"/>
      <c r="G23" s="27"/>
      <c r="H23" s="35"/>
      <c r="I23" s="12"/>
      <c r="J23" s="12"/>
      <c r="K23" s="12"/>
      <c r="L23" s="12"/>
      <c r="M23" t="s">
        <v>141</v>
      </c>
      <c r="N23" t="s">
        <v>142</v>
      </c>
      <c r="O23" t="s">
        <v>102</v>
      </c>
    </row>
    <row r="24" spans="1:15" ht="18.75" x14ac:dyDescent="0.3">
      <c r="A24" s="83" t="s">
        <v>12</v>
      </c>
      <c r="B24" s="84"/>
      <c r="C24" s="84"/>
      <c r="D24" s="84"/>
      <c r="E24" s="84"/>
      <c r="F24" s="84"/>
      <c r="G24" s="84"/>
      <c r="H24" s="85"/>
      <c r="I24" s="86"/>
      <c r="J24" s="86"/>
      <c r="K24" s="86"/>
      <c r="L24" s="12"/>
      <c r="M24" t="s">
        <v>144</v>
      </c>
      <c r="N24" t="s">
        <v>145</v>
      </c>
      <c r="O24" t="s">
        <v>102</v>
      </c>
    </row>
    <row r="25" spans="1:15" x14ac:dyDescent="0.25">
      <c r="A25" s="34"/>
      <c r="B25" s="27"/>
      <c r="C25" s="27"/>
      <c r="D25" s="27"/>
      <c r="E25" s="27"/>
      <c r="F25" s="27"/>
      <c r="G25" s="27"/>
      <c r="H25" s="35"/>
      <c r="I25" s="12"/>
      <c r="J25" s="12"/>
      <c r="K25" s="12"/>
      <c r="L25" s="12"/>
      <c r="M25" t="s">
        <v>146</v>
      </c>
      <c r="N25" t="s">
        <v>147</v>
      </c>
      <c r="O25" t="s">
        <v>97</v>
      </c>
    </row>
    <row r="26" spans="1:15" x14ac:dyDescent="0.25">
      <c r="A26" s="34"/>
      <c r="B26" s="40" t="s">
        <v>4</v>
      </c>
      <c r="C26" s="40"/>
      <c r="D26" s="40" t="s">
        <v>5</v>
      </c>
      <c r="E26" s="40"/>
      <c r="F26" s="40" t="s">
        <v>6</v>
      </c>
      <c r="G26" s="40"/>
      <c r="H26" s="41" t="s">
        <v>7</v>
      </c>
      <c r="I26" s="12"/>
      <c r="J26" s="12"/>
      <c r="K26" s="12"/>
      <c r="L26" s="12"/>
      <c r="M26" t="s">
        <v>149</v>
      </c>
      <c r="N26" t="s">
        <v>150</v>
      </c>
      <c r="O26" t="s">
        <v>97</v>
      </c>
    </row>
    <row r="27" spans="1:15" x14ac:dyDescent="0.25">
      <c r="A27" s="42" t="s">
        <v>13</v>
      </c>
      <c r="B27" s="49" t="str">
        <f>IFERROR(VLOOKUP($A$6,LCT_22,8,FALSE),"")</f>
        <v/>
      </c>
      <c r="C27" s="44"/>
      <c r="D27" s="49" t="str">
        <f>IFERROR(VLOOKUP($A$6,LCT_23,8,FALSE),"")</f>
        <v/>
      </c>
      <c r="E27" s="44"/>
      <c r="F27" s="67" t="str">
        <f t="shared" ref="F27:F34" si="0">IFERROR(D27-B27,"")</f>
        <v/>
      </c>
      <c r="G27" s="44"/>
      <c r="H27" s="45">
        <f>IFERROR(F27/B27,0)</f>
        <v>0</v>
      </c>
      <c r="I27" s="12">
        <v>8</v>
      </c>
      <c r="J27" s="12"/>
      <c r="K27" s="12"/>
      <c r="L27" s="12"/>
      <c r="M27" t="s">
        <v>151</v>
      </c>
      <c r="N27" t="s">
        <v>152</v>
      </c>
      <c r="O27" t="s">
        <v>102</v>
      </c>
    </row>
    <row r="28" spans="1:15" x14ac:dyDescent="0.25">
      <c r="A28" s="46" t="s">
        <v>2098</v>
      </c>
      <c r="B28" s="50" t="str">
        <f>IFERROR(VLOOKUP($A$6,LCT_22,29,FALSE),"")</f>
        <v/>
      </c>
      <c r="C28" s="47"/>
      <c r="D28" s="50" t="str">
        <f>IFERROR(VLOOKUP($A$6,LCT_23,29,FALSE),"")</f>
        <v/>
      </c>
      <c r="E28" s="47"/>
      <c r="F28" s="50" t="str">
        <f t="shared" si="0"/>
        <v/>
      </c>
      <c r="G28" s="44"/>
      <c r="H28" s="45">
        <f>IFERROR(F28/B28,0)</f>
        <v>0</v>
      </c>
      <c r="I28" s="12">
        <v>29</v>
      </c>
      <c r="J28" s="12"/>
      <c r="K28" s="12"/>
      <c r="L28" s="12"/>
      <c r="M28" t="s">
        <v>154</v>
      </c>
      <c r="N28" t="s">
        <v>155</v>
      </c>
      <c r="O28" t="s">
        <v>102</v>
      </c>
    </row>
    <row r="29" spans="1:15" x14ac:dyDescent="0.25">
      <c r="A29" s="46" t="s">
        <v>14</v>
      </c>
      <c r="B29" s="51" t="str">
        <f>IFERROR(VLOOKUP($A$6,LCT_22,24,FALSE),"")</f>
        <v/>
      </c>
      <c r="C29" s="47"/>
      <c r="D29" s="71" t="str">
        <f>IFERROR(VLOOKUP($A$6,LCT_23,24,FALSE),"")</f>
        <v/>
      </c>
      <c r="E29" s="47"/>
      <c r="F29" s="71" t="str">
        <f t="shared" si="0"/>
        <v/>
      </c>
      <c r="G29" s="44"/>
      <c r="H29" s="45">
        <f t="shared" ref="H29:H34" si="1">IFERROR(F29/B29,0)</f>
        <v>0</v>
      </c>
      <c r="I29" s="12">
        <v>24</v>
      </c>
      <c r="J29" s="12"/>
      <c r="K29" s="12"/>
      <c r="L29" s="12"/>
      <c r="M29" t="s">
        <v>156</v>
      </c>
      <c r="N29" t="s">
        <v>157</v>
      </c>
      <c r="O29" t="s">
        <v>102</v>
      </c>
    </row>
    <row r="30" spans="1:15" x14ac:dyDescent="0.25">
      <c r="A30" s="70" t="s">
        <v>24</v>
      </c>
      <c r="B30" s="51" t="str">
        <f>IFERROR(VLOOKUP($A$6,LCT_22,41,FALSE),"")</f>
        <v/>
      </c>
      <c r="C30" s="47"/>
      <c r="D30" s="51" t="str">
        <f>IFERROR(VLOOKUP($A$6,LCT_23,41,FALSE),"")</f>
        <v/>
      </c>
      <c r="E30" s="47"/>
      <c r="F30" s="71" t="str">
        <f t="shared" si="0"/>
        <v/>
      </c>
      <c r="G30" s="44"/>
      <c r="H30" s="45">
        <f t="shared" si="1"/>
        <v>0</v>
      </c>
      <c r="I30" s="12">
        <v>41</v>
      </c>
      <c r="J30" s="12"/>
      <c r="K30" s="12"/>
      <c r="L30" s="12"/>
      <c r="M30" t="s">
        <v>159</v>
      </c>
      <c r="N30" t="s">
        <v>160</v>
      </c>
      <c r="O30" t="s">
        <v>102</v>
      </c>
    </row>
    <row r="31" spans="1:15" x14ac:dyDescent="0.25">
      <c r="A31" s="70" t="s">
        <v>22</v>
      </c>
      <c r="B31" s="50" t="str">
        <f>IFERROR(VLOOKUP($A$6,LCT_22,42,FALSE),"")</f>
        <v/>
      </c>
      <c r="C31" s="47"/>
      <c r="D31" s="50" t="str">
        <f>IFERROR(VLOOKUP($A$6,LCT_23,42,FALSE),"")</f>
        <v/>
      </c>
      <c r="E31" s="47"/>
      <c r="F31" s="50" t="str">
        <f t="shared" si="0"/>
        <v/>
      </c>
      <c r="G31" s="44"/>
      <c r="H31" s="45">
        <f t="shared" si="1"/>
        <v>0</v>
      </c>
      <c r="I31" s="12">
        <v>42</v>
      </c>
      <c r="J31" s="12"/>
      <c r="K31" s="12"/>
      <c r="L31" s="12"/>
      <c r="M31" t="s">
        <v>161</v>
      </c>
      <c r="N31" t="s">
        <v>162</v>
      </c>
      <c r="O31" t="s">
        <v>102</v>
      </c>
    </row>
    <row r="32" spans="1:15" x14ac:dyDescent="0.25">
      <c r="A32" s="52" t="s">
        <v>15</v>
      </c>
      <c r="B32" s="53" t="str">
        <f>IFERROR(VLOOKUP($A$6,LCT_22,31,FALSE),"")</f>
        <v/>
      </c>
      <c r="C32" s="47"/>
      <c r="D32" s="53" t="str">
        <f>IFERROR(VLOOKUP($A$6,LCT_23,31,FALSE),"")</f>
        <v/>
      </c>
      <c r="E32" s="47"/>
      <c r="F32" s="65" t="str">
        <f t="shared" si="0"/>
        <v/>
      </c>
      <c r="G32" s="44"/>
      <c r="H32" s="45">
        <f t="shared" si="1"/>
        <v>0</v>
      </c>
      <c r="I32" s="12">
        <v>31</v>
      </c>
      <c r="J32" s="12"/>
      <c r="K32" s="12"/>
      <c r="L32" s="12"/>
      <c r="M32" t="s">
        <v>163</v>
      </c>
      <c r="N32" t="s">
        <v>164</v>
      </c>
      <c r="O32" t="s">
        <v>102</v>
      </c>
    </row>
    <row r="33" spans="1:15" x14ac:dyDescent="0.25">
      <c r="A33" s="46" t="s">
        <v>18</v>
      </c>
      <c r="B33" s="53" t="str">
        <f>IFERROR(VLOOKUP($A$6,LCT_22,32,FALSE),"")</f>
        <v/>
      </c>
      <c r="C33" s="47"/>
      <c r="D33" s="53" t="str">
        <f>IFERROR(VLOOKUP($A$6,LCT_23,32,FALSE),"")</f>
        <v/>
      </c>
      <c r="E33" s="47"/>
      <c r="F33" s="65" t="str">
        <f t="shared" si="0"/>
        <v/>
      </c>
      <c r="G33" s="44"/>
      <c r="H33" s="45">
        <f t="shared" si="1"/>
        <v>0</v>
      </c>
      <c r="I33" s="12">
        <v>32</v>
      </c>
      <c r="J33" s="12"/>
      <c r="K33" s="12"/>
      <c r="L33" s="12"/>
      <c r="M33" t="s">
        <v>165</v>
      </c>
      <c r="N33" t="s">
        <v>166</v>
      </c>
      <c r="O33" t="s">
        <v>102</v>
      </c>
    </row>
    <row r="34" spans="1:15" x14ac:dyDescent="0.25">
      <c r="A34" s="46" t="s">
        <v>16</v>
      </c>
      <c r="B34" s="51" t="str">
        <f>IFERROR(VLOOKUP($A$6,LCT_22,36,FALSE),"")</f>
        <v/>
      </c>
      <c r="C34" s="47"/>
      <c r="D34" s="51" t="str">
        <f>IFERROR(VLOOKUP($A$6,LCT_23,36,FALSE),"")</f>
        <v/>
      </c>
      <c r="E34" s="47"/>
      <c r="F34" s="71" t="str">
        <f t="shared" si="0"/>
        <v/>
      </c>
      <c r="G34" s="44"/>
      <c r="H34" s="45">
        <f t="shared" si="1"/>
        <v>0</v>
      </c>
      <c r="I34" s="12">
        <v>36</v>
      </c>
      <c r="J34" s="12"/>
      <c r="K34" s="12"/>
      <c r="L34" s="12"/>
      <c r="M34" t="s">
        <v>167</v>
      </c>
      <c r="N34" t="s">
        <v>168</v>
      </c>
      <c r="O34" t="s">
        <v>102</v>
      </c>
    </row>
    <row r="35" spans="1:15" x14ac:dyDescent="0.25">
      <c r="A35" s="34"/>
      <c r="B35" s="48"/>
      <c r="C35" s="27"/>
      <c r="D35" s="48"/>
      <c r="E35" s="27"/>
      <c r="F35" s="66"/>
      <c r="G35" s="27"/>
      <c r="H35" s="35"/>
      <c r="I35" s="12"/>
      <c r="J35" s="12"/>
      <c r="K35" s="12"/>
      <c r="L35" s="12"/>
      <c r="M35" t="s">
        <v>170</v>
      </c>
      <c r="N35" t="s">
        <v>171</v>
      </c>
      <c r="O35" t="s">
        <v>102</v>
      </c>
    </row>
    <row r="36" spans="1:15" s="20" customFormat="1" x14ac:dyDescent="0.25">
      <c r="A36" s="72" t="s">
        <v>17</v>
      </c>
      <c r="B36" s="73" t="str">
        <f>IFERROR(VLOOKUP($A$6,LCT_22,37,FALSE),"")</f>
        <v/>
      </c>
      <c r="C36" s="74"/>
      <c r="D36" s="73" t="str">
        <f>IFERROR(VLOOKUP($A$6,LCT_23,37,FALSE),"")</f>
        <v/>
      </c>
      <c r="E36" s="74"/>
      <c r="F36" s="77" t="str">
        <f>IFERROR(D36-B36,"")</f>
        <v/>
      </c>
      <c r="G36" s="74"/>
      <c r="H36" s="76">
        <f>IFERROR(F36/B36,0)</f>
        <v>0</v>
      </c>
      <c r="I36" s="19">
        <v>37</v>
      </c>
      <c r="J36" s="19"/>
      <c r="K36" s="19"/>
      <c r="L36" s="19"/>
      <c r="M36" t="s">
        <v>172</v>
      </c>
      <c r="N36" t="s">
        <v>173</v>
      </c>
      <c r="O36" t="s">
        <v>102</v>
      </c>
    </row>
    <row r="37" spans="1:15" x14ac:dyDescent="0.25">
      <c r="A37" s="34"/>
      <c r="B37" s="27"/>
      <c r="C37" s="27"/>
      <c r="D37" s="27"/>
      <c r="E37" s="27"/>
      <c r="F37" s="27"/>
      <c r="G37" s="27"/>
      <c r="H37" s="35"/>
      <c r="I37" s="12"/>
      <c r="J37" s="12"/>
      <c r="K37" s="12"/>
      <c r="L37" s="12"/>
      <c r="M37" t="s">
        <v>174</v>
      </c>
      <c r="N37" t="s">
        <v>175</v>
      </c>
      <c r="O37" t="s">
        <v>102</v>
      </c>
    </row>
    <row r="38" spans="1:15" s="7" customFormat="1" ht="4.5" customHeight="1" x14ac:dyDescent="0.25">
      <c r="A38" s="13"/>
      <c r="B38" s="8"/>
      <c r="C38" s="8"/>
      <c r="D38" s="8"/>
      <c r="E38" s="31"/>
      <c r="F38" s="31"/>
      <c r="G38" s="32"/>
      <c r="H38" s="33"/>
      <c r="I38" s="6"/>
      <c r="J38" s="6"/>
      <c r="K38" s="6"/>
      <c r="L38" s="12"/>
      <c r="M38" t="s">
        <v>176</v>
      </c>
      <c r="N38" t="s">
        <v>177</v>
      </c>
      <c r="O38" t="s">
        <v>102</v>
      </c>
    </row>
    <row r="39" spans="1:15" x14ac:dyDescent="0.25">
      <c r="A39" s="34"/>
      <c r="B39" s="27"/>
      <c r="C39" s="27"/>
      <c r="D39" s="27"/>
      <c r="E39" s="27"/>
      <c r="F39" s="27"/>
      <c r="G39" s="27"/>
      <c r="H39" s="35"/>
      <c r="I39" s="12"/>
      <c r="J39" s="12"/>
      <c r="K39" s="12"/>
      <c r="L39" s="12"/>
      <c r="M39" t="s">
        <v>178</v>
      </c>
      <c r="N39" t="s">
        <v>179</v>
      </c>
      <c r="O39" t="s">
        <v>102</v>
      </c>
    </row>
    <row r="40" spans="1:15" ht="18.75" x14ac:dyDescent="0.3">
      <c r="A40" s="83" t="s">
        <v>19</v>
      </c>
      <c r="B40" s="84"/>
      <c r="C40" s="84"/>
      <c r="D40" s="84"/>
      <c r="E40" s="84"/>
      <c r="F40" s="84"/>
      <c r="G40" s="84"/>
      <c r="H40" s="85"/>
      <c r="I40" s="86"/>
      <c r="J40" s="86"/>
      <c r="K40" s="86"/>
      <c r="L40" s="12"/>
      <c r="M40" t="s">
        <v>180</v>
      </c>
      <c r="N40" t="s">
        <v>181</v>
      </c>
      <c r="O40" t="s">
        <v>102</v>
      </c>
    </row>
    <row r="41" spans="1:15" x14ac:dyDescent="0.25">
      <c r="A41" s="34"/>
      <c r="B41" s="27"/>
      <c r="C41" s="27"/>
      <c r="D41" s="27"/>
      <c r="E41" s="27"/>
      <c r="F41" s="27"/>
      <c r="G41" s="27"/>
      <c r="H41" s="35"/>
      <c r="I41" s="12"/>
      <c r="J41" s="12"/>
      <c r="K41" s="12"/>
      <c r="L41" s="12"/>
      <c r="M41" t="s">
        <v>182</v>
      </c>
      <c r="N41" t="s">
        <v>183</v>
      </c>
      <c r="O41" t="s">
        <v>102</v>
      </c>
    </row>
    <row r="42" spans="1:15" x14ac:dyDescent="0.25">
      <c r="A42" s="54"/>
      <c r="B42" s="55" t="s">
        <v>4</v>
      </c>
      <c r="C42" s="55"/>
      <c r="D42" s="55" t="s">
        <v>5</v>
      </c>
      <c r="E42" s="55"/>
      <c r="F42" s="55" t="s">
        <v>6</v>
      </c>
      <c r="G42" s="55"/>
      <c r="H42" s="56" t="s">
        <v>7</v>
      </c>
      <c r="I42" s="12"/>
      <c r="J42" s="12"/>
      <c r="K42" s="12"/>
      <c r="L42" s="12"/>
      <c r="M42" t="s">
        <v>184</v>
      </c>
      <c r="N42" t="s">
        <v>185</v>
      </c>
      <c r="O42" t="s">
        <v>102</v>
      </c>
    </row>
    <row r="43" spans="1:15" x14ac:dyDescent="0.25">
      <c r="A43" s="42" t="s">
        <v>23</v>
      </c>
      <c r="B43" s="50" t="str">
        <f>IFERROR(VLOOKUP($A$6,Base_22,20,FALSE),"")</f>
        <v/>
      </c>
      <c r="C43" s="44"/>
      <c r="D43" s="50" t="str">
        <f>IFERROR(VLOOKUP($A$6,Base_23,20,FALSE),"")</f>
        <v/>
      </c>
      <c r="E43" s="44"/>
      <c r="F43" s="50" t="str">
        <f>IFERROR(D43-B43,"")</f>
        <v/>
      </c>
      <c r="G43" s="44"/>
      <c r="H43" s="45">
        <f>IFERROR(F43/B43,0)</f>
        <v>0</v>
      </c>
      <c r="I43" s="12">
        <v>20</v>
      </c>
      <c r="J43" s="12"/>
      <c r="K43" s="12"/>
      <c r="L43" s="12"/>
      <c r="M43" t="s">
        <v>186</v>
      </c>
      <c r="N43" t="s">
        <v>187</v>
      </c>
      <c r="O43" t="s">
        <v>102</v>
      </c>
    </row>
    <row r="44" spans="1:15" x14ac:dyDescent="0.25">
      <c r="A44" s="46" t="s">
        <v>20</v>
      </c>
      <c r="B44" s="57" t="str">
        <f>IFERROR(VLOOKUP($A$6,Base_22,24,FALSE),"")</f>
        <v/>
      </c>
      <c r="C44" s="47"/>
      <c r="D44" s="57" t="str">
        <f>IFERROR(VLOOKUP($A$6,Base_23,24,FALSE),"")</f>
        <v/>
      </c>
      <c r="E44" s="47"/>
      <c r="F44" s="57" t="str">
        <f>IF(B44=D44,"No","Yes")</f>
        <v>No</v>
      </c>
      <c r="G44" s="47"/>
      <c r="H44" s="58"/>
      <c r="I44" s="12">
        <v>24</v>
      </c>
      <c r="J44" s="12"/>
      <c r="K44" s="12"/>
      <c r="L44" s="12"/>
      <c r="M44" t="s">
        <v>189</v>
      </c>
      <c r="N44" t="s">
        <v>190</v>
      </c>
      <c r="O44" t="s">
        <v>102</v>
      </c>
    </row>
    <row r="45" spans="1:15" x14ac:dyDescent="0.25">
      <c r="A45" s="42" t="s">
        <v>21</v>
      </c>
      <c r="B45" s="59" t="str">
        <f>IFERROR(VLOOKUP($A$6,Base_22,40,FALSE),"")</f>
        <v/>
      </c>
      <c r="C45" s="44"/>
      <c r="D45" s="59" t="str">
        <f>IFERROR(VLOOKUP($A$6,Base_23,40,FALSE),"")</f>
        <v/>
      </c>
      <c r="E45" s="44"/>
      <c r="F45" s="59" t="str">
        <f>IFERROR(D45-B45,"")</f>
        <v/>
      </c>
      <c r="G45" s="44"/>
      <c r="H45" s="45">
        <f>IFERROR(F45/B45,0)</f>
        <v>0</v>
      </c>
      <c r="I45" s="12">
        <v>40</v>
      </c>
      <c r="J45" s="12"/>
      <c r="K45" s="12"/>
      <c r="L45" s="12"/>
      <c r="M45" t="s">
        <v>191</v>
      </c>
      <c r="N45" t="s">
        <v>192</v>
      </c>
      <c r="O45" t="s">
        <v>102</v>
      </c>
    </row>
    <row r="46" spans="1:15" x14ac:dyDescent="0.25">
      <c r="A46" s="42"/>
      <c r="B46" s="59"/>
      <c r="C46" s="44"/>
      <c r="D46" s="59"/>
      <c r="E46" s="44"/>
      <c r="F46" s="59"/>
      <c r="G46" s="44"/>
      <c r="H46" s="45"/>
      <c r="I46" s="12"/>
      <c r="J46" s="12"/>
      <c r="K46" s="12"/>
      <c r="L46" s="12"/>
      <c r="M46" t="s">
        <v>193</v>
      </c>
      <c r="N46" t="s">
        <v>194</v>
      </c>
      <c r="O46" t="s">
        <v>102</v>
      </c>
    </row>
    <row r="47" spans="1:15" s="20" customFormat="1" x14ac:dyDescent="0.25">
      <c r="A47" s="72" t="s">
        <v>2113</v>
      </c>
      <c r="B47" s="78" t="str">
        <f>IFERROR(VLOOKUP($A$6,Base_22,43,FALSE),"")</f>
        <v/>
      </c>
      <c r="C47" s="79"/>
      <c r="D47" s="78" t="str">
        <f>IFERROR(VLOOKUP($A$6,Base_23,43,FALSE),"")</f>
        <v/>
      </c>
      <c r="E47" s="79"/>
      <c r="F47" s="78" t="str">
        <f>IFERROR(D47-B47,"")</f>
        <v/>
      </c>
      <c r="G47" s="74"/>
      <c r="H47" s="76">
        <f>IFERROR(F47/B47,0)</f>
        <v>0</v>
      </c>
      <c r="I47" s="19">
        <v>43</v>
      </c>
      <c r="J47" s="19"/>
      <c r="K47" s="19"/>
      <c r="L47" s="19"/>
      <c r="M47" t="s">
        <v>195</v>
      </c>
      <c r="N47" t="s">
        <v>196</v>
      </c>
      <c r="O47" t="s">
        <v>97</v>
      </c>
    </row>
    <row r="48" spans="1:15" ht="15.75" thickBot="1" x14ac:dyDescent="0.3">
      <c r="A48" s="60"/>
      <c r="B48" s="61"/>
      <c r="C48" s="61"/>
      <c r="D48" s="61"/>
      <c r="E48" s="61"/>
      <c r="F48" s="61"/>
      <c r="G48" s="61"/>
      <c r="H48" s="62"/>
      <c r="I48" s="12"/>
      <c r="J48" s="12"/>
      <c r="K48" s="12"/>
      <c r="L48" s="12"/>
      <c r="M48" t="s">
        <v>198</v>
      </c>
      <c r="N48" t="s">
        <v>199</v>
      </c>
      <c r="O48" t="s">
        <v>97</v>
      </c>
    </row>
    <row r="49" spans="1:15" x14ac:dyDescent="0.25">
      <c r="A49" s="63"/>
      <c r="B49" s="63"/>
      <c r="C49" s="63"/>
      <c r="D49" s="63"/>
      <c r="E49" s="63"/>
      <c r="F49" s="63"/>
      <c r="G49" s="63"/>
      <c r="H49" s="64"/>
      <c r="I49" s="12"/>
      <c r="J49" s="12"/>
      <c r="K49" s="12"/>
      <c r="L49" s="12"/>
      <c r="M49" t="s">
        <v>200</v>
      </c>
      <c r="N49" t="s">
        <v>201</v>
      </c>
      <c r="O49" t="s">
        <v>97</v>
      </c>
    </row>
    <row r="50" spans="1:15" x14ac:dyDescent="0.25">
      <c r="A50" s="63"/>
      <c r="B50" s="63"/>
      <c r="C50" s="63"/>
      <c r="D50" s="63"/>
      <c r="E50" s="63"/>
      <c r="F50" s="63"/>
      <c r="G50" s="63"/>
      <c r="H50" s="64"/>
      <c r="I50" s="12"/>
      <c r="J50" s="12"/>
      <c r="K50" s="12"/>
      <c r="L50" s="12"/>
      <c r="M50" t="s">
        <v>202</v>
      </c>
      <c r="N50" t="s">
        <v>203</v>
      </c>
      <c r="O50" t="s">
        <v>102</v>
      </c>
    </row>
    <row r="51" spans="1:15" x14ac:dyDescent="0.25">
      <c r="A51" s="63"/>
      <c r="B51" s="63"/>
      <c r="C51" s="63"/>
      <c r="D51" s="63"/>
      <c r="E51" s="63"/>
      <c r="F51" s="63"/>
      <c r="G51" s="63"/>
      <c r="H51" s="64"/>
      <c r="I51" s="12"/>
      <c r="J51" s="12"/>
      <c r="K51" s="12"/>
      <c r="L51" s="12"/>
      <c r="M51" t="s">
        <v>205</v>
      </c>
      <c r="N51" t="s">
        <v>206</v>
      </c>
      <c r="O51" t="s">
        <v>102</v>
      </c>
    </row>
    <row r="52" spans="1:15" x14ac:dyDescent="0.25">
      <c r="A52" s="63"/>
      <c r="B52" s="63"/>
      <c r="C52" s="63"/>
      <c r="D52" s="63"/>
      <c r="E52" s="63"/>
      <c r="F52" s="63"/>
      <c r="G52" s="63"/>
      <c r="H52" s="64"/>
      <c r="M52" t="s">
        <v>207</v>
      </c>
      <c r="N52" t="s">
        <v>208</v>
      </c>
      <c r="O52" t="s">
        <v>102</v>
      </c>
    </row>
    <row r="53" spans="1:15" x14ac:dyDescent="0.25">
      <c r="A53" s="63"/>
      <c r="B53" s="63"/>
      <c r="C53" s="63"/>
      <c r="D53" s="63"/>
      <c r="E53" s="63"/>
      <c r="F53" s="63"/>
      <c r="G53" s="63"/>
      <c r="H53" s="64"/>
      <c r="M53" t="s">
        <v>209</v>
      </c>
      <c r="N53" t="s">
        <v>210</v>
      </c>
      <c r="O53" t="s">
        <v>211</v>
      </c>
    </row>
    <row r="54" spans="1:15" x14ac:dyDescent="0.25">
      <c r="A54" s="63"/>
      <c r="B54" s="63"/>
      <c r="C54" s="63"/>
      <c r="D54" s="63"/>
      <c r="E54" s="63"/>
      <c r="F54" s="63"/>
      <c r="G54" s="63"/>
      <c r="H54" s="64"/>
      <c r="M54" t="s">
        <v>212</v>
      </c>
      <c r="N54" t="s">
        <v>213</v>
      </c>
      <c r="O54" t="s">
        <v>211</v>
      </c>
    </row>
    <row r="55" spans="1:15" x14ac:dyDescent="0.25">
      <c r="A55" s="63"/>
      <c r="B55" s="63"/>
      <c r="C55" s="63"/>
      <c r="D55" s="63"/>
      <c r="E55" s="63"/>
      <c r="F55" s="63"/>
      <c r="G55" s="63"/>
      <c r="H55" s="64"/>
      <c r="M55" t="s">
        <v>214</v>
      </c>
      <c r="N55" t="s">
        <v>215</v>
      </c>
      <c r="O55" t="s">
        <v>211</v>
      </c>
    </row>
    <row r="56" spans="1:15" x14ac:dyDescent="0.25">
      <c r="A56" s="63"/>
      <c r="B56" s="63"/>
      <c r="C56" s="63"/>
      <c r="D56" s="63"/>
      <c r="E56" s="63"/>
      <c r="F56" s="63"/>
      <c r="G56" s="63"/>
      <c r="H56" s="64"/>
      <c r="M56" t="s">
        <v>216</v>
      </c>
      <c r="N56" t="s">
        <v>217</v>
      </c>
      <c r="O56" t="s">
        <v>211</v>
      </c>
    </row>
    <row r="57" spans="1:15" x14ac:dyDescent="0.25">
      <c r="A57" s="63"/>
      <c r="B57" s="63"/>
      <c r="C57" s="63"/>
      <c r="D57" s="63"/>
      <c r="E57" s="63"/>
      <c r="F57" s="63"/>
      <c r="G57" s="63"/>
      <c r="H57" s="64"/>
      <c r="M57" t="s">
        <v>218</v>
      </c>
      <c r="N57" t="s">
        <v>219</v>
      </c>
      <c r="O57" t="s">
        <v>102</v>
      </c>
    </row>
    <row r="58" spans="1:15" x14ac:dyDescent="0.25">
      <c r="A58" s="63"/>
      <c r="B58" s="63"/>
      <c r="C58" s="63"/>
      <c r="D58" s="63"/>
      <c r="E58" s="63"/>
      <c r="F58" s="63"/>
      <c r="G58" s="63"/>
      <c r="H58" s="64"/>
      <c r="M58" t="s">
        <v>220</v>
      </c>
      <c r="N58" t="s">
        <v>221</v>
      </c>
      <c r="O58" t="s">
        <v>222</v>
      </c>
    </row>
    <row r="59" spans="1:15" x14ac:dyDescent="0.25">
      <c r="A59" s="63"/>
      <c r="B59" s="63"/>
      <c r="C59" s="63"/>
      <c r="D59" s="63"/>
      <c r="E59" s="63"/>
      <c r="F59" s="63"/>
      <c r="G59" s="63"/>
      <c r="H59" s="64"/>
      <c r="M59" t="s">
        <v>223</v>
      </c>
      <c r="N59" t="s">
        <v>224</v>
      </c>
      <c r="O59" t="s">
        <v>102</v>
      </c>
    </row>
    <row r="60" spans="1:15" x14ac:dyDescent="0.25">
      <c r="A60" s="63"/>
      <c r="B60" s="63"/>
      <c r="C60" s="63"/>
      <c r="D60" s="63"/>
      <c r="E60" s="63"/>
      <c r="F60" s="63"/>
      <c r="G60" s="63"/>
      <c r="H60" s="64"/>
      <c r="M60" t="s">
        <v>225</v>
      </c>
      <c r="N60" t="s">
        <v>226</v>
      </c>
      <c r="O60" t="s">
        <v>102</v>
      </c>
    </row>
    <row r="61" spans="1:15" x14ac:dyDescent="0.25">
      <c r="A61" s="63"/>
      <c r="B61" s="63"/>
      <c r="C61" s="63"/>
      <c r="D61" s="63"/>
      <c r="E61" s="63"/>
      <c r="F61" s="63"/>
      <c r="G61" s="63"/>
      <c r="H61" s="64"/>
      <c r="M61" t="s">
        <v>227</v>
      </c>
      <c r="N61" t="s">
        <v>228</v>
      </c>
      <c r="O61" t="s">
        <v>102</v>
      </c>
    </row>
    <row r="62" spans="1:15" x14ac:dyDescent="0.25">
      <c r="A62" s="63"/>
      <c r="B62" s="63"/>
      <c r="C62" s="63"/>
      <c r="D62" s="63"/>
      <c r="E62" s="63"/>
      <c r="F62" s="63"/>
      <c r="G62" s="63"/>
      <c r="H62" s="64"/>
      <c r="M62" t="s">
        <v>229</v>
      </c>
      <c r="N62" t="s">
        <v>230</v>
      </c>
      <c r="O62" t="s">
        <v>102</v>
      </c>
    </row>
    <row r="63" spans="1:15" x14ac:dyDescent="0.25">
      <c r="A63" s="63"/>
      <c r="B63" s="63"/>
      <c r="C63" s="63"/>
      <c r="D63" s="63"/>
      <c r="E63" s="63"/>
      <c r="F63" s="63"/>
      <c r="G63" s="63"/>
      <c r="H63" s="64"/>
      <c r="M63" t="s">
        <v>231</v>
      </c>
      <c r="N63" t="s">
        <v>232</v>
      </c>
      <c r="O63" t="s">
        <v>97</v>
      </c>
    </row>
    <row r="64" spans="1:15" x14ac:dyDescent="0.25">
      <c r="A64" s="63"/>
      <c r="B64" s="63"/>
      <c r="C64" s="63"/>
      <c r="D64" s="63"/>
      <c r="E64" s="63"/>
      <c r="F64" s="63"/>
      <c r="G64" s="63"/>
      <c r="H64" s="64"/>
      <c r="M64" t="s">
        <v>234</v>
      </c>
      <c r="N64" t="s">
        <v>235</v>
      </c>
      <c r="O64" t="s">
        <v>97</v>
      </c>
    </row>
    <row r="65" spans="1:15" x14ac:dyDescent="0.25">
      <c r="A65" s="63"/>
      <c r="B65" s="63"/>
      <c r="C65" s="63"/>
      <c r="D65" s="63"/>
      <c r="E65" s="63"/>
      <c r="F65" s="63"/>
      <c r="G65" s="63"/>
      <c r="H65" s="64"/>
      <c r="M65" t="s">
        <v>236</v>
      </c>
      <c r="N65" t="s">
        <v>237</v>
      </c>
      <c r="O65" t="s">
        <v>211</v>
      </c>
    </row>
    <row r="66" spans="1:15" x14ac:dyDescent="0.25">
      <c r="A66" s="63"/>
      <c r="B66" s="63"/>
      <c r="C66" s="63"/>
      <c r="D66" s="63"/>
      <c r="E66" s="63"/>
      <c r="F66" s="63"/>
      <c r="G66" s="63"/>
      <c r="H66" s="64"/>
      <c r="M66" t="s">
        <v>238</v>
      </c>
      <c r="N66" t="s">
        <v>239</v>
      </c>
      <c r="O66" t="s">
        <v>211</v>
      </c>
    </row>
    <row r="67" spans="1:15" x14ac:dyDescent="0.25">
      <c r="A67" s="63"/>
      <c r="B67" s="63"/>
      <c r="C67" s="63"/>
      <c r="D67" s="63"/>
      <c r="E67" s="63"/>
      <c r="F67" s="63"/>
      <c r="G67" s="63"/>
      <c r="H67" s="64"/>
      <c r="M67" t="s">
        <v>240</v>
      </c>
      <c r="N67" t="s">
        <v>241</v>
      </c>
      <c r="O67" t="s">
        <v>211</v>
      </c>
    </row>
    <row r="68" spans="1:15" x14ac:dyDescent="0.25">
      <c r="A68" s="63"/>
      <c r="B68" s="63"/>
      <c r="C68" s="63"/>
      <c r="D68" s="63"/>
      <c r="E68" s="63"/>
      <c r="F68" s="63"/>
      <c r="G68" s="63"/>
      <c r="H68" s="64"/>
      <c r="M68" t="s">
        <v>242</v>
      </c>
      <c r="N68" t="s">
        <v>243</v>
      </c>
      <c r="O68" t="s">
        <v>211</v>
      </c>
    </row>
    <row r="69" spans="1:15" x14ac:dyDescent="0.25">
      <c r="A69" s="63"/>
      <c r="B69" s="63"/>
      <c r="C69" s="63"/>
      <c r="D69" s="63"/>
      <c r="E69" s="63"/>
      <c r="F69" s="63"/>
      <c r="G69" s="63"/>
      <c r="H69" s="64"/>
      <c r="M69" t="s">
        <v>244</v>
      </c>
      <c r="N69" t="s">
        <v>245</v>
      </c>
      <c r="O69" t="s">
        <v>211</v>
      </c>
    </row>
    <row r="70" spans="1:15" x14ac:dyDescent="0.25">
      <c r="A70" s="63"/>
      <c r="B70" s="63"/>
      <c r="C70" s="63"/>
      <c r="D70" s="63"/>
      <c r="E70" s="63"/>
      <c r="F70" s="63"/>
      <c r="G70" s="63"/>
      <c r="H70" s="64"/>
      <c r="M70" t="s">
        <v>246</v>
      </c>
      <c r="N70" t="s">
        <v>247</v>
      </c>
      <c r="O70" t="s">
        <v>211</v>
      </c>
    </row>
    <row r="71" spans="1:15" x14ac:dyDescent="0.25">
      <c r="A71" s="63"/>
      <c r="B71" s="63"/>
      <c r="C71" s="63"/>
      <c r="D71" s="63"/>
      <c r="E71" s="63"/>
      <c r="F71" s="63"/>
      <c r="G71" s="63"/>
      <c r="H71" s="64"/>
      <c r="M71" t="s">
        <v>248</v>
      </c>
      <c r="N71" t="s">
        <v>249</v>
      </c>
      <c r="O71" t="s">
        <v>211</v>
      </c>
    </row>
    <row r="72" spans="1:15" x14ac:dyDescent="0.25">
      <c r="A72" s="63"/>
      <c r="B72" s="63"/>
      <c r="C72" s="63"/>
      <c r="D72" s="63"/>
      <c r="E72" s="63"/>
      <c r="F72" s="63"/>
      <c r="G72" s="63"/>
      <c r="H72" s="64"/>
      <c r="M72" t="s">
        <v>250</v>
      </c>
      <c r="N72" t="s">
        <v>251</v>
      </c>
      <c r="O72" t="s">
        <v>211</v>
      </c>
    </row>
    <row r="73" spans="1:15" x14ac:dyDescent="0.25">
      <c r="A73" s="63"/>
      <c r="B73" s="63"/>
      <c r="C73" s="63"/>
      <c r="D73" s="63"/>
      <c r="E73" s="63"/>
      <c r="F73" s="63"/>
      <c r="G73" s="63"/>
      <c r="H73" s="64"/>
      <c r="M73" t="s">
        <v>252</v>
      </c>
      <c r="N73" t="s">
        <v>253</v>
      </c>
      <c r="O73" t="s">
        <v>211</v>
      </c>
    </row>
    <row r="74" spans="1:15" x14ac:dyDescent="0.25">
      <c r="M74" t="s">
        <v>254</v>
      </c>
      <c r="N74" t="s">
        <v>255</v>
      </c>
      <c r="O74" t="s">
        <v>211</v>
      </c>
    </row>
    <row r="75" spans="1:15" x14ac:dyDescent="0.25">
      <c r="M75" t="s">
        <v>256</v>
      </c>
      <c r="N75" t="s">
        <v>257</v>
      </c>
      <c r="O75" t="s">
        <v>211</v>
      </c>
    </row>
    <row r="76" spans="1:15" x14ac:dyDescent="0.25">
      <c r="M76" t="s">
        <v>258</v>
      </c>
      <c r="N76" t="s">
        <v>259</v>
      </c>
      <c r="O76" t="s">
        <v>211</v>
      </c>
    </row>
    <row r="77" spans="1:15" x14ac:dyDescent="0.25">
      <c r="M77" t="s">
        <v>260</v>
      </c>
      <c r="N77" t="s">
        <v>261</v>
      </c>
      <c r="O77" t="s">
        <v>211</v>
      </c>
    </row>
    <row r="78" spans="1:15" x14ac:dyDescent="0.25">
      <c r="M78" t="s">
        <v>262</v>
      </c>
      <c r="N78" t="s">
        <v>263</v>
      </c>
      <c r="O78" t="s">
        <v>211</v>
      </c>
    </row>
    <row r="79" spans="1:15" x14ac:dyDescent="0.25">
      <c r="M79" t="s">
        <v>264</v>
      </c>
      <c r="N79" t="s">
        <v>265</v>
      </c>
      <c r="O79" t="s">
        <v>211</v>
      </c>
    </row>
    <row r="80" spans="1:15" x14ac:dyDescent="0.25">
      <c r="M80" t="s">
        <v>266</v>
      </c>
      <c r="N80" t="s">
        <v>267</v>
      </c>
      <c r="O80" t="s">
        <v>211</v>
      </c>
    </row>
    <row r="81" spans="13:15" x14ac:dyDescent="0.25">
      <c r="M81" t="s">
        <v>268</v>
      </c>
      <c r="N81" t="s">
        <v>269</v>
      </c>
      <c r="O81" t="s">
        <v>211</v>
      </c>
    </row>
    <row r="82" spans="13:15" x14ac:dyDescent="0.25">
      <c r="M82" t="s">
        <v>270</v>
      </c>
      <c r="N82" t="s">
        <v>271</v>
      </c>
      <c r="O82" t="s">
        <v>211</v>
      </c>
    </row>
    <row r="83" spans="13:15" x14ac:dyDescent="0.25">
      <c r="M83" t="s">
        <v>272</v>
      </c>
      <c r="N83" t="s">
        <v>273</v>
      </c>
      <c r="O83" t="s">
        <v>211</v>
      </c>
    </row>
    <row r="84" spans="13:15" x14ac:dyDescent="0.25">
      <c r="M84" t="s">
        <v>274</v>
      </c>
      <c r="N84" t="s">
        <v>275</v>
      </c>
      <c r="O84" t="s">
        <v>211</v>
      </c>
    </row>
    <row r="85" spans="13:15" x14ac:dyDescent="0.25">
      <c r="M85" t="s">
        <v>276</v>
      </c>
      <c r="N85" t="s">
        <v>277</v>
      </c>
      <c r="O85" t="s">
        <v>211</v>
      </c>
    </row>
    <row r="86" spans="13:15" x14ac:dyDescent="0.25">
      <c r="M86" t="s">
        <v>278</v>
      </c>
      <c r="N86" t="s">
        <v>279</v>
      </c>
      <c r="O86" t="s">
        <v>211</v>
      </c>
    </row>
    <row r="87" spans="13:15" x14ac:dyDescent="0.25">
      <c r="M87" t="s">
        <v>280</v>
      </c>
      <c r="N87" t="s">
        <v>281</v>
      </c>
      <c r="O87" t="s">
        <v>211</v>
      </c>
    </row>
    <row r="88" spans="13:15" x14ac:dyDescent="0.25">
      <c r="M88" t="s">
        <v>282</v>
      </c>
      <c r="N88" t="s">
        <v>283</v>
      </c>
      <c r="O88" t="s">
        <v>211</v>
      </c>
    </row>
    <row r="89" spans="13:15" x14ac:dyDescent="0.25">
      <c r="M89" t="s">
        <v>284</v>
      </c>
      <c r="N89" t="s">
        <v>285</v>
      </c>
      <c r="O89" t="s">
        <v>211</v>
      </c>
    </row>
    <row r="90" spans="13:15" x14ac:dyDescent="0.25">
      <c r="M90" t="s">
        <v>286</v>
      </c>
      <c r="N90" t="s">
        <v>287</v>
      </c>
      <c r="O90" t="s">
        <v>211</v>
      </c>
    </row>
    <row r="91" spans="13:15" x14ac:dyDescent="0.25">
      <c r="M91" t="s">
        <v>288</v>
      </c>
      <c r="N91" t="s">
        <v>289</v>
      </c>
      <c r="O91" t="s">
        <v>211</v>
      </c>
    </row>
    <row r="92" spans="13:15" x14ac:dyDescent="0.25">
      <c r="M92" t="s">
        <v>290</v>
      </c>
      <c r="N92" t="s">
        <v>291</v>
      </c>
      <c r="O92" t="s">
        <v>211</v>
      </c>
    </row>
    <row r="93" spans="13:15" x14ac:dyDescent="0.25">
      <c r="M93" t="s">
        <v>292</v>
      </c>
      <c r="N93" t="s">
        <v>293</v>
      </c>
      <c r="O93" t="s">
        <v>211</v>
      </c>
    </row>
    <row r="94" spans="13:15" x14ac:dyDescent="0.25">
      <c r="M94" t="s">
        <v>294</v>
      </c>
      <c r="N94" t="s">
        <v>295</v>
      </c>
      <c r="O94" t="s">
        <v>211</v>
      </c>
    </row>
    <row r="95" spans="13:15" x14ac:dyDescent="0.25">
      <c r="M95" t="s">
        <v>296</v>
      </c>
      <c r="N95" t="s">
        <v>297</v>
      </c>
      <c r="O95" t="s">
        <v>211</v>
      </c>
    </row>
    <row r="96" spans="13:15" x14ac:dyDescent="0.25">
      <c r="M96" t="s">
        <v>298</v>
      </c>
      <c r="N96" t="s">
        <v>299</v>
      </c>
      <c r="O96" t="s">
        <v>211</v>
      </c>
    </row>
    <row r="97" spans="13:15" x14ac:dyDescent="0.25">
      <c r="M97" t="s">
        <v>300</v>
      </c>
      <c r="N97" t="s">
        <v>301</v>
      </c>
      <c r="O97" t="s">
        <v>222</v>
      </c>
    </row>
    <row r="98" spans="13:15" x14ac:dyDescent="0.25">
      <c r="M98" t="s">
        <v>302</v>
      </c>
      <c r="N98" t="s">
        <v>303</v>
      </c>
      <c r="O98" t="s">
        <v>222</v>
      </c>
    </row>
    <row r="99" spans="13:15" x14ac:dyDescent="0.25">
      <c r="M99" t="s">
        <v>304</v>
      </c>
      <c r="N99" t="s">
        <v>305</v>
      </c>
      <c r="O99" t="s">
        <v>222</v>
      </c>
    </row>
    <row r="100" spans="13:15" x14ac:dyDescent="0.25">
      <c r="M100" t="s">
        <v>306</v>
      </c>
      <c r="N100" t="s">
        <v>307</v>
      </c>
      <c r="O100" t="s">
        <v>222</v>
      </c>
    </row>
    <row r="101" spans="13:15" x14ac:dyDescent="0.25">
      <c r="M101" t="s">
        <v>308</v>
      </c>
      <c r="N101" t="s">
        <v>309</v>
      </c>
      <c r="O101" t="s">
        <v>222</v>
      </c>
    </row>
    <row r="102" spans="13:15" x14ac:dyDescent="0.25">
      <c r="M102" t="s">
        <v>310</v>
      </c>
      <c r="N102" t="s">
        <v>311</v>
      </c>
      <c r="O102" t="s">
        <v>222</v>
      </c>
    </row>
    <row r="103" spans="13:15" x14ac:dyDescent="0.25">
      <c r="M103" t="s">
        <v>312</v>
      </c>
      <c r="N103" t="s">
        <v>313</v>
      </c>
      <c r="O103" t="s">
        <v>222</v>
      </c>
    </row>
    <row r="104" spans="13:15" x14ac:dyDescent="0.25">
      <c r="M104" t="s">
        <v>314</v>
      </c>
      <c r="N104" t="s">
        <v>232</v>
      </c>
      <c r="O104" t="s">
        <v>97</v>
      </c>
    </row>
    <row r="105" spans="13:15" x14ac:dyDescent="0.25">
      <c r="M105" t="s">
        <v>315</v>
      </c>
      <c r="N105" t="s">
        <v>316</v>
      </c>
      <c r="O105" t="s">
        <v>97</v>
      </c>
    </row>
    <row r="106" spans="13:15" x14ac:dyDescent="0.25">
      <c r="M106" t="s">
        <v>317</v>
      </c>
      <c r="N106" t="s">
        <v>318</v>
      </c>
      <c r="O106" t="s">
        <v>211</v>
      </c>
    </row>
    <row r="107" spans="13:15" x14ac:dyDescent="0.25">
      <c r="M107" t="s">
        <v>319</v>
      </c>
      <c r="N107" t="s">
        <v>320</v>
      </c>
      <c r="O107" t="s">
        <v>211</v>
      </c>
    </row>
    <row r="108" spans="13:15" x14ac:dyDescent="0.25">
      <c r="M108" t="s">
        <v>321</v>
      </c>
      <c r="N108" t="s">
        <v>322</v>
      </c>
      <c r="O108" t="s">
        <v>211</v>
      </c>
    </row>
    <row r="109" spans="13:15" x14ac:dyDescent="0.25">
      <c r="M109" t="s">
        <v>323</v>
      </c>
      <c r="N109" t="s">
        <v>324</v>
      </c>
      <c r="O109" t="s">
        <v>211</v>
      </c>
    </row>
    <row r="110" spans="13:15" x14ac:dyDescent="0.25">
      <c r="M110" t="s">
        <v>325</v>
      </c>
      <c r="N110" t="s">
        <v>326</v>
      </c>
      <c r="O110" t="s">
        <v>211</v>
      </c>
    </row>
    <row r="111" spans="13:15" x14ac:dyDescent="0.25">
      <c r="M111" t="s">
        <v>327</v>
      </c>
      <c r="N111" t="s">
        <v>328</v>
      </c>
      <c r="O111" t="s">
        <v>211</v>
      </c>
    </row>
    <row r="112" spans="13:15" x14ac:dyDescent="0.25">
      <c r="M112" t="s">
        <v>329</v>
      </c>
      <c r="N112" t="s">
        <v>330</v>
      </c>
      <c r="O112" t="s">
        <v>211</v>
      </c>
    </row>
    <row r="113" spans="13:15" x14ac:dyDescent="0.25">
      <c r="M113" t="s">
        <v>331</v>
      </c>
      <c r="N113" t="s">
        <v>332</v>
      </c>
      <c r="O113" t="s">
        <v>211</v>
      </c>
    </row>
    <row r="114" spans="13:15" x14ac:dyDescent="0.25">
      <c r="M114" t="s">
        <v>333</v>
      </c>
      <c r="N114" t="s">
        <v>334</v>
      </c>
      <c r="O114" t="s">
        <v>211</v>
      </c>
    </row>
    <row r="115" spans="13:15" x14ac:dyDescent="0.25">
      <c r="M115" t="s">
        <v>335</v>
      </c>
      <c r="N115" t="s">
        <v>336</v>
      </c>
      <c r="O115" t="s">
        <v>211</v>
      </c>
    </row>
    <row r="116" spans="13:15" x14ac:dyDescent="0.25">
      <c r="M116" t="s">
        <v>337</v>
      </c>
      <c r="N116" t="s">
        <v>338</v>
      </c>
      <c r="O116" t="s">
        <v>211</v>
      </c>
    </row>
    <row r="117" spans="13:15" x14ac:dyDescent="0.25">
      <c r="M117" t="s">
        <v>339</v>
      </c>
      <c r="N117" t="s">
        <v>340</v>
      </c>
      <c r="O117" t="s">
        <v>211</v>
      </c>
    </row>
    <row r="118" spans="13:15" x14ac:dyDescent="0.25">
      <c r="M118" t="s">
        <v>341</v>
      </c>
      <c r="N118" t="s">
        <v>342</v>
      </c>
      <c r="O118" t="s">
        <v>211</v>
      </c>
    </row>
    <row r="119" spans="13:15" x14ac:dyDescent="0.25">
      <c r="M119" t="s">
        <v>343</v>
      </c>
      <c r="N119" t="s">
        <v>344</v>
      </c>
      <c r="O119" t="s">
        <v>211</v>
      </c>
    </row>
    <row r="120" spans="13:15" x14ac:dyDescent="0.25">
      <c r="M120" t="s">
        <v>345</v>
      </c>
      <c r="N120" t="s">
        <v>346</v>
      </c>
      <c r="O120" t="s">
        <v>211</v>
      </c>
    </row>
    <row r="121" spans="13:15" x14ac:dyDescent="0.25">
      <c r="M121" t="s">
        <v>347</v>
      </c>
      <c r="N121" t="s">
        <v>348</v>
      </c>
      <c r="O121" t="s">
        <v>211</v>
      </c>
    </row>
    <row r="122" spans="13:15" x14ac:dyDescent="0.25">
      <c r="M122" t="s">
        <v>349</v>
      </c>
      <c r="N122" t="s">
        <v>350</v>
      </c>
      <c r="O122" t="s">
        <v>211</v>
      </c>
    </row>
    <row r="123" spans="13:15" x14ac:dyDescent="0.25">
      <c r="M123" t="s">
        <v>351</v>
      </c>
      <c r="N123" t="s">
        <v>352</v>
      </c>
      <c r="O123" t="s">
        <v>211</v>
      </c>
    </row>
    <row r="124" spans="13:15" x14ac:dyDescent="0.25">
      <c r="M124" t="s">
        <v>353</v>
      </c>
      <c r="N124" t="s">
        <v>354</v>
      </c>
      <c r="O124" t="s">
        <v>211</v>
      </c>
    </row>
    <row r="125" spans="13:15" x14ac:dyDescent="0.25">
      <c r="M125" t="s">
        <v>355</v>
      </c>
      <c r="N125" t="s">
        <v>356</v>
      </c>
      <c r="O125" t="s">
        <v>211</v>
      </c>
    </row>
    <row r="126" spans="13:15" x14ac:dyDescent="0.25">
      <c r="M126" t="s">
        <v>357</v>
      </c>
      <c r="N126" t="s">
        <v>358</v>
      </c>
      <c r="O126" t="s">
        <v>211</v>
      </c>
    </row>
    <row r="127" spans="13:15" x14ac:dyDescent="0.25">
      <c r="M127" t="s">
        <v>359</v>
      </c>
      <c r="N127" t="s">
        <v>360</v>
      </c>
      <c r="O127" t="s">
        <v>211</v>
      </c>
    </row>
    <row r="128" spans="13:15" x14ac:dyDescent="0.25">
      <c r="M128" t="s">
        <v>361</v>
      </c>
      <c r="N128" t="s">
        <v>362</v>
      </c>
      <c r="O128" t="s">
        <v>211</v>
      </c>
    </row>
    <row r="129" spans="13:15" x14ac:dyDescent="0.25">
      <c r="M129" t="s">
        <v>363</v>
      </c>
      <c r="N129" t="s">
        <v>364</v>
      </c>
      <c r="O129" t="s">
        <v>211</v>
      </c>
    </row>
    <row r="130" spans="13:15" x14ac:dyDescent="0.25">
      <c r="M130" t="s">
        <v>365</v>
      </c>
      <c r="N130" t="s">
        <v>366</v>
      </c>
      <c r="O130" t="s">
        <v>211</v>
      </c>
    </row>
    <row r="131" spans="13:15" x14ac:dyDescent="0.25">
      <c r="M131" t="s">
        <v>367</v>
      </c>
      <c r="N131" t="s">
        <v>368</v>
      </c>
      <c r="O131" t="s">
        <v>211</v>
      </c>
    </row>
    <row r="132" spans="13:15" x14ac:dyDescent="0.25">
      <c r="M132" t="s">
        <v>369</v>
      </c>
      <c r="N132" t="s">
        <v>370</v>
      </c>
      <c r="O132" t="s">
        <v>211</v>
      </c>
    </row>
    <row r="133" spans="13:15" x14ac:dyDescent="0.25">
      <c r="M133" t="s">
        <v>371</v>
      </c>
      <c r="N133" t="s">
        <v>372</v>
      </c>
      <c r="O133" t="s">
        <v>211</v>
      </c>
    </row>
    <row r="134" spans="13:15" x14ac:dyDescent="0.25">
      <c r="M134" t="s">
        <v>373</v>
      </c>
      <c r="N134" t="s">
        <v>374</v>
      </c>
      <c r="O134" t="s">
        <v>211</v>
      </c>
    </row>
    <row r="135" spans="13:15" x14ac:dyDescent="0.25">
      <c r="M135" t="s">
        <v>375</v>
      </c>
      <c r="N135" t="s">
        <v>376</v>
      </c>
      <c r="O135" t="s">
        <v>211</v>
      </c>
    </row>
    <row r="136" spans="13:15" x14ac:dyDescent="0.25">
      <c r="M136" t="s">
        <v>377</v>
      </c>
      <c r="N136" t="s">
        <v>378</v>
      </c>
      <c r="O136" t="s">
        <v>222</v>
      </c>
    </row>
    <row r="137" spans="13:15" x14ac:dyDescent="0.25">
      <c r="M137" t="s">
        <v>379</v>
      </c>
      <c r="N137" t="s">
        <v>380</v>
      </c>
      <c r="O137" t="s">
        <v>222</v>
      </c>
    </row>
    <row r="138" spans="13:15" x14ac:dyDescent="0.25">
      <c r="M138" t="s">
        <v>381</v>
      </c>
      <c r="N138" t="s">
        <v>382</v>
      </c>
      <c r="O138" t="s">
        <v>222</v>
      </c>
    </row>
    <row r="139" spans="13:15" x14ac:dyDescent="0.25">
      <c r="M139" t="s">
        <v>383</v>
      </c>
      <c r="N139" t="s">
        <v>384</v>
      </c>
      <c r="O139" t="s">
        <v>222</v>
      </c>
    </row>
    <row r="140" spans="13:15" x14ac:dyDescent="0.25">
      <c r="M140" t="s">
        <v>385</v>
      </c>
      <c r="N140" t="s">
        <v>386</v>
      </c>
      <c r="O140" t="s">
        <v>222</v>
      </c>
    </row>
    <row r="141" spans="13:15" x14ac:dyDescent="0.25">
      <c r="M141" t="s">
        <v>387</v>
      </c>
      <c r="N141" t="s">
        <v>388</v>
      </c>
      <c r="O141" t="s">
        <v>222</v>
      </c>
    </row>
    <row r="142" spans="13:15" x14ac:dyDescent="0.25">
      <c r="M142" t="s">
        <v>389</v>
      </c>
      <c r="N142" t="s">
        <v>390</v>
      </c>
      <c r="O142" t="s">
        <v>222</v>
      </c>
    </row>
    <row r="143" spans="13:15" x14ac:dyDescent="0.25">
      <c r="M143" t="s">
        <v>391</v>
      </c>
      <c r="N143" t="s">
        <v>392</v>
      </c>
      <c r="O143" t="s">
        <v>102</v>
      </c>
    </row>
    <row r="144" spans="13:15" x14ac:dyDescent="0.25">
      <c r="M144" t="s">
        <v>393</v>
      </c>
      <c r="N144" t="s">
        <v>394</v>
      </c>
      <c r="O144" t="s">
        <v>97</v>
      </c>
    </row>
    <row r="145" spans="13:15" x14ac:dyDescent="0.25">
      <c r="M145" t="s">
        <v>395</v>
      </c>
      <c r="N145" t="s">
        <v>232</v>
      </c>
      <c r="O145" t="s">
        <v>97</v>
      </c>
    </row>
    <row r="146" spans="13:15" x14ac:dyDescent="0.25">
      <c r="M146" t="s">
        <v>396</v>
      </c>
      <c r="N146" t="s">
        <v>397</v>
      </c>
      <c r="O146" t="s">
        <v>211</v>
      </c>
    </row>
    <row r="147" spans="13:15" x14ac:dyDescent="0.25">
      <c r="M147" t="s">
        <v>398</v>
      </c>
      <c r="N147" t="s">
        <v>399</v>
      </c>
      <c r="O147" t="s">
        <v>211</v>
      </c>
    </row>
    <row r="148" spans="13:15" x14ac:dyDescent="0.25">
      <c r="M148" t="s">
        <v>400</v>
      </c>
      <c r="N148" t="s">
        <v>401</v>
      </c>
      <c r="O148" t="s">
        <v>211</v>
      </c>
    </row>
    <row r="149" spans="13:15" x14ac:dyDescent="0.25">
      <c r="M149" t="s">
        <v>402</v>
      </c>
      <c r="N149" t="s">
        <v>403</v>
      </c>
      <c r="O149" t="s">
        <v>211</v>
      </c>
    </row>
    <row r="150" spans="13:15" x14ac:dyDescent="0.25">
      <c r="M150" t="s">
        <v>404</v>
      </c>
      <c r="N150" t="s">
        <v>405</v>
      </c>
      <c r="O150" t="s">
        <v>211</v>
      </c>
    </row>
    <row r="151" spans="13:15" x14ac:dyDescent="0.25">
      <c r="M151" t="s">
        <v>406</v>
      </c>
      <c r="N151" t="s">
        <v>407</v>
      </c>
      <c r="O151" t="s">
        <v>211</v>
      </c>
    </row>
    <row r="152" spans="13:15" x14ac:dyDescent="0.25">
      <c r="M152" t="s">
        <v>408</v>
      </c>
      <c r="N152" t="s">
        <v>409</v>
      </c>
      <c r="O152" t="s">
        <v>211</v>
      </c>
    </row>
    <row r="153" spans="13:15" x14ac:dyDescent="0.25">
      <c r="M153" t="s">
        <v>410</v>
      </c>
      <c r="N153" t="s">
        <v>411</v>
      </c>
      <c r="O153" t="s">
        <v>211</v>
      </c>
    </row>
    <row r="154" spans="13:15" x14ac:dyDescent="0.25">
      <c r="M154" t="s">
        <v>412</v>
      </c>
      <c r="N154" t="s">
        <v>413</v>
      </c>
      <c r="O154" t="s">
        <v>211</v>
      </c>
    </row>
    <row r="155" spans="13:15" x14ac:dyDescent="0.25">
      <c r="M155" t="s">
        <v>414</v>
      </c>
      <c r="N155" t="s">
        <v>415</v>
      </c>
      <c r="O155" t="s">
        <v>211</v>
      </c>
    </row>
    <row r="156" spans="13:15" x14ac:dyDescent="0.25">
      <c r="M156" t="s">
        <v>416</v>
      </c>
      <c r="N156" t="s">
        <v>417</v>
      </c>
      <c r="O156" t="s">
        <v>211</v>
      </c>
    </row>
    <row r="157" spans="13:15" x14ac:dyDescent="0.25">
      <c r="M157" t="s">
        <v>418</v>
      </c>
      <c r="N157" t="s">
        <v>419</v>
      </c>
      <c r="O157" t="s">
        <v>211</v>
      </c>
    </row>
    <row r="158" spans="13:15" x14ac:dyDescent="0.25">
      <c r="M158" t="s">
        <v>420</v>
      </c>
      <c r="N158" t="s">
        <v>421</v>
      </c>
      <c r="O158" t="s">
        <v>211</v>
      </c>
    </row>
    <row r="159" spans="13:15" x14ac:dyDescent="0.25">
      <c r="M159" t="s">
        <v>422</v>
      </c>
      <c r="N159" t="s">
        <v>423</v>
      </c>
      <c r="O159" t="s">
        <v>211</v>
      </c>
    </row>
    <row r="160" spans="13:15" x14ac:dyDescent="0.25">
      <c r="M160" t="s">
        <v>424</v>
      </c>
      <c r="N160" t="s">
        <v>425</v>
      </c>
      <c r="O160" t="s">
        <v>211</v>
      </c>
    </row>
    <row r="161" spans="13:15" x14ac:dyDescent="0.25">
      <c r="M161" t="s">
        <v>426</v>
      </c>
      <c r="N161" t="s">
        <v>427</v>
      </c>
      <c r="O161" t="s">
        <v>211</v>
      </c>
    </row>
    <row r="162" spans="13:15" x14ac:dyDescent="0.25">
      <c r="M162" t="s">
        <v>428</v>
      </c>
      <c r="N162" t="s">
        <v>429</v>
      </c>
      <c r="O162" t="s">
        <v>211</v>
      </c>
    </row>
    <row r="163" spans="13:15" x14ac:dyDescent="0.25">
      <c r="M163" t="s">
        <v>430</v>
      </c>
      <c r="N163" t="s">
        <v>431</v>
      </c>
      <c r="O163" t="s">
        <v>211</v>
      </c>
    </row>
    <row r="164" spans="13:15" x14ac:dyDescent="0.25">
      <c r="M164" t="s">
        <v>432</v>
      </c>
      <c r="N164" t="s">
        <v>433</v>
      </c>
      <c r="O164" t="s">
        <v>211</v>
      </c>
    </row>
    <row r="165" spans="13:15" x14ac:dyDescent="0.25">
      <c r="M165" t="s">
        <v>434</v>
      </c>
      <c r="N165" t="s">
        <v>435</v>
      </c>
      <c r="O165" t="s">
        <v>211</v>
      </c>
    </row>
    <row r="166" spans="13:15" x14ac:dyDescent="0.25">
      <c r="M166" t="s">
        <v>436</v>
      </c>
      <c r="N166" t="s">
        <v>437</v>
      </c>
      <c r="O166" t="s">
        <v>211</v>
      </c>
    </row>
    <row r="167" spans="13:15" x14ac:dyDescent="0.25">
      <c r="M167" t="s">
        <v>438</v>
      </c>
      <c r="N167" t="s">
        <v>439</v>
      </c>
      <c r="O167" t="s">
        <v>211</v>
      </c>
    </row>
    <row r="168" spans="13:15" x14ac:dyDescent="0.25">
      <c r="M168" t="s">
        <v>440</v>
      </c>
      <c r="N168" t="s">
        <v>441</v>
      </c>
      <c r="O168" t="s">
        <v>211</v>
      </c>
    </row>
    <row r="169" spans="13:15" x14ac:dyDescent="0.25">
      <c r="M169" t="s">
        <v>442</v>
      </c>
      <c r="N169" t="s">
        <v>443</v>
      </c>
      <c r="O169" t="s">
        <v>211</v>
      </c>
    </row>
    <row r="170" spans="13:15" x14ac:dyDescent="0.25">
      <c r="M170" t="s">
        <v>444</v>
      </c>
      <c r="N170" t="s">
        <v>445</v>
      </c>
      <c r="O170" t="s">
        <v>211</v>
      </c>
    </row>
    <row r="171" spans="13:15" x14ac:dyDescent="0.25">
      <c r="M171" t="s">
        <v>446</v>
      </c>
      <c r="N171" t="s">
        <v>447</v>
      </c>
      <c r="O171" t="s">
        <v>211</v>
      </c>
    </row>
    <row r="172" spans="13:15" x14ac:dyDescent="0.25">
      <c r="M172" t="s">
        <v>448</v>
      </c>
      <c r="N172" t="s">
        <v>449</v>
      </c>
      <c r="O172" t="s">
        <v>211</v>
      </c>
    </row>
    <row r="173" spans="13:15" x14ac:dyDescent="0.25">
      <c r="M173" t="s">
        <v>450</v>
      </c>
      <c r="N173" t="s">
        <v>451</v>
      </c>
      <c r="O173" t="s">
        <v>211</v>
      </c>
    </row>
    <row r="174" spans="13:15" x14ac:dyDescent="0.25">
      <c r="M174" t="s">
        <v>452</v>
      </c>
      <c r="N174" t="s">
        <v>453</v>
      </c>
      <c r="O174" t="s">
        <v>211</v>
      </c>
    </row>
    <row r="175" spans="13:15" x14ac:dyDescent="0.25">
      <c r="M175" t="s">
        <v>454</v>
      </c>
      <c r="N175" t="s">
        <v>455</v>
      </c>
      <c r="O175" t="s">
        <v>211</v>
      </c>
    </row>
    <row r="176" spans="13:15" x14ac:dyDescent="0.25">
      <c r="M176" t="s">
        <v>456</v>
      </c>
      <c r="N176" t="s">
        <v>457</v>
      </c>
      <c r="O176" t="s">
        <v>211</v>
      </c>
    </row>
    <row r="177" spans="13:15" x14ac:dyDescent="0.25">
      <c r="M177" t="s">
        <v>458</v>
      </c>
      <c r="N177" t="s">
        <v>459</v>
      </c>
      <c r="O177" t="s">
        <v>211</v>
      </c>
    </row>
    <row r="178" spans="13:15" x14ac:dyDescent="0.25">
      <c r="M178" t="s">
        <v>460</v>
      </c>
      <c r="N178" t="s">
        <v>461</v>
      </c>
      <c r="O178" t="s">
        <v>211</v>
      </c>
    </row>
    <row r="179" spans="13:15" x14ac:dyDescent="0.25">
      <c r="M179" t="s">
        <v>462</v>
      </c>
      <c r="N179" t="s">
        <v>463</v>
      </c>
      <c r="O179" t="s">
        <v>211</v>
      </c>
    </row>
    <row r="180" spans="13:15" x14ac:dyDescent="0.25">
      <c r="M180" t="s">
        <v>464</v>
      </c>
      <c r="N180" t="s">
        <v>465</v>
      </c>
      <c r="O180" t="s">
        <v>211</v>
      </c>
    </row>
    <row r="181" spans="13:15" x14ac:dyDescent="0.25">
      <c r="M181" t="s">
        <v>466</v>
      </c>
      <c r="N181" t="s">
        <v>467</v>
      </c>
      <c r="O181" t="s">
        <v>211</v>
      </c>
    </row>
    <row r="182" spans="13:15" x14ac:dyDescent="0.25">
      <c r="M182" t="s">
        <v>468</v>
      </c>
      <c r="N182" t="s">
        <v>469</v>
      </c>
      <c r="O182" t="s">
        <v>211</v>
      </c>
    </row>
    <row r="183" spans="13:15" x14ac:dyDescent="0.25">
      <c r="M183" t="s">
        <v>470</v>
      </c>
      <c r="N183" t="s">
        <v>471</v>
      </c>
      <c r="O183" t="s">
        <v>211</v>
      </c>
    </row>
    <row r="184" spans="13:15" x14ac:dyDescent="0.25">
      <c r="M184" t="s">
        <v>472</v>
      </c>
      <c r="N184" t="s">
        <v>473</v>
      </c>
      <c r="O184" t="s">
        <v>211</v>
      </c>
    </row>
    <row r="185" spans="13:15" x14ac:dyDescent="0.25">
      <c r="M185" t="s">
        <v>474</v>
      </c>
      <c r="N185" t="s">
        <v>475</v>
      </c>
      <c r="O185" t="s">
        <v>211</v>
      </c>
    </row>
    <row r="186" spans="13:15" x14ac:dyDescent="0.25">
      <c r="M186" t="s">
        <v>476</v>
      </c>
      <c r="N186" t="s">
        <v>477</v>
      </c>
      <c r="O186" t="s">
        <v>211</v>
      </c>
    </row>
    <row r="187" spans="13:15" x14ac:dyDescent="0.25">
      <c r="M187" t="s">
        <v>478</v>
      </c>
      <c r="N187" t="s">
        <v>479</v>
      </c>
      <c r="O187" t="s">
        <v>211</v>
      </c>
    </row>
    <row r="188" spans="13:15" x14ac:dyDescent="0.25">
      <c r="M188" t="s">
        <v>480</v>
      </c>
      <c r="N188" t="s">
        <v>481</v>
      </c>
      <c r="O188" t="s">
        <v>211</v>
      </c>
    </row>
    <row r="189" spans="13:15" x14ac:dyDescent="0.25">
      <c r="M189" t="s">
        <v>482</v>
      </c>
      <c r="N189" t="s">
        <v>483</v>
      </c>
      <c r="O189" t="s">
        <v>211</v>
      </c>
    </row>
    <row r="190" spans="13:15" x14ac:dyDescent="0.25">
      <c r="M190" t="s">
        <v>484</v>
      </c>
      <c r="N190" t="s">
        <v>485</v>
      </c>
      <c r="O190" t="s">
        <v>211</v>
      </c>
    </row>
    <row r="191" spans="13:15" x14ac:dyDescent="0.25">
      <c r="M191" t="s">
        <v>486</v>
      </c>
      <c r="N191" t="s">
        <v>487</v>
      </c>
      <c r="O191" t="s">
        <v>211</v>
      </c>
    </row>
    <row r="192" spans="13:15" x14ac:dyDescent="0.25">
      <c r="M192" t="s">
        <v>488</v>
      </c>
      <c r="N192" t="s">
        <v>489</v>
      </c>
      <c r="O192" t="s">
        <v>211</v>
      </c>
    </row>
    <row r="193" spans="13:15" x14ac:dyDescent="0.25">
      <c r="M193" t="s">
        <v>490</v>
      </c>
      <c r="N193" t="s">
        <v>491</v>
      </c>
      <c r="O193" t="s">
        <v>211</v>
      </c>
    </row>
    <row r="194" spans="13:15" x14ac:dyDescent="0.25">
      <c r="M194" t="s">
        <v>492</v>
      </c>
      <c r="N194" t="s">
        <v>493</v>
      </c>
      <c r="O194" t="s">
        <v>211</v>
      </c>
    </row>
    <row r="195" spans="13:15" x14ac:dyDescent="0.25">
      <c r="M195" t="s">
        <v>494</v>
      </c>
      <c r="N195" t="s">
        <v>495</v>
      </c>
      <c r="O195" t="s">
        <v>211</v>
      </c>
    </row>
    <row r="196" spans="13:15" x14ac:dyDescent="0.25">
      <c r="M196" t="s">
        <v>496</v>
      </c>
      <c r="N196" t="s">
        <v>497</v>
      </c>
      <c r="O196" t="s">
        <v>211</v>
      </c>
    </row>
    <row r="197" spans="13:15" x14ac:dyDescent="0.25">
      <c r="M197" t="s">
        <v>498</v>
      </c>
      <c r="N197" t="s">
        <v>499</v>
      </c>
      <c r="O197" t="s">
        <v>211</v>
      </c>
    </row>
    <row r="198" spans="13:15" x14ac:dyDescent="0.25">
      <c r="M198" t="s">
        <v>500</v>
      </c>
      <c r="N198" t="s">
        <v>501</v>
      </c>
      <c r="O198" t="s">
        <v>211</v>
      </c>
    </row>
    <row r="199" spans="13:15" x14ac:dyDescent="0.25">
      <c r="M199" t="s">
        <v>502</v>
      </c>
      <c r="N199" t="s">
        <v>503</v>
      </c>
      <c r="O199" t="s">
        <v>222</v>
      </c>
    </row>
    <row r="200" spans="13:15" x14ac:dyDescent="0.25">
      <c r="M200" t="s">
        <v>504</v>
      </c>
      <c r="N200" t="s">
        <v>505</v>
      </c>
      <c r="O200" t="s">
        <v>222</v>
      </c>
    </row>
    <row r="201" spans="13:15" x14ac:dyDescent="0.25">
      <c r="M201" t="s">
        <v>506</v>
      </c>
      <c r="N201" t="s">
        <v>507</v>
      </c>
      <c r="O201" t="s">
        <v>222</v>
      </c>
    </row>
    <row r="202" spans="13:15" x14ac:dyDescent="0.25">
      <c r="M202" t="s">
        <v>508</v>
      </c>
      <c r="N202" t="s">
        <v>509</v>
      </c>
      <c r="O202" t="s">
        <v>222</v>
      </c>
    </row>
    <row r="203" spans="13:15" x14ac:dyDescent="0.25">
      <c r="M203" t="s">
        <v>510</v>
      </c>
      <c r="N203" t="s">
        <v>511</v>
      </c>
      <c r="O203" t="s">
        <v>222</v>
      </c>
    </row>
    <row r="204" spans="13:15" x14ac:dyDescent="0.25">
      <c r="M204" t="s">
        <v>512</v>
      </c>
      <c r="N204" t="s">
        <v>513</v>
      </c>
      <c r="O204" t="s">
        <v>222</v>
      </c>
    </row>
    <row r="205" spans="13:15" x14ac:dyDescent="0.25">
      <c r="M205" t="s">
        <v>514</v>
      </c>
      <c r="N205" t="s">
        <v>515</v>
      </c>
      <c r="O205" t="s">
        <v>222</v>
      </c>
    </row>
    <row r="206" spans="13:15" x14ac:dyDescent="0.25">
      <c r="M206" t="s">
        <v>516</v>
      </c>
      <c r="N206" t="s">
        <v>517</v>
      </c>
      <c r="O206" t="s">
        <v>222</v>
      </c>
    </row>
    <row r="207" spans="13:15" x14ac:dyDescent="0.25">
      <c r="M207" t="s">
        <v>518</v>
      </c>
      <c r="N207" t="s">
        <v>519</v>
      </c>
      <c r="O207" t="s">
        <v>222</v>
      </c>
    </row>
    <row r="208" spans="13:15" x14ac:dyDescent="0.25">
      <c r="M208" t="s">
        <v>520</v>
      </c>
      <c r="N208" t="s">
        <v>521</v>
      </c>
      <c r="O208" t="s">
        <v>222</v>
      </c>
    </row>
    <row r="209" spans="13:15" x14ac:dyDescent="0.25">
      <c r="M209" t="s">
        <v>522</v>
      </c>
      <c r="N209" t="s">
        <v>523</v>
      </c>
      <c r="O209" t="s">
        <v>222</v>
      </c>
    </row>
    <row r="210" spans="13:15" x14ac:dyDescent="0.25">
      <c r="M210" t="s">
        <v>524</v>
      </c>
      <c r="N210" t="s">
        <v>525</v>
      </c>
      <c r="O210" t="s">
        <v>222</v>
      </c>
    </row>
    <row r="211" spans="13:15" x14ac:dyDescent="0.25">
      <c r="M211" t="s">
        <v>526</v>
      </c>
      <c r="N211" t="s">
        <v>527</v>
      </c>
      <c r="O211" t="s">
        <v>222</v>
      </c>
    </row>
    <row r="212" spans="13:15" x14ac:dyDescent="0.25">
      <c r="M212" t="s">
        <v>528</v>
      </c>
      <c r="N212" t="s">
        <v>529</v>
      </c>
      <c r="O212" t="s">
        <v>97</v>
      </c>
    </row>
    <row r="213" spans="13:15" x14ac:dyDescent="0.25">
      <c r="M213" t="s">
        <v>531</v>
      </c>
      <c r="N213" t="s">
        <v>532</v>
      </c>
      <c r="O213" t="s">
        <v>97</v>
      </c>
    </row>
    <row r="214" spans="13:15" x14ac:dyDescent="0.25">
      <c r="M214" t="s">
        <v>533</v>
      </c>
      <c r="N214" t="s">
        <v>534</v>
      </c>
      <c r="O214" t="s">
        <v>102</v>
      </c>
    </row>
    <row r="215" spans="13:15" x14ac:dyDescent="0.25">
      <c r="M215" t="s">
        <v>536</v>
      </c>
      <c r="N215" t="s">
        <v>537</v>
      </c>
      <c r="O215" t="s">
        <v>102</v>
      </c>
    </row>
    <row r="216" spans="13:15" x14ac:dyDescent="0.25">
      <c r="M216" t="s">
        <v>538</v>
      </c>
      <c r="N216" t="s">
        <v>539</v>
      </c>
      <c r="O216" t="s">
        <v>102</v>
      </c>
    </row>
    <row r="217" spans="13:15" x14ac:dyDescent="0.25">
      <c r="M217" t="s">
        <v>540</v>
      </c>
      <c r="N217" t="s">
        <v>541</v>
      </c>
      <c r="O217" t="s">
        <v>102</v>
      </c>
    </row>
    <row r="218" spans="13:15" x14ac:dyDescent="0.25">
      <c r="M218" t="s">
        <v>542</v>
      </c>
      <c r="N218" t="s">
        <v>543</v>
      </c>
      <c r="O218" t="s">
        <v>102</v>
      </c>
    </row>
    <row r="219" spans="13:15" x14ac:dyDescent="0.25">
      <c r="M219" t="s">
        <v>544</v>
      </c>
      <c r="N219" t="s">
        <v>545</v>
      </c>
      <c r="O219" t="s">
        <v>102</v>
      </c>
    </row>
    <row r="220" spans="13:15" x14ac:dyDescent="0.25">
      <c r="M220" t="s">
        <v>546</v>
      </c>
      <c r="N220" t="s">
        <v>547</v>
      </c>
      <c r="O220" t="s">
        <v>102</v>
      </c>
    </row>
    <row r="221" spans="13:15" x14ac:dyDescent="0.25">
      <c r="M221" t="s">
        <v>548</v>
      </c>
      <c r="N221" t="s">
        <v>549</v>
      </c>
      <c r="O221" t="s">
        <v>102</v>
      </c>
    </row>
    <row r="222" spans="13:15" x14ac:dyDescent="0.25">
      <c r="M222" t="s">
        <v>550</v>
      </c>
      <c r="N222" t="s">
        <v>551</v>
      </c>
      <c r="O222" t="s">
        <v>102</v>
      </c>
    </row>
    <row r="223" spans="13:15" x14ac:dyDescent="0.25">
      <c r="M223" t="s">
        <v>552</v>
      </c>
      <c r="N223" t="s">
        <v>553</v>
      </c>
      <c r="O223" t="s">
        <v>102</v>
      </c>
    </row>
    <row r="224" spans="13:15" x14ac:dyDescent="0.25">
      <c r="M224" t="s">
        <v>555</v>
      </c>
      <c r="N224" t="s">
        <v>556</v>
      </c>
      <c r="O224" t="s">
        <v>102</v>
      </c>
    </row>
    <row r="225" spans="13:15" x14ac:dyDescent="0.25">
      <c r="M225" t="s">
        <v>557</v>
      </c>
      <c r="N225" t="s">
        <v>558</v>
      </c>
      <c r="O225" t="s">
        <v>102</v>
      </c>
    </row>
    <row r="226" spans="13:15" x14ac:dyDescent="0.25">
      <c r="M226" t="s">
        <v>559</v>
      </c>
      <c r="N226" t="s">
        <v>560</v>
      </c>
      <c r="O226" t="s">
        <v>102</v>
      </c>
    </row>
    <row r="227" spans="13:15" x14ac:dyDescent="0.25">
      <c r="M227" t="s">
        <v>561</v>
      </c>
      <c r="N227" t="s">
        <v>562</v>
      </c>
      <c r="O227" t="s">
        <v>102</v>
      </c>
    </row>
    <row r="228" spans="13:15" x14ac:dyDescent="0.25">
      <c r="M228" t="s">
        <v>563</v>
      </c>
      <c r="N228" t="s">
        <v>564</v>
      </c>
      <c r="O228" t="s">
        <v>97</v>
      </c>
    </row>
    <row r="229" spans="13:15" x14ac:dyDescent="0.25">
      <c r="M229" t="s">
        <v>566</v>
      </c>
      <c r="N229" t="s">
        <v>567</v>
      </c>
      <c r="O229" t="s">
        <v>97</v>
      </c>
    </row>
    <row r="230" spans="13:15" x14ac:dyDescent="0.25">
      <c r="M230" t="s">
        <v>568</v>
      </c>
      <c r="N230" t="s">
        <v>569</v>
      </c>
      <c r="O230" t="s">
        <v>102</v>
      </c>
    </row>
    <row r="231" spans="13:15" x14ac:dyDescent="0.25">
      <c r="M231" t="s">
        <v>570</v>
      </c>
      <c r="N231" t="s">
        <v>571</v>
      </c>
      <c r="O231" t="s">
        <v>102</v>
      </c>
    </row>
    <row r="232" spans="13:15" x14ac:dyDescent="0.25">
      <c r="M232" t="s">
        <v>572</v>
      </c>
      <c r="N232" t="s">
        <v>573</v>
      </c>
      <c r="O232" t="s">
        <v>102</v>
      </c>
    </row>
    <row r="233" spans="13:15" x14ac:dyDescent="0.25">
      <c r="M233" t="s">
        <v>574</v>
      </c>
      <c r="N233" t="s">
        <v>575</v>
      </c>
      <c r="O233" t="s">
        <v>102</v>
      </c>
    </row>
    <row r="234" spans="13:15" x14ac:dyDescent="0.25">
      <c r="M234" t="s">
        <v>576</v>
      </c>
      <c r="N234" t="s">
        <v>577</v>
      </c>
      <c r="O234" t="s">
        <v>102</v>
      </c>
    </row>
    <row r="235" spans="13:15" x14ac:dyDescent="0.25">
      <c r="M235" t="s">
        <v>578</v>
      </c>
      <c r="N235" t="s">
        <v>579</v>
      </c>
      <c r="O235" t="s">
        <v>102</v>
      </c>
    </row>
    <row r="236" spans="13:15" x14ac:dyDescent="0.25">
      <c r="M236" t="s">
        <v>580</v>
      </c>
      <c r="N236" t="s">
        <v>581</v>
      </c>
      <c r="O236" t="s">
        <v>211</v>
      </c>
    </row>
    <row r="237" spans="13:15" x14ac:dyDescent="0.25">
      <c r="M237" t="s">
        <v>582</v>
      </c>
      <c r="N237" t="s">
        <v>583</v>
      </c>
      <c r="O237" t="s">
        <v>211</v>
      </c>
    </row>
    <row r="238" spans="13:15" x14ac:dyDescent="0.25">
      <c r="M238" t="s">
        <v>584</v>
      </c>
      <c r="N238" t="s">
        <v>585</v>
      </c>
      <c r="O238" t="s">
        <v>211</v>
      </c>
    </row>
    <row r="239" spans="13:15" x14ac:dyDescent="0.25">
      <c r="M239" t="s">
        <v>586</v>
      </c>
      <c r="N239" t="s">
        <v>587</v>
      </c>
      <c r="O239" t="s">
        <v>211</v>
      </c>
    </row>
    <row r="240" spans="13:15" x14ac:dyDescent="0.25">
      <c r="M240" t="s">
        <v>588</v>
      </c>
      <c r="N240" t="s">
        <v>589</v>
      </c>
      <c r="O240" t="s">
        <v>211</v>
      </c>
    </row>
    <row r="241" spans="13:15" x14ac:dyDescent="0.25">
      <c r="M241" t="s">
        <v>590</v>
      </c>
      <c r="N241" t="s">
        <v>591</v>
      </c>
      <c r="O241" t="s">
        <v>222</v>
      </c>
    </row>
    <row r="242" spans="13:15" x14ac:dyDescent="0.25">
      <c r="M242" t="s">
        <v>592</v>
      </c>
      <c r="N242" t="s">
        <v>593</v>
      </c>
      <c r="O242" t="s">
        <v>211</v>
      </c>
    </row>
    <row r="243" spans="13:15" x14ac:dyDescent="0.25">
      <c r="M243" t="s">
        <v>594</v>
      </c>
      <c r="N243" t="s">
        <v>595</v>
      </c>
      <c r="O243" t="s">
        <v>222</v>
      </c>
    </row>
    <row r="244" spans="13:15" x14ac:dyDescent="0.25">
      <c r="M244" t="s">
        <v>596</v>
      </c>
      <c r="N244" t="s">
        <v>597</v>
      </c>
      <c r="O244" t="s">
        <v>102</v>
      </c>
    </row>
    <row r="245" spans="13:15" x14ac:dyDescent="0.25">
      <c r="M245" t="s">
        <v>599</v>
      </c>
      <c r="N245" t="s">
        <v>600</v>
      </c>
      <c r="O245" t="s">
        <v>102</v>
      </c>
    </row>
    <row r="246" spans="13:15" x14ac:dyDescent="0.25">
      <c r="M246" t="s">
        <v>601</v>
      </c>
      <c r="N246" t="s">
        <v>602</v>
      </c>
      <c r="O246" t="s">
        <v>97</v>
      </c>
    </row>
    <row r="247" spans="13:15" x14ac:dyDescent="0.25">
      <c r="M247" t="s">
        <v>604</v>
      </c>
      <c r="N247" t="s">
        <v>605</v>
      </c>
      <c r="O247" t="s">
        <v>97</v>
      </c>
    </row>
    <row r="248" spans="13:15" x14ac:dyDescent="0.25">
      <c r="M248" t="s">
        <v>606</v>
      </c>
      <c r="N248" t="s">
        <v>607</v>
      </c>
      <c r="O248" t="s">
        <v>102</v>
      </c>
    </row>
    <row r="249" spans="13:15" x14ac:dyDescent="0.25">
      <c r="M249" t="s">
        <v>609</v>
      </c>
      <c r="N249" t="s">
        <v>610</v>
      </c>
      <c r="O249" t="s">
        <v>102</v>
      </c>
    </row>
    <row r="250" spans="13:15" x14ac:dyDescent="0.25">
      <c r="M250" t="s">
        <v>611</v>
      </c>
      <c r="N250" t="s">
        <v>612</v>
      </c>
      <c r="O250" t="s">
        <v>102</v>
      </c>
    </row>
    <row r="251" spans="13:15" x14ac:dyDescent="0.25">
      <c r="M251" t="s">
        <v>613</v>
      </c>
      <c r="N251" t="s">
        <v>614</v>
      </c>
      <c r="O251" t="s">
        <v>102</v>
      </c>
    </row>
    <row r="252" spans="13:15" x14ac:dyDescent="0.25">
      <c r="M252" t="s">
        <v>615</v>
      </c>
      <c r="N252" t="s">
        <v>616</v>
      </c>
      <c r="O252" t="s">
        <v>102</v>
      </c>
    </row>
    <row r="253" spans="13:15" x14ac:dyDescent="0.25">
      <c r="M253" t="s">
        <v>617</v>
      </c>
      <c r="N253" t="s">
        <v>618</v>
      </c>
      <c r="O253" t="s">
        <v>102</v>
      </c>
    </row>
    <row r="254" spans="13:15" x14ac:dyDescent="0.25">
      <c r="M254" t="s">
        <v>619</v>
      </c>
      <c r="N254" t="s">
        <v>620</v>
      </c>
      <c r="O254" t="s">
        <v>102</v>
      </c>
    </row>
    <row r="255" spans="13:15" x14ac:dyDescent="0.25">
      <c r="M255" t="s">
        <v>622</v>
      </c>
      <c r="N255" t="s">
        <v>623</v>
      </c>
      <c r="O255" t="s">
        <v>102</v>
      </c>
    </row>
    <row r="256" spans="13:15" x14ac:dyDescent="0.25">
      <c r="M256" t="s">
        <v>624</v>
      </c>
      <c r="N256" t="s">
        <v>625</v>
      </c>
      <c r="O256" t="s">
        <v>102</v>
      </c>
    </row>
    <row r="257" spans="13:15" x14ac:dyDescent="0.25">
      <c r="M257" t="s">
        <v>627</v>
      </c>
      <c r="N257" t="s">
        <v>628</v>
      </c>
      <c r="O257" t="s">
        <v>102</v>
      </c>
    </row>
    <row r="258" spans="13:15" x14ac:dyDescent="0.25">
      <c r="M258" t="s">
        <v>629</v>
      </c>
      <c r="N258" t="s">
        <v>630</v>
      </c>
      <c r="O258" t="s">
        <v>102</v>
      </c>
    </row>
    <row r="259" spans="13:15" x14ac:dyDescent="0.25">
      <c r="M259" t="s">
        <v>632</v>
      </c>
      <c r="N259" t="s">
        <v>633</v>
      </c>
      <c r="O259" t="s">
        <v>102</v>
      </c>
    </row>
    <row r="260" spans="13:15" x14ac:dyDescent="0.25">
      <c r="M260" t="s">
        <v>634</v>
      </c>
      <c r="N260" t="s">
        <v>635</v>
      </c>
      <c r="O260" t="s">
        <v>102</v>
      </c>
    </row>
    <row r="261" spans="13:15" x14ac:dyDescent="0.25">
      <c r="M261" t="s">
        <v>637</v>
      </c>
      <c r="N261" t="s">
        <v>638</v>
      </c>
      <c r="O261" t="s">
        <v>102</v>
      </c>
    </row>
    <row r="262" spans="13:15" x14ac:dyDescent="0.25">
      <c r="M262" t="s">
        <v>639</v>
      </c>
      <c r="N262" t="s">
        <v>640</v>
      </c>
      <c r="O262" t="s">
        <v>102</v>
      </c>
    </row>
    <row r="263" spans="13:15" x14ac:dyDescent="0.25">
      <c r="M263" t="s">
        <v>641</v>
      </c>
      <c r="N263" t="s">
        <v>642</v>
      </c>
      <c r="O263" t="s">
        <v>102</v>
      </c>
    </row>
    <row r="264" spans="13:15" x14ac:dyDescent="0.25">
      <c r="M264" t="s">
        <v>643</v>
      </c>
      <c r="N264" t="s">
        <v>644</v>
      </c>
      <c r="O264" t="s">
        <v>102</v>
      </c>
    </row>
    <row r="265" spans="13:15" x14ac:dyDescent="0.25">
      <c r="M265" t="s">
        <v>645</v>
      </c>
      <c r="N265" t="s">
        <v>646</v>
      </c>
      <c r="O265" t="s">
        <v>102</v>
      </c>
    </row>
    <row r="266" spans="13:15" x14ac:dyDescent="0.25">
      <c r="M266" t="s">
        <v>648</v>
      </c>
      <c r="N266" t="s">
        <v>649</v>
      </c>
      <c r="O266" t="s">
        <v>102</v>
      </c>
    </row>
    <row r="267" spans="13:15" x14ac:dyDescent="0.25">
      <c r="M267" t="s">
        <v>650</v>
      </c>
      <c r="N267" t="s">
        <v>651</v>
      </c>
      <c r="O267" t="s">
        <v>102</v>
      </c>
    </row>
    <row r="268" spans="13:15" x14ac:dyDescent="0.25">
      <c r="M268" t="s">
        <v>653</v>
      </c>
      <c r="N268" t="s">
        <v>654</v>
      </c>
      <c r="O268" t="s">
        <v>102</v>
      </c>
    </row>
    <row r="269" spans="13:15" x14ac:dyDescent="0.25">
      <c r="M269" t="s">
        <v>655</v>
      </c>
      <c r="N269" t="s">
        <v>656</v>
      </c>
      <c r="O269" t="s">
        <v>102</v>
      </c>
    </row>
    <row r="270" spans="13:15" x14ac:dyDescent="0.25">
      <c r="M270" t="s">
        <v>657</v>
      </c>
      <c r="N270" t="s">
        <v>658</v>
      </c>
      <c r="O270" t="s">
        <v>102</v>
      </c>
    </row>
    <row r="271" spans="13:15" x14ac:dyDescent="0.25">
      <c r="M271" t="s">
        <v>659</v>
      </c>
      <c r="N271" t="s">
        <v>660</v>
      </c>
      <c r="O271" t="s">
        <v>102</v>
      </c>
    </row>
    <row r="272" spans="13:15" x14ac:dyDescent="0.25">
      <c r="M272" t="s">
        <v>661</v>
      </c>
      <c r="N272" t="s">
        <v>662</v>
      </c>
      <c r="O272" t="s">
        <v>97</v>
      </c>
    </row>
    <row r="273" spans="13:15" x14ac:dyDescent="0.25">
      <c r="M273" t="s">
        <v>664</v>
      </c>
      <c r="N273" t="s">
        <v>665</v>
      </c>
      <c r="O273" t="s">
        <v>97</v>
      </c>
    </row>
    <row r="274" spans="13:15" x14ac:dyDescent="0.25">
      <c r="M274" t="s">
        <v>666</v>
      </c>
      <c r="N274" t="s">
        <v>667</v>
      </c>
      <c r="O274" t="s">
        <v>102</v>
      </c>
    </row>
    <row r="275" spans="13:15" x14ac:dyDescent="0.25">
      <c r="M275" t="s">
        <v>669</v>
      </c>
      <c r="N275" t="s">
        <v>670</v>
      </c>
      <c r="O275" t="s">
        <v>102</v>
      </c>
    </row>
    <row r="276" spans="13:15" x14ac:dyDescent="0.25">
      <c r="M276" t="s">
        <v>671</v>
      </c>
      <c r="N276" t="s">
        <v>672</v>
      </c>
      <c r="O276" t="s">
        <v>102</v>
      </c>
    </row>
    <row r="277" spans="13:15" x14ac:dyDescent="0.25">
      <c r="M277" t="s">
        <v>673</v>
      </c>
      <c r="N277" t="s">
        <v>674</v>
      </c>
      <c r="O277" t="s">
        <v>102</v>
      </c>
    </row>
    <row r="278" spans="13:15" x14ac:dyDescent="0.25">
      <c r="M278" t="s">
        <v>676</v>
      </c>
      <c r="N278" t="s">
        <v>677</v>
      </c>
      <c r="O278" t="s">
        <v>102</v>
      </c>
    </row>
    <row r="279" spans="13:15" x14ac:dyDescent="0.25">
      <c r="M279" t="s">
        <v>678</v>
      </c>
      <c r="N279" t="s">
        <v>679</v>
      </c>
      <c r="O279" t="s">
        <v>102</v>
      </c>
    </row>
    <row r="280" spans="13:15" x14ac:dyDescent="0.25">
      <c r="M280" t="s">
        <v>680</v>
      </c>
      <c r="N280" t="s">
        <v>681</v>
      </c>
      <c r="O280" t="s">
        <v>102</v>
      </c>
    </row>
    <row r="281" spans="13:15" x14ac:dyDescent="0.25">
      <c r="M281" t="s">
        <v>682</v>
      </c>
      <c r="N281" t="s">
        <v>683</v>
      </c>
      <c r="O281" t="s">
        <v>102</v>
      </c>
    </row>
    <row r="282" spans="13:15" x14ac:dyDescent="0.25">
      <c r="M282" t="s">
        <v>685</v>
      </c>
      <c r="N282" t="s">
        <v>686</v>
      </c>
      <c r="O282" t="s">
        <v>102</v>
      </c>
    </row>
    <row r="283" spans="13:15" x14ac:dyDescent="0.25">
      <c r="M283" t="s">
        <v>688</v>
      </c>
      <c r="N283" t="s">
        <v>689</v>
      </c>
      <c r="O283" t="s">
        <v>102</v>
      </c>
    </row>
    <row r="284" spans="13:15" x14ac:dyDescent="0.25">
      <c r="M284" t="s">
        <v>690</v>
      </c>
      <c r="N284" t="s">
        <v>691</v>
      </c>
      <c r="O284" t="s">
        <v>102</v>
      </c>
    </row>
    <row r="285" spans="13:15" x14ac:dyDescent="0.25">
      <c r="M285" t="s">
        <v>692</v>
      </c>
      <c r="N285" t="s">
        <v>693</v>
      </c>
      <c r="O285" t="s">
        <v>97</v>
      </c>
    </row>
    <row r="286" spans="13:15" x14ac:dyDescent="0.25">
      <c r="M286" t="s">
        <v>695</v>
      </c>
      <c r="N286" t="s">
        <v>696</v>
      </c>
      <c r="O286" t="s">
        <v>97</v>
      </c>
    </row>
    <row r="287" spans="13:15" x14ac:dyDescent="0.25">
      <c r="M287" t="s">
        <v>697</v>
      </c>
      <c r="N287" t="s">
        <v>698</v>
      </c>
      <c r="O287" t="s">
        <v>102</v>
      </c>
    </row>
    <row r="288" spans="13:15" x14ac:dyDescent="0.25">
      <c r="M288" t="s">
        <v>699</v>
      </c>
      <c r="N288" t="s">
        <v>700</v>
      </c>
      <c r="O288" t="s">
        <v>102</v>
      </c>
    </row>
    <row r="289" spans="13:15" x14ac:dyDescent="0.25">
      <c r="M289" t="s">
        <v>701</v>
      </c>
      <c r="N289" t="s">
        <v>702</v>
      </c>
      <c r="O289" t="s">
        <v>211</v>
      </c>
    </row>
    <row r="290" spans="13:15" x14ac:dyDescent="0.25">
      <c r="M290" t="s">
        <v>703</v>
      </c>
      <c r="N290" t="s">
        <v>704</v>
      </c>
      <c r="O290" t="s">
        <v>211</v>
      </c>
    </row>
    <row r="291" spans="13:15" x14ac:dyDescent="0.25">
      <c r="M291" t="s">
        <v>705</v>
      </c>
      <c r="N291" t="s">
        <v>706</v>
      </c>
      <c r="O291" t="s">
        <v>211</v>
      </c>
    </row>
    <row r="292" spans="13:15" x14ac:dyDescent="0.25">
      <c r="M292" t="s">
        <v>707</v>
      </c>
      <c r="N292" t="s">
        <v>708</v>
      </c>
      <c r="O292" t="s">
        <v>211</v>
      </c>
    </row>
    <row r="293" spans="13:15" x14ac:dyDescent="0.25">
      <c r="M293" t="s">
        <v>709</v>
      </c>
      <c r="N293" t="s">
        <v>710</v>
      </c>
      <c r="O293" t="s">
        <v>211</v>
      </c>
    </row>
    <row r="294" spans="13:15" x14ac:dyDescent="0.25">
      <c r="M294" t="s">
        <v>711</v>
      </c>
      <c r="N294" t="s">
        <v>712</v>
      </c>
      <c r="O294" t="s">
        <v>211</v>
      </c>
    </row>
    <row r="295" spans="13:15" x14ac:dyDescent="0.25">
      <c r="M295" t="s">
        <v>713</v>
      </c>
      <c r="N295" t="s">
        <v>714</v>
      </c>
      <c r="O295" t="s">
        <v>211</v>
      </c>
    </row>
    <row r="296" spans="13:15" x14ac:dyDescent="0.25">
      <c r="M296" t="s">
        <v>715</v>
      </c>
      <c r="N296" t="s">
        <v>716</v>
      </c>
      <c r="O296" t="s">
        <v>222</v>
      </c>
    </row>
    <row r="297" spans="13:15" x14ac:dyDescent="0.25">
      <c r="M297" t="s">
        <v>717</v>
      </c>
      <c r="N297" t="s">
        <v>718</v>
      </c>
      <c r="O297" t="s">
        <v>211</v>
      </c>
    </row>
    <row r="298" spans="13:15" x14ac:dyDescent="0.25">
      <c r="M298" t="s">
        <v>719</v>
      </c>
      <c r="N298" t="s">
        <v>720</v>
      </c>
      <c r="O298" t="s">
        <v>211</v>
      </c>
    </row>
    <row r="299" spans="13:15" x14ac:dyDescent="0.25">
      <c r="M299" t="s">
        <v>721</v>
      </c>
      <c r="N299" t="s">
        <v>722</v>
      </c>
      <c r="O299" t="s">
        <v>102</v>
      </c>
    </row>
    <row r="300" spans="13:15" x14ac:dyDescent="0.25">
      <c r="M300" t="s">
        <v>724</v>
      </c>
      <c r="N300" t="s">
        <v>725</v>
      </c>
      <c r="O300" t="s">
        <v>211</v>
      </c>
    </row>
    <row r="301" spans="13:15" x14ac:dyDescent="0.25">
      <c r="M301" t="s">
        <v>726</v>
      </c>
      <c r="N301" t="s">
        <v>727</v>
      </c>
      <c r="O301" t="s">
        <v>211</v>
      </c>
    </row>
    <row r="302" spans="13:15" x14ac:dyDescent="0.25">
      <c r="M302" t="s">
        <v>728</v>
      </c>
      <c r="N302" t="s">
        <v>729</v>
      </c>
      <c r="O302" t="s">
        <v>211</v>
      </c>
    </row>
    <row r="303" spans="13:15" x14ac:dyDescent="0.25">
      <c r="M303" t="s">
        <v>730</v>
      </c>
      <c r="N303" t="s">
        <v>731</v>
      </c>
      <c r="O303" t="s">
        <v>211</v>
      </c>
    </row>
    <row r="304" spans="13:15" x14ac:dyDescent="0.25">
      <c r="M304" t="s">
        <v>732</v>
      </c>
      <c r="N304" t="s">
        <v>733</v>
      </c>
      <c r="O304" t="s">
        <v>211</v>
      </c>
    </row>
    <row r="305" spans="13:15" x14ac:dyDescent="0.25">
      <c r="M305" t="s">
        <v>734</v>
      </c>
      <c r="N305" t="s">
        <v>735</v>
      </c>
      <c r="O305" t="s">
        <v>211</v>
      </c>
    </row>
    <row r="306" spans="13:15" x14ac:dyDescent="0.25">
      <c r="M306" t="s">
        <v>736</v>
      </c>
      <c r="N306" t="s">
        <v>737</v>
      </c>
      <c r="O306" t="s">
        <v>211</v>
      </c>
    </row>
    <row r="307" spans="13:15" x14ac:dyDescent="0.25">
      <c r="M307" t="s">
        <v>738</v>
      </c>
      <c r="N307" t="s">
        <v>739</v>
      </c>
      <c r="O307" t="s">
        <v>211</v>
      </c>
    </row>
    <row r="308" spans="13:15" x14ac:dyDescent="0.25">
      <c r="M308" t="s">
        <v>740</v>
      </c>
      <c r="N308" t="s">
        <v>741</v>
      </c>
      <c r="O308" t="s">
        <v>211</v>
      </c>
    </row>
    <row r="309" spans="13:15" x14ac:dyDescent="0.25">
      <c r="M309" t="s">
        <v>742</v>
      </c>
      <c r="N309" t="s">
        <v>743</v>
      </c>
      <c r="O309" t="s">
        <v>211</v>
      </c>
    </row>
    <row r="310" spans="13:15" x14ac:dyDescent="0.25">
      <c r="M310" t="s">
        <v>744</v>
      </c>
      <c r="N310" t="s">
        <v>745</v>
      </c>
      <c r="O310" t="s">
        <v>222</v>
      </c>
    </row>
    <row r="311" spans="13:15" x14ac:dyDescent="0.25">
      <c r="M311" t="s">
        <v>746</v>
      </c>
      <c r="N311" t="s">
        <v>747</v>
      </c>
      <c r="O311" t="s">
        <v>102</v>
      </c>
    </row>
    <row r="312" spans="13:15" x14ac:dyDescent="0.25">
      <c r="M312" t="s">
        <v>748</v>
      </c>
      <c r="N312" t="s">
        <v>749</v>
      </c>
      <c r="O312" t="s">
        <v>102</v>
      </c>
    </row>
    <row r="313" spans="13:15" x14ac:dyDescent="0.25">
      <c r="M313" t="s">
        <v>750</v>
      </c>
      <c r="N313" t="s">
        <v>751</v>
      </c>
      <c r="O313" t="s">
        <v>211</v>
      </c>
    </row>
    <row r="314" spans="13:15" x14ac:dyDescent="0.25">
      <c r="M314" t="s">
        <v>753</v>
      </c>
      <c r="N314" t="s">
        <v>754</v>
      </c>
      <c r="O314" t="s">
        <v>211</v>
      </c>
    </row>
    <row r="315" spans="13:15" x14ac:dyDescent="0.25">
      <c r="M315" t="s">
        <v>755</v>
      </c>
      <c r="N315" t="s">
        <v>756</v>
      </c>
      <c r="O315" t="s">
        <v>211</v>
      </c>
    </row>
    <row r="316" spans="13:15" x14ac:dyDescent="0.25">
      <c r="M316" t="s">
        <v>757</v>
      </c>
      <c r="N316" t="s">
        <v>758</v>
      </c>
      <c r="O316" t="s">
        <v>211</v>
      </c>
    </row>
    <row r="317" spans="13:15" x14ac:dyDescent="0.25">
      <c r="M317" t="s">
        <v>759</v>
      </c>
      <c r="N317" t="s">
        <v>760</v>
      </c>
      <c r="O317" t="s">
        <v>102</v>
      </c>
    </row>
    <row r="318" spans="13:15" x14ac:dyDescent="0.25">
      <c r="M318" t="s">
        <v>761</v>
      </c>
      <c r="N318" t="s">
        <v>762</v>
      </c>
      <c r="O318" t="s">
        <v>211</v>
      </c>
    </row>
    <row r="319" spans="13:15" x14ac:dyDescent="0.25">
      <c r="M319" t="s">
        <v>763</v>
      </c>
      <c r="N319" t="s">
        <v>764</v>
      </c>
      <c r="O319" t="s">
        <v>211</v>
      </c>
    </row>
    <row r="320" spans="13:15" x14ac:dyDescent="0.25">
      <c r="M320" t="s">
        <v>765</v>
      </c>
      <c r="N320" t="s">
        <v>766</v>
      </c>
      <c r="O320" t="s">
        <v>211</v>
      </c>
    </row>
    <row r="321" spans="13:15" x14ac:dyDescent="0.25">
      <c r="M321" t="s">
        <v>767</v>
      </c>
      <c r="N321" t="s">
        <v>768</v>
      </c>
      <c r="O321" t="s">
        <v>222</v>
      </c>
    </row>
    <row r="322" spans="13:15" x14ac:dyDescent="0.25">
      <c r="M322" t="s">
        <v>769</v>
      </c>
      <c r="N322" t="s">
        <v>770</v>
      </c>
      <c r="O322" t="s">
        <v>102</v>
      </c>
    </row>
    <row r="323" spans="13:15" x14ac:dyDescent="0.25">
      <c r="M323" t="s">
        <v>771</v>
      </c>
      <c r="N323" t="s">
        <v>772</v>
      </c>
      <c r="O323" t="s">
        <v>102</v>
      </c>
    </row>
    <row r="324" spans="13:15" x14ac:dyDescent="0.25">
      <c r="M324" t="s">
        <v>773</v>
      </c>
      <c r="N324" t="s">
        <v>774</v>
      </c>
      <c r="O324" t="s">
        <v>222</v>
      </c>
    </row>
    <row r="325" spans="13:15" x14ac:dyDescent="0.25">
      <c r="M325" t="s">
        <v>775</v>
      </c>
      <c r="N325" t="s">
        <v>776</v>
      </c>
      <c r="O325" t="s">
        <v>102</v>
      </c>
    </row>
    <row r="326" spans="13:15" x14ac:dyDescent="0.25">
      <c r="M326" t="s">
        <v>777</v>
      </c>
      <c r="N326" t="s">
        <v>778</v>
      </c>
      <c r="O326" t="s">
        <v>211</v>
      </c>
    </row>
    <row r="327" spans="13:15" x14ac:dyDescent="0.25">
      <c r="M327" t="s">
        <v>780</v>
      </c>
      <c r="N327" t="s">
        <v>781</v>
      </c>
      <c r="O327" t="s">
        <v>102</v>
      </c>
    </row>
    <row r="328" spans="13:15" x14ac:dyDescent="0.25">
      <c r="M328" t="s">
        <v>782</v>
      </c>
      <c r="N328" t="s">
        <v>783</v>
      </c>
      <c r="O328" t="s">
        <v>211</v>
      </c>
    </row>
    <row r="329" spans="13:15" x14ac:dyDescent="0.25">
      <c r="M329" t="s">
        <v>784</v>
      </c>
      <c r="N329" t="s">
        <v>785</v>
      </c>
      <c r="O329" t="s">
        <v>211</v>
      </c>
    </row>
    <row r="330" spans="13:15" x14ac:dyDescent="0.25">
      <c r="M330" t="s">
        <v>786</v>
      </c>
      <c r="N330" t="s">
        <v>787</v>
      </c>
      <c r="O330" t="s">
        <v>211</v>
      </c>
    </row>
    <row r="331" spans="13:15" x14ac:dyDescent="0.25">
      <c r="M331" t="s">
        <v>788</v>
      </c>
      <c r="N331" t="s">
        <v>789</v>
      </c>
      <c r="O331" t="s">
        <v>222</v>
      </c>
    </row>
    <row r="332" spans="13:15" x14ac:dyDescent="0.25">
      <c r="M332" t="s">
        <v>790</v>
      </c>
      <c r="N332" t="s">
        <v>791</v>
      </c>
      <c r="O332" t="s">
        <v>102</v>
      </c>
    </row>
    <row r="333" spans="13:15" x14ac:dyDescent="0.25">
      <c r="M333" t="s">
        <v>792</v>
      </c>
      <c r="N333" t="s">
        <v>793</v>
      </c>
      <c r="O333" t="s">
        <v>97</v>
      </c>
    </row>
    <row r="334" spans="13:15" x14ac:dyDescent="0.25">
      <c r="M334" t="s">
        <v>795</v>
      </c>
      <c r="N334" t="s">
        <v>796</v>
      </c>
      <c r="O334" t="s">
        <v>102</v>
      </c>
    </row>
    <row r="335" spans="13:15" x14ac:dyDescent="0.25">
      <c r="M335" t="s">
        <v>797</v>
      </c>
      <c r="N335" t="s">
        <v>798</v>
      </c>
      <c r="O335" t="s">
        <v>102</v>
      </c>
    </row>
    <row r="336" spans="13:15" x14ac:dyDescent="0.25">
      <c r="M336" t="s">
        <v>799</v>
      </c>
      <c r="N336" t="s">
        <v>800</v>
      </c>
      <c r="O336" t="s">
        <v>102</v>
      </c>
    </row>
    <row r="337" spans="13:15" x14ac:dyDescent="0.25">
      <c r="M337" t="s">
        <v>801</v>
      </c>
      <c r="N337" t="s">
        <v>802</v>
      </c>
      <c r="O337" t="s">
        <v>102</v>
      </c>
    </row>
    <row r="338" spans="13:15" x14ac:dyDescent="0.25">
      <c r="M338" t="s">
        <v>803</v>
      </c>
      <c r="N338" t="s">
        <v>804</v>
      </c>
      <c r="O338" t="s">
        <v>102</v>
      </c>
    </row>
    <row r="339" spans="13:15" x14ac:dyDescent="0.25">
      <c r="M339" t="s">
        <v>805</v>
      </c>
      <c r="N339" t="s">
        <v>806</v>
      </c>
      <c r="O339" t="s">
        <v>102</v>
      </c>
    </row>
    <row r="340" spans="13:15" x14ac:dyDescent="0.25">
      <c r="M340" t="s">
        <v>807</v>
      </c>
      <c r="N340" t="s">
        <v>808</v>
      </c>
      <c r="O340" t="s">
        <v>102</v>
      </c>
    </row>
    <row r="341" spans="13:15" x14ac:dyDescent="0.25">
      <c r="M341" t="s">
        <v>809</v>
      </c>
      <c r="N341" t="s">
        <v>810</v>
      </c>
      <c r="O341" t="s">
        <v>102</v>
      </c>
    </row>
    <row r="342" spans="13:15" x14ac:dyDescent="0.25">
      <c r="M342" t="s">
        <v>811</v>
      </c>
      <c r="N342" t="s">
        <v>812</v>
      </c>
      <c r="O342" t="s">
        <v>97</v>
      </c>
    </row>
    <row r="343" spans="13:15" x14ac:dyDescent="0.25">
      <c r="M343" t="s">
        <v>814</v>
      </c>
      <c r="N343" t="s">
        <v>815</v>
      </c>
      <c r="O343" t="s">
        <v>97</v>
      </c>
    </row>
    <row r="344" spans="13:15" x14ac:dyDescent="0.25">
      <c r="M344" t="s">
        <v>816</v>
      </c>
      <c r="N344" t="s">
        <v>817</v>
      </c>
      <c r="O344" t="s">
        <v>102</v>
      </c>
    </row>
    <row r="345" spans="13:15" x14ac:dyDescent="0.25">
      <c r="M345" t="s">
        <v>819</v>
      </c>
      <c r="N345" t="s">
        <v>820</v>
      </c>
      <c r="O345" t="s">
        <v>102</v>
      </c>
    </row>
    <row r="346" spans="13:15" x14ac:dyDescent="0.25">
      <c r="M346" t="s">
        <v>821</v>
      </c>
      <c r="N346" t="s">
        <v>822</v>
      </c>
      <c r="O346" t="s">
        <v>102</v>
      </c>
    </row>
    <row r="347" spans="13:15" x14ac:dyDescent="0.25">
      <c r="M347" t="s">
        <v>824</v>
      </c>
      <c r="N347" t="s">
        <v>825</v>
      </c>
      <c r="O347" t="s">
        <v>102</v>
      </c>
    </row>
    <row r="348" spans="13:15" x14ac:dyDescent="0.25">
      <c r="M348" t="s">
        <v>826</v>
      </c>
      <c r="N348" t="s">
        <v>827</v>
      </c>
      <c r="O348" t="s">
        <v>102</v>
      </c>
    </row>
    <row r="349" spans="13:15" x14ac:dyDescent="0.25">
      <c r="M349" t="s">
        <v>828</v>
      </c>
      <c r="N349" t="s">
        <v>829</v>
      </c>
      <c r="O349" t="s">
        <v>102</v>
      </c>
    </row>
    <row r="350" spans="13:15" x14ac:dyDescent="0.25">
      <c r="M350" t="s">
        <v>830</v>
      </c>
      <c r="N350" t="s">
        <v>831</v>
      </c>
      <c r="O350" t="s">
        <v>222</v>
      </c>
    </row>
    <row r="351" spans="13:15" x14ac:dyDescent="0.25">
      <c r="M351" t="s">
        <v>832</v>
      </c>
      <c r="N351" t="s">
        <v>833</v>
      </c>
      <c r="O351" t="s">
        <v>222</v>
      </c>
    </row>
    <row r="352" spans="13:15" x14ac:dyDescent="0.25">
      <c r="M352" t="s">
        <v>834</v>
      </c>
      <c r="N352" t="s">
        <v>835</v>
      </c>
      <c r="O352" t="s">
        <v>211</v>
      </c>
    </row>
    <row r="353" spans="13:15" x14ac:dyDescent="0.25">
      <c r="M353" t="s">
        <v>836</v>
      </c>
      <c r="N353" t="s">
        <v>837</v>
      </c>
      <c r="O353" t="s">
        <v>211</v>
      </c>
    </row>
    <row r="354" spans="13:15" x14ac:dyDescent="0.25">
      <c r="M354" t="s">
        <v>838</v>
      </c>
      <c r="N354" t="s">
        <v>839</v>
      </c>
      <c r="O354" t="s">
        <v>211</v>
      </c>
    </row>
    <row r="355" spans="13:15" x14ac:dyDescent="0.25">
      <c r="M355" t="s">
        <v>840</v>
      </c>
      <c r="N355" t="s">
        <v>841</v>
      </c>
      <c r="O355" t="s">
        <v>211</v>
      </c>
    </row>
    <row r="356" spans="13:15" x14ac:dyDescent="0.25">
      <c r="M356" t="s">
        <v>842</v>
      </c>
      <c r="N356" t="s">
        <v>843</v>
      </c>
      <c r="O356" t="s">
        <v>211</v>
      </c>
    </row>
    <row r="357" spans="13:15" x14ac:dyDescent="0.25">
      <c r="M357" t="s">
        <v>844</v>
      </c>
      <c r="N357" t="s">
        <v>845</v>
      </c>
      <c r="O357" t="s">
        <v>211</v>
      </c>
    </row>
    <row r="358" spans="13:15" x14ac:dyDescent="0.25">
      <c r="M358" t="s">
        <v>846</v>
      </c>
      <c r="N358" t="s">
        <v>847</v>
      </c>
      <c r="O358" t="s">
        <v>102</v>
      </c>
    </row>
    <row r="359" spans="13:15" x14ac:dyDescent="0.25">
      <c r="M359" t="s">
        <v>849</v>
      </c>
      <c r="N359" t="s">
        <v>850</v>
      </c>
      <c r="O359" t="s">
        <v>102</v>
      </c>
    </row>
    <row r="360" spans="13:15" x14ac:dyDescent="0.25">
      <c r="M360" t="s">
        <v>851</v>
      </c>
      <c r="N360" t="s">
        <v>852</v>
      </c>
      <c r="O360" t="s">
        <v>211</v>
      </c>
    </row>
    <row r="361" spans="13:15" x14ac:dyDescent="0.25">
      <c r="M361" t="s">
        <v>853</v>
      </c>
      <c r="N361" t="s">
        <v>854</v>
      </c>
      <c r="O361" t="s">
        <v>211</v>
      </c>
    </row>
    <row r="362" spans="13:15" x14ac:dyDescent="0.25">
      <c r="M362" t="s">
        <v>855</v>
      </c>
      <c r="N362" t="s">
        <v>856</v>
      </c>
      <c r="O362" t="s">
        <v>211</v>
      </c>
    </row>
    <row r="363" spans="13:15" x14ac:dyDescent="0.25">
      <c r="M363" t="s">
        <v>857</v>
      </c>
      <c r="N363" t="s">
        <v>858</v>
      </c>
      <c r="O363" t="s">
        <v>211</v>
      </c>
    </row>
    <row r="364" spans="13:15" x14ac:dyDescent="0.25">
      <c r="M364" t="s">
        <v>859</v>
      </c>
      <c r="N364" t="s">
        <v>860</v>
      </c>
      <c r="O364" t="s">
        <v>222</v>
      </c>
    </row>
    <row r="365" spans="13:15" x14ac:dyDescent="0.25">
      <c r="M365" t="s">
        <v>861</v>
      </c>
      <c r="N365" t="s">
        <v>862</v>
      </c>
      <c r="O365" t="s">
        <v>102</v>
      </c>
    </row>
    <row r="366" spans="13:15" x14ac:dyDescent="0.25">
      <c r="M366" t="s">
        <v>863</v>
      </c>
      <c r="N366" t="s">
        <v>864</v>
      </c>
      <c r="O366" t="s">
        <v>102</v>
      </c>
    </row>
    <row r="367" spans="13:15" x14ac:dyDescent="0.25">
      <c r="M367" t="s">
        <v>865</v>
      </c>
      <c r="N367" t="s">
        <v>866</v>
      </c>
      <c r="O367" t="s">
        <v>102</v>
      </c>
    </row>
    <row r="368" spans="13:15" x14ac:dyDescent="0.25">
      <c r="M368" t="s">
        <v>867</v>
      </c>
      <c r="N368" t="s">
        <v>868</v>
      </c>
      <c r="O368" t="s">
        <v>102</v>
      </c>
    </row>
    <row r="369" spans="13:15" x14ac:dyDescent="0.25">
      <c r="M369" t="s">
        <v>869</v>
      </c>
      <c r="N369" t="s">
        <v>870</v>
      </c>
      <c r="O369" t="s">
        <v>102</v>
      </c>
    </row>
    <row r="370" spans="13:15" x14ac:dyDescent="0.25">
      <c r="M370" t="s">
        <v>871</v>
      </c>
      <c r="N370" t="s">
        <v>872</v>
      </c>
      <c r="O370" t="s">
        <v>102</v>
      </c>
    </row>
    <row r="371" spans="13:15" x14ac:dyDescent="0.25">
      <c r="M371" t="s">
        <v>873</v>
      </c>
      <c r="N371" t="s">
        <v>874</v>
      </c>
      <c r="O371" t="s">
        <v>102</v>
      </c>
    </row>
    <row r="372" spans="13:15" x14ac:dyDescent="0.25">
      <c r="M372" t="s">
        <v>875</v>
      </c>
      <c r="N372" t="s">
        <v>876</v>
      </c>
      <c r="O372" t="s">
        <v>102</v>
      </c>
    </row>
    <row r="373" spans="13:15" x14ac:dyDescent="0.25">
      <c r="M373" t="s">
        <v>877</v>
      </c>
      <c r="N373" t="s">
        <v>878</v>
      </c>
      <c r="O373" t="s">
        <v>97</v>
      </c>
    </row>
    <row r="374" spans="13:15" x14ac:dyDescent="0.25">
      <c r="M374" t="s">
        <v>880</v>
      </c>
      <c r="N374" t="s">
        <v>881</v>
      </c>
      <c r="O374" t="s">
        <v>97</v>
      </c>
    </row>
    <row r="375" spans="13:15" x14ac:dyDescent="0.25">
      <c r="M375" t="s">
        <v>882</v>
      </c>
      <c r="N375" t="s">
        <v>883</v>
      </c>
      <c r="O375" t="s">
        <v>211</v>
      </c>
    </row>
    <row r="376" spans="13:15" x14ac:dyDescent="0.25">
      <c r="M376" t="s">
        <v>884</v>
      </c>
      <c r="N376" t="s">
        <v>885</v>
      </c>
      <c r="O376" t="s">
        <v>211</v>
      </c>
    </row>
    <row r="377" spans="13:15" x14ac:dyDescent="0.25">
      <c r="M377" t="s">
        <v>886</v>
      </c>
      <c r="N377" t="s">
        <v>887</v>
      </c>
      <c r="O377" t="s">
        <v>211</v>
      </c>
    </row>
    <row r="378" spans="13:15" x14ac:dyDescent="0.25">
      <c r="M378" t="s">
        <v>888</v>
      </c>
      <c r="N378" t="s">
        <v>889</v>
      </c>
      <c r="O378" t="s">
        <v>211</v>
      </c>
    </row>
    <row r="379" spans="13:15" x14ac:dyDescent="0.25">
      <c r="M379" t="s">
        <v>890</v>
      </c>
      <c r="N379" t="s">
        <v>891</v>
      </c>
      <c r="O379" t="s">
        <v>211</v>
      </c>
    </row>
    <row r="380" spans="13:15" x14ac:dyDescent="0.25">
      <c r="M380" t="s">
        <v>892</v>
      </c>
      <c r="N380" t="s">
        <v>893</v>
      </c>
      <c r="O380" t="s">
        <v>211</v>
      </c>
    </row>
    <row r="381" spans="13:15" x14ac:dyDescent="0.25">
      <c r="M381" t="s">
        <v>894</v>
      </c>
      <c r="N381" t="s">
        <v>895</v>
      </c>
      <c r="O381" t="s">
        <v>211</v>
      </c>
    </row>
    <row r="382" spans="13:15" x14ac:dyDescent="0.25">
      <c r="M382" t="s">
        <v>896</v>
      </c>
      <c r="N382" t="s">
        <v>897</v>
      </c>
      <c r="O382" t="s">
        <v>211</v>
      </c>
    </row>
    <row r="383" spans="13:15" x14ac:dyDescent="0.25">
      <c r="M383" t="s">
        <v>898</v>
      </c>
      <c r="N383" t="s">
        <v>899</v>
      </c>
      <c r="O383" t="s">
        <v>211</v>
      </c>
    </row>
    <row r="384" spans="13:15" x14ac:dyDescent="0.25">
      <c r="M384" t="s">
        <v>900</v>
      </c>
      <c r="N384" t="s">
        <v>901</v>
      </c>
      <c r="O384" t="s">
        <v>211</v>
      </c>
    </row>
    <row r="385" spans="13:15" x14ac:dyDescent="0.25">
      <c r="M385" t="s">
        <v>902</v>
      </c>
      <c r="N385" t="s">
        <v>903</v>
      </c>
      <c r="O385" t="s">
        <v>211</v>
      </c>
    </row>
    <row r="386" spans="13:15" x14ac:dyDescent="0.25">
      <c r="M386" t="s">
        <v>904</v>
      </c>
      <c r="N386" t="s">
        <v>905</v>
      </c>
      <c r="O386" t="s">
        <v>211</v>
      </c>
    </row>
    <row r="387" spans="13:15" x14ac:dyDescent="0.25">
      <c r="M387" t="s">
        <v>906</v>
      </c>
      <c r="N387" t="s">
        <v>907</v>
      </c>
      <c r="O387" t="s">
        <v>211</v>
      </c>
    </row>
    <row r="388" spans="13:15" x14ac:dyDescent="0.25">
      <c r="M388" t="s">
        <v>908</v>
      </c>
      <c r="N388" t="s">
        <v>909</v>
      </c>
      <c r="O388" t="s">
        <v>211</v>
      </c>
    </row>
    <row r="389" spans="13:15" x14ac:dyDescent="0.25">
      <c r="M389" t="s">
        <v>910</v>
      </c>
      <c r="N389" t="s">
        <v>911</v>
      </c>
      <c r="O389" t="s">
        <v>211</v>
      </c>
    </row>
    <row r="390" spans="13:15" x14ac:dyDescent="0.25">
      <c r="M390" t="s">
        <v>912</v>
      </c>
      <c r="N390" t="s">
        <v>913</v>
      </c>
      <c r="O390" t="s">
        <v>211</v>
      </c>
    </row>
    <row r="391" spans="13:15" x14ac:dyDescent="0.25">
      <c r="M391" t="s">
        <v>914</v>
      </c>
      <c r="N391" t="s">
        <v>915</v>
      </c>
      <c r="O391" t="s">
        <v>211</v>
      </c>
    </row>
    <row r="392" spans="13:15" x14ac:dyDescent="0.25">
      <c r="M392" t="s">
        <v>916</v>
      </c>
      <c r="N392" t="s">
        <v>917</v>
      </c>
      <c r="O392" t="s">
        <v>211</v>
      </c>
    </row>
    <row r="393" spans="13:15" x14ac:dyDescent="0.25">
      <c r="M393" t="s">
        <v>918</v>
      </c>
      <c r="N393" t="s">
        <v>919</v>
      </c>
      <c r="O393" t="s">
        <v>211</v>
      </c>
    </row>
    <row r="394" spans="13:15" x14ac:dyDescent="0.25">
      <c r="M394" t="s">
        <v>920</v>
      </c>
      <c r="N394" t="s">
        <v>921</v>
      </c>
      <c r="O394" t="s">
        <v>211</v>
      </c>
    </row>
    <row r="395" spans="13:15" x14ac:dyDescent="0.25">
      <c r="M395" t="s">
        <v>922</v>
      </c>
      <c r="N395" t="s">
        <v>923</v>
      </c>
      <c r="O395" t="s">
        <v>211</v>
      </c>
    </row>
    <row r="396" spans="13:15" x14ac:dyDescent="0.25">
      <c r="M396" t="s">
        <v>924</v>
      </c>
      <c r="N396" t="s">
        <v>925</v>
      </c>
      <c r="O396" t="s">
        <v>211</v>
      </c>
    </row>
    <row r="397" spans="13:15" x14ac:dyDescent="0.25">
      <c r="M397" t="s">
        <v>926</v>
      </c>
      <c r="N397" t="s">
        <v>927</v>
      </c>
      <c r="O397" t="s">
        <v>211</v>
      </c>
    </row>
    <row r="398" spans="13:15" x14ac:dyDescent="0.25">
      <c r="M398" t="s">
        <v>928</v>
      </c>
      <c r="N398" t="s">
        <v>929</v>
      </c>
      <c r="O398" t="s">
        <v>211</v>
      </c>
    </row>
    <row r="399" spans="13:15" x14ac:dyDescent="0.25">
      <c r="M399" t="s">
        <v>930</v>
      </c>
      <c r="N399" t="s">
        <v>931</v>
      </c>
      <c r="O399" t="s">
        <v>211</v>
      </c>
    </row>
    <row r="400" spans="13:15" x14ac:dyDescent="0.25">
      <c r="M400" t="s">
        <v>932</v>
      </c>
      <c r="N400" t="s">
        <v>933</v>
      </c>
      <c r="O400" t="s">
        <v>222</v>
      </c>
    </row>
    <row r="401" spans="13:15" x14ac:dyDescent="0.25">
      <c r="M401" t="s">
        <v>934</v>
      </c>
      <c r="N401" t="s">
        <v>935</v>
      </c>
      <c r="O401" t="s">
        <v>222</v>
      </c>
    </row>
    <row r="402" spans="13:15" x14ac:dyDescent="0.25">
      <c r="M402" t="s">
        <v>936</v>
      </c>
      <c r="N402" t="s">
        <v>937</v>
      </c>
      <c r="O402" t="s">
        <v>222</v>
      </c>
    </row>
    <row r="403" spans="13:15" x14ac:dyDescent="0.25">
      <c r="M403" t="s">
        <v>938</v>
      </c>
      <c r="N403" t="s">
        <v>939</v>
      </c>
      <c r="O403" t="s">
        <v>211</v>
      </c>
    </row>
    <row r="404" spans="13:15" x14ac:dyDescent="0.25">
      <c r="M404" t="s">
        <v>940</v>
      </c>
      <c r="N404" t="s">
        <v>941</v>
      </c>
      <c r="O404" t="s">
        <v>211</v>
      </c>
    </row>
    <row r="405" spans="13:15" x14ac:dyDescent="0.25">
      <c r="M405" t="s">
        <v>942</v>
      </c>
      <c r="N405" t="s">
        <v>943</v>
      </c>
      <c r="O405" t="s">
        <v>222</v>
      </c>
    </row>
    <row r="406" spans="13:15" x14ac:dyDescent="0.25">
      <c r="M406" t="s">
        <v>944</v>
      </c>
      <c r="N406" t="s">
        <v>945</v>
      </c>
      <c r="O406" t="s">
        <v>222</v>
      </c>
    </row>
    <row r="407" spans="13:15" x14ac:dyDescent="0.25">
      <c r="M407" t="s">
        <v>946</v>
      </c>
      <c r="N407" t="s">
        <v>947</v>
      </c>
      <c r="O407" t="s">
        <v>222</v>
      </c>
    </row>
    <row r="408" spans="13:15" x14ac:dyDescent="0.25">
      <c r="M408" t="s">
        <v>948</v>
      </c>
      <c r="N408" t="s">
        <v>949</v>
      </c>
      <c r="O408" t="s">
        <v>222</v>
      </c>
    </row>
    <row r="409" spans="13:15" x14ac:dyDescent="0.25">
      <c r="M409" t="s">
        <v>950</v>
      </c>
      <c r="N409" t="s">
        <v>951</v>
      </c>
      <c r="O409" t="s">
        <v>211</v>
      </c>
    </row>
    <row r="410" spans="13:15" x14ac:dyDescent="0.25">
      <c r="M410" t="s">
        <v>952</v>
      </c>
      <c r="N410" t="s">
        <v>953</v>
      </c>
      <c r="O410" t="s">
        <v>211</v>
      </c>
    </row>
    <row r="411" spans="13:15" x14ac:dyDescent="0.25">
      <c r="M411" t="s">
        <v>954</v>
      </c>
      <c r="N411" t="s">
        <v>955</v>
      </c>
      <c r="O411" t="s">
        <v>102</v>
      </c>
    </row>
    <row r="412" spans="13:15" x14ac:dyDescent="0.25">
      <c r="M412" t="s">
        <v>956</v>
      </c>
      <c r="N412" t="s">
        <v>957</v>
      </c>
      <c r="O412" t="s">
        <v>102</v>
      </c>
    </row>
    <row r="413" spans="13:15" x14ac:dyDescent="0.25">
      <c r="M413" t="s">
        <v>958</v>
      </c>
      <c r="N413" t="s">
        <v>959</v>
      </c>
      <c r="O413" t="s">
        <v>102</v>
      </c>
    </row>
    <row r="414" spans="13:15" x14ac:dyDescent="0.25">
      <c r="M414" t="s">
        <v>960</v>
      </c>
      <c r="N414" t="s">
        <v>961</v>
      </c>
      <c r="O414" t="s">
        <v>102</v>
      </c>
    </row>
    <row r="415" spans="13:15" x14ac:dyDescent="0.25">
      <c r="M415" t="s">
        <v>962</v>
      </c>
      <c r="N415" t="s">
        <v>963</v>
      </c>
      <c r="O415" t="s">
        <v>102</v>
      </c>
    </row>
    <row r="416" spans="13:15" x14ac:dyDescent="0.25">
      <c r="M416" t="s">
        <v>964</v>
      </c>
      <c r="N416" t="s">
        <v>965</v>
      </c>
      <c r="O416" t="s">
        <v>102</v>
      </c>
    </row>
    <row r="417" spans="13:15" x14ac:dyDescent="0.25">
      <c r="M417" t="s">
        <v>966</v>
      </c>
      <c r="N417" t="s">
        <v>967</v>
      </c>
      <c r="O417" t="s">
        <v>97</v>
      </c>
    </row>
    <row r="418" spans="13:15" x14ac:dyDescent="0.25">
      <c r="M418" t="s">
        <v>969</v>
      </c>
      <c r="N418" t="s">
        <v>970</v>
      </c>
      <c r="O418" t="s">
        <v>97</v>
      </c>
    </row>
    <row r="419" spans="13:15" x14ac:dyDescent="0.25">
      <c r="M419" t="s">
        <v>971</v>
      </c>
      <c r="N419" t="s">
        <v>972</v>
      </c>
      <c r="O419" t="s">
        <v>102</v>
      </c>
    </row>
    <row r="420" spans="13:15" x14ac:dyDescent="0.25">
      <c r="M420" t="s">
        <v>974</v>
      </c>
      <c r="N420" t="s">
        <v>975</v>
      </c>
      <c r="O420" t="s">
        <v>102</v>
      </c>
    </row>
    <row r="421" spans="13:15" x14ac:dyDescent="0.25">
      <c r="M421" t="s">
        <v>977</v>
      </c>
      <c r="N421" t="s">
        <v>978</v>
      </c>
      <c r="O421" t="s">
        <v>102</v>
      </c>
    </row>
    <row r="422" spans="13:15" x14ac:dyDescent="0.25">
      <c r="M422" t="s">
        <v>980</v>
      </c>
      <c r="N422" t="s">
        <v>981</v>
      </c>
      <c r="O422" t="s">
        <v>102</v>
      </c>
    </row>
    <row r="423" spans="13:15" x14ac:dyDescent="0.25">
      <c r="M423" t="s">
        <v>983</v>
      </c>
      <c r="N423" t="s">
        <v>984</v>
      </c>
      <c r="O423" t="s">
        <v>102</v>
      </c>
    </row>
    <row r="424" spans="13:15" x14ac:dyDescent="0.25">
      <c r="M424" t="s">
        <v>986</v>
      </c>
      <c r="N424" t="s">
        <v>987</v>
      </c>
      <c r="O424" t="s">
        <v>102</v>
      </c>
    </row>
    <row r="425" spans="13:15" x14ac:dyDescent="0.25">
      <c r="M425" t="s">
        <v>988</v>
      </c>
      <c r="N425" t="s">
        <v>989</v>
      </c>
      <c r="O425" t="s">
        <v>102</v>
      </c>
    </row>
    <row r="426" spans="13:15" x14ac:dyDescent="0.25">
      <c r="M426" t="s">
        <v>990</v>
      </c>
      <c r="N426" t="s">
        <v>991</v>
      </c>
      <c r="O426" t="s">
        <v>102</v>
      </c>
    </row>
    <row r="427" spans="13:15" x14ac:dyDescent="0.25">
      <c r="M427" t="s">
        <v>992</v>
      </c>
      <c r="N427" t="s">
        <v>993</v>
      </c>
      <c r="O427" t="s">
        <v>102</v>
      </c>
    </row>
    <row r="428" spans="13:15" x14ac:dyDescent="0.25">
      <c r="M428" t="s">
        <v>994</v>
      </c>
      <c r="N428" t="s">
        <v>995</v>
      </c>
      <c r="O428" t="s">
        <v>102</v>
      </c>
    </row>
    <row r="429" spans="13:15" x14ac:dyDescent="0.25">
      <c r="M429" t="s">
        <v>997</v>
      </c>
      <c r="N429" t="s">
        <v>998</v>
      </c>
      <c r="O429" t="s">
        <v>102</v>
      </c>
    </row>
    <row r="430" spans="13:15" x14ac:dyDescent="0.25">
      <c r="M430" t="s">
        <v>999</v>
      </c>
      <c r="N430" t="s">
        <v>1000</v>
      </c>
      <c r="O430" t="s">
        <v>211</v>
      </c>
    </row>
    <row r="431" spans="13:15" x14ac:dyDescent="0.25">
      <c r="M431" t="s">
        <v>1002</v>
      </c>
      <c r="N431" t="s">
        <v>1003</v>
      </c>
      <c r="O431" t="s">
        <v>211</v>
      </c>
    </row>
    <row r="432" spans="13:15" x14ac:dyDescent="0.25">
      <c r="M432" t="s">
        <v>1004</v>
      </c>
      <c r="N432" t="s">
        <v>1005</v>
      </c>
      <c r="O432" t="s">
        <v>211</v>
      </c>
    </row>
    <row r="433" spans="13:15" x14ac:dyDescent="0.25">
      <c r="M433" t="s">
        <v>1006</v>
      </c>
      <c r="N433" t="s">
        <v>1007</v>
      </c>
      <c r="O433" t="s">
        <v>102</v>
      </c>
    </row>
    <row r="434" spans="13:15" x14ac:dyDescent="0.25">
      <c r="M434" t="s">
        <v>1008</v>
      </c>
      <c r="N434" t="s">
        <v>1009</v>
      </c>
      <c r="O434" t="s">
        <v>211</v>
      </c>
    </row>
    <row r="435" spans="13:15" x14ac:dyDescent="0.25">
      <c r="M435" t="s">
        <v>1010</v>
      </c>
      <c r="N435" t="s">
        <v>1011</v>
      </c>
      <c r="O435" t="s">
        <v>102</v>
      </c>
    </row>
    <row r="436" spans="13:15" x14ac:dyDescent="0.25">
      <c r="M436" t="s">
        <v>1012</v>
      </c>
      <c r="N436" t="s">
        <v>1013</v>
      </c>
      <c r="O436" t="s">
        <v>222</v>
      </c>
    </row>
    <row r="437" spans="13:15" x14ac:dyDescent="0.25">
      <c r="M437" t="s">
        <v>1014</v>
      </c>
      <c r="N437" t="s">
        <v>1015</v>
      </c>
      <c r="O437" t="s">
        <v>102</v>
      </c>
    </row>
    <row r="438" spans="13:15" x14ac:dyDescent="0.25">
      <c r="M438" t="s">
        <v>1017</v>
      </c>
      <c r="N438" t="s">
        <v>1018</v>
      </c>
      <c r="O438" t="s">
        <v>102</v>
      </c>
    </row>
    <row r="439" spans="13:15" x14ac:dyDescent="0.25">
      <c r="M439" t="s">
        <v>1019</v>
      </c>
      <c r="N439" t="s">
        <v>1020</v>
      </c>
      <c r="O439" t="s">
        <v>102</v>
      </c>
    </row>
    <row r="440" spans="13:15" x14ac:dyDescent="0.25">
      <c r="M440" t="s">
        <v>1021</v>
      </c>
      <c r="N440" t="s">
        <v>1022</v>
      </c>
      <c r="O440" t="s">
        <v>97</v>
      </c>
    </row>
    <row r="441" spans="13:15" x14ac:dyDescent="0.25">
      <c r="M441" t="s">
        <v>1024</v>
      </c>
      <c r="N441" t="s">
        <v>1025</v>
      </c>
      <c r="O441" t="s">
        <v>97</v>
      </c>
    </row>
    <row r="442" spans="13:15" x14ac:dyDescent="0.25">
      <c r="M442" t="s">
        <v>1026</v>
      </c>
      <c r="N442" t="s">
        <v>1027</v>
      </c>
      <c r="O442" t="s">
        <v>211</v>
      </c>
    </row>
    <row r="443" spans="13:15" x14ac:dyDescent="0.25">
      <c r="M443" t="s">
        <v>1028</v>
      </c>
      <c r="N443" t="s">
        <v>1029</v>
      </c>
      <c r="O443" t="s">
        <v>211</v>
      </c>
    </row>
    <row r="444" spans="13:15" x14ac:dyDescent="0.25">
      <c r="M444" t="s">
        <v>1030</v>
      </c>
      <c r="N444" t="s">
        <v>1031</v>
      </c>
      <c r="O444" t="s">
        <v>102</v>
      </c>
    </row>
    <row r="445" spans="13:15" x14ac:dyDescent="0.25">
      <c r="M445" t="s">
        <v>1032</v>
      </c>
      <c r="N445" t="s">
        <v>1033</v>
      </c>
      <c r="O445" t="s">
        <v>222</v>
      </c>
    </row>
    <row r="446" spans="13:15" x14ac:dyDescent="0.25">
      <c r="M446" t="s">
        <v>1034</v>
      </c>
      <c r="N446" t="s">
        <v>1035</v>
      </c>
      <c r="O446" t="s">
        <v>211</v>
      </c>
    </row>
    <row r="447" spans="13:15" x14ac:dyDescent="0.25">
      <c r="M447" t="s">
        <v>1036</v>
      </c>
      <c r="N447" t="s">
        <v>1037</v>
      </c>
      <c r="O447" t="s">
        <v>102</v>
      </c>
    </row>
    <row r="448" spans="13:15" x14ac:dyDescent="0.25">
      <c r="M448" t="s">
        <v>1038</v>
      </c>
      <c r="N448" t="s">
        <v>1039</v>
      </c>
      <c r="O448" t="s">
        <v>102</v>
      </c>
    </row>
    <row r="449" spans="13:15" x14ac:dyDescent="0.25">
      <c r="M449" t="s">
        <v>1040</v>
      </c>
      <c r="N449" t="s">
        <v>1041</v>
      </c>
      <c r="O449" t="s">
        <v>102</v>
      </c>
    </row>
    <row r="450" spans="13:15" x14ac:dyDescent="0.25">
      <c r="M450" t="s">
        <v>1042</v>
      </c>
      <c r="N450" t="s">
        <v>1043</v>
      </c>
      <c r="O450" t="s">
        <v>102</v>
      </c>
    </row>
    <row r="451" spans="13:15" x14ac:dyDescent="0.25">
      <c r="M451" t="s">
        <v>1044</v>
      </c>
      <c r="N451" t="s">
        <v>1045</v>
      </c>
      <c r="O451" t="s">
        <v>102</v>
      </c>
    </row>
    <row r="452" spans="13:15" x14ac:dyDescent="0.25">
      <c r="M452" t="s">
        <v>1047</v>
      </c>
      <c r="N452" t="s">
        <v>1048</v>
      </c>
      <c r="O452" t="s">
        <v>211</v>
      </c>
    </row>
    <row r="453" spans="13:15" x14ac:dyDescent="0.25">
      <c r="M453" t="s">
        <v>1049</v>
      </c>
      <c r="N453" t="s">
        <v>1050</v>
      </c>
      <c r="O453" t="s">
        <v>211</v>
      </c>
    </row>
    <row r="454" spans="13:15" x14ac:dyDescent="0.25">
      <c r="M454" t="s">
        <v>1051</v>
      </c>
      <c r="N454" t="s">
        <v>1052</v>
      </c>
      <c r="O454" t="s">
        <v>211</v>
      </c>
    </row>
    <row r="455" spans="13:15" x14ac:dyDescent="0.25">
      <c r="M455" t="s">
        <v>1053</v>
      </c>
      <c r="N455" t="s">
        <v>1054</v>
      </c>
      <c r="O455" t="s">
        <v>211</v>
      </c>
    </row>
    <row r="456" spans="13:15" x14ac:dyDescent="0.25">
      <c r="M456" t="s">
        <v>1055</v>
      </c>
      <c r="N456" t="s">
        <v>1056</v>
      </c>
      <c r="O456" t="s">
        <v>222</v>
      </c>
    </row>
    <row r="457" spans="13:15" x14ac:dyDescent="0.25">
      <c r="M457" t="s">
        <v>1057</v>
      </c>
      <c r="N457" t="s">
        <v>1058</v>
      </c>
      <c r="O457" t="s">
        <v>102</v>
      </c>
    </row>
    <row r="458" spans="13:15" x14ac:dyDescent="0.25">
      <c r="M458" t="s">
        <v>1060</v>
      </c>
      <c r="N458" t="s">
        <v>1061</v>
      </c>
      <c r="O458" t="s">
        <v>102</v>
      </c>
    </row>
    <row r="459" spans="13:15" x14ac:dyDescent="0.25">
      <c r="M459" t="s">
        <v>1062</v>
      </c>
      <c r="N459" t="s">
        <v>1063</v>
      </c>
      <c r="O459" t="s">
        <v>102</v>
      </c>
    </row>
    <row r="460" spans="13:15" x14ac:dyDescent="0.25">
      <c r="M460" t="s">
        <v>1065</v>
      </c>
      <c r="N460" t="s">
        <v>1066</v>
      </c>
      <c r="O460" t="s">
        <v>102</v>
      </c>
    </row>
    <row r="461" spans="13:15" x14ac:dyDescent="0.25">
      <c r="M461" t="s">
        <v>1067</v>
      </c>
      <c r="N461" t="s">
        <v>1068</v>
      </c>
      <c r="O461" t="s">
        <v>102</v>
      </c>
    </row>
    <row r="462" spans="13:15" x14ac:dyDescent="0.25">
      <c r="M462" t="s">
        <v>1069</v>
      </c>
      <c r="N462" t="s">
        <v>1070</v>
      </c>
      <c r="O462" t="s">
        <v>102</v>
      </c>
    </row>
    <row r="463" spans="13:15" x14ac:dyDescent="0.25">
      <c r="M463" t="s">
        <v>1071</v>
      </c>
      <c r="N463" t="s">
        <v>1072</v>
      </c>
      <c r="O463" t="s">
        <v>102</v>
      </c>
    </row>
    <row r="464" spans="13:15" x14ac:dyDescent="0.25">
      <c r="M464" t="s">
        <v>1073</v>
      </c>
      <c r="N464" t="s">
        <v>1074</v>
      </c>
      <c r="O464" t="s">
        <v>97</v>
      </c>
    </row>
    <row r="465" spans="13:15" x14ac:dyDescent="0.25">
      <c r="M465" t="s">
        <v>1076</v>
      </c>
      <c r="N465" t="s">
        <v>1077</v>
      </c>
      <c r="O465" t="s">
        <v>97</v>
      </c>
    </row>
    <row r="466" spans="13:15" x14ac:dyDescent="0.25">
      <c r="M466" t="s">
        <v>1078</v>
      </c>
      <c r="N466" t="s">
        <v>1079</v>
      </c>
      <c r="O466" t="s">
        <v>102</v>
      </c>
    </row>
    <row r="467" spans="13:15" x14ac:dyDescent="0.25">
      <c r="M467" t="s">
        <v>1080</v>
      </c>
      <c r="N467" t="s">
        <v>1081</v>
      </c>
      <c r="O467" t="s">
        <v>211</v>
      </c>
    </row>
    <row r="468" spans="13:15" x14ac:dyDescent="0.25">
      <c r="M468" t="s">
        <v>1082</v>
      </c>
      <c r="N468" t="s">
        <v>1083</v>
      </c>
      <c r="O468" t="s">
        <v>211</v>
      </c>
    </row>
    <row r="469" spans="13:15" x14ac:dyDescent="0.25">
      <c r="M469" t="s">
        <v>1084</v>
      </c>
      <c r="N469" t="s">
        <v>1085</v>
      </c>
      <c r="O469" t="s">
        <v>211</v>
      </c>
    </row>
    <row r="470" spans="13:15" x14ac:dyDescent="0.25">
      <c r="M470" t="s">
        <v>1086</v>
      </c>
      <c r="N470" t="s">
        <v>1087</v>
      </c>
      <c r="O470" t="s">
        <v>211</v>
      </c>
    </row>
    <row r="471" spans="13:15" x14ac:dyDescent="0.25">
      <c r="M471" t="s">
        <v>1088</v>
      </c>
      <c r="N471" t="s">
        <v>1089</v>
      </c>
      <c r="O471" t="s">
        <v>211</v>
      </c>
    </row>
    <row r="472" spans="13:15" x14ac:dyDescent="0.25">
      <c r="M472" t="s">
        <v>1090</v>
      </c>
      <c r="N472" t="s">
        <v>1091</v>
      </c>
      <c r="O472" t="s">
        <v>222</v>
      </c>
    </row>
    <row r="473" spans="13:15" x14ac:dyDescent="0.25">
      <c r="M473" t="s">
        <v>1092</v>
      </c>
      <c r="N473" t="s">
        <v>1093</v>
      </c>
      <c r="O473" t="s">
        <v>211</v>
      </c>
    </row>
    <row r="474" spans="13:15" x14ac:dyDescent="0.25">
      <c r="M474" t="s">
        <v>1094</v>
      </c>
      <c r="N474" t="s">
        <v>1095</v>
      </c>
      <c r="O474" t="s">
        <v>211</v>
      </c>
    </row>
    <row r="475" spans="13:15" x14ac:dyDescent="0.25">
      <c r="M475" t="s">
        <v>1096</v>
      </c>
      <c r="N475" t="s">
        <v>1097</v>
      </c>
      <c r="O475" t="s">
        <v>222</v>
      </c>
    </row>
    <row r="476" spans="13:15" x14ac:dyDescent="0.25">
      <c r="M476" t="s">
        <v>1098</v>
      </c>
      <c r="N476" t="s">
        <v>1099</v>
      </c>
      <c r="O476" t="s">
        <v>222</v>
      </c>
    </row>
    <row r="477" spans="13:15" x14ac:dyDescent="0.25">
      <c r="M477" t="s">
        <v>1100</v>
      </c>
      <c r="N477" t="s">
        <v>1101</v>
      </c>
      <c r="O477" t="s">
        <v>211</v>
      </c>
    </row>
    <row r="478" spans="13:15" x14ac:dyDescent="0.25">
      <c r="M478" t="s">
        <v>1102</v>
      </c>
      <c r="N478" t="s">
        <v>1103</v>
      </c>
      <c r="O478" t="s">
        <v>222</v>
      </c>
    </row>
    <row r="479" spans="13:15" x14ac:dyDescent="0.25">
      <c r="M479" t="s">
        <v>1105</v>
      </c>
      <c r="N479" t="s">
        <v>1106</v>
      </c>
      <c r="O479" t="s">
        <v>211</v>
      </c>
    </row>
    <row r="480" spans="13:15" x14ac:dyDescent="0.25">
      <c r="M480" t="s">
        <v>1107</v>
      </c>
      <c r="N480" t="s">
        <v>1108</v>
      </c>
      <c r="O480" t="s">
        <v>102</v>
      </c>
    </row>
    <row r="481" spans="13:15" x14ac:dyDescent="0.25">
      <c r="M481" t="s">
        <v>1109</v>
      </c>
      <c r="N481" t="s">
        <v>1110</v>
      </c>
      <c r="O481" t="s">
        <v>211</v>
      </c>
    </row>
    <row r="482" spans="13:15" x14ac:dyDescent="0.25">
      <c r="M482" t="s">
        <v>1111</v>
      </c>
      <c r="N482" t="s">
        <v>1112</v>
      </c>
      <c r="O482" t="s">
        <v>102</v>
      </c>
    </row>
    <row r="483" spans="13:15" x14ac:dyDescent="0.25">
      <c r="M483" t="s">
        <v>1113</v>
      </c>
      <c r="N483" t="s">
        <v>1114</v>
      </c>
      <c r="O483" t="s">
        <v>102</v>
      </c>
    </row>
    <row r="484" spans="13:15" x14ac:dyDescent="0.25">
      <c r="M484" t="s">
        <v>1115</v>
      </c>
      <c r="N484" t="s">
        <v>1116</v>
      </c>
      <c r="O484" t="s">
        <v>97</v>
      </c>
    </row>
    <row r="485" spans="13:15" x14ac:dyDescent="0.25">
      <c r="M485" t="s">
        <v>1118</v>
      </c>
      <c r="N485" t="s">
        <v>1119</v>
      </c>
      <c r="O485" t="s">
        <v>97</v>
      </c>
    </row>
    <row r="486" spans="13:15" x14ac:dyDescent="0.25">
      <c r="M486" t="s">
        <v>1120</v>
      </c>
      <c r="N486" t="s">
        <v>1121</v>
      </c>
      <c r="O486" t="s">
        <v>102</v>
      </c>
    </row>
    <row r="487" spans="13:15" x14ac:dyDescent="0.25">
      <c r="M487" t="s">
        <v>1123</v>
      </c>
      <c r="N487" t="s">
        <v>1124</v>
      </c>
      <c r="O487" t="s">
        <v>102</v>
      </c>
    </row>
    <row r="488" spans="13:15" x14ac:dyDescent="0.25">
      <c r="M488" t="s">
        <v>1125</v>
      </c>
      <c r="N488" t="s">
        <v>1126</v>
      </c>
      <c r="O488" t="s">
        <v>102</v>
      </c>
    </row>
    <row r="489" spans="13:15" x14ac:dyDescent="0.25">
      <c r="M489" t="s">
        <v>1127</v>
      </c>
      <c r="N489" t="s">
        <v>1128</v>
      </c>
      <c r="O489" t="s">
        <v>102</v>
      </c>
    </row>
    <row r="490" spans="13:15" x14ac:dyDescent="0.25">
      <c r="M490" t="s">
        <v>1129</v>
      </c>
      <c r="N490" t="s">
        <v>1130</v>
      </c>
      <c r="O490" t="s">
        <v>102</v>
      </c>
    </row>
    <row r="491" spans="13:15" x14ac:dyDescent="0.25">
      <c r="M491" t="s">
        <v>1131</v>
      </c>
      <c r="N491" t="s">
        <v>1132</v>
      </c>
      <c r="O491" t="s">
        <v>102</v>
      </c>
    </row>
    <row r="492" spans="13:15" x14ac:dyDescent="0.25">
      <c r="M492" t="s">
        <v>1133</v>
      </c>
      <c r="N492" t="s">
        <v>1134</v>
      </c>
      <c r="O492" t="s">
        <v>222</v>
      </c>
    </row>
    <row r="493" spans="13:15" x14ac:dyDescent="0.25">
      <c r="M493" t="s">
        <v>1136</v>
      </c>
      <c r="N493" t="s">
        <v>1137</v>
      </c>
      <c r="O493" t="s">
        <v>102</v>
      </c>
    </row>
    <row r="494" spans="13:15" x14ac:dyDescent="0.25">
      <c r="M494" t="s">
        <v>1138</v>
      </c>
      <c r="N494" t="s">
        <v>1139</v>
      </c>
      <c r="O494" t="s">
        <v>211</v>
      </c>
    </row>
    <row r="495" spans="13:15" x14ac:dyDescent="0.25">
      <c r="M495" t="s">
        <v>1140</v>
      </c>
      <c r="N495" t="s">
        <v>1141</v>
      </c>
      <c r="O495" t="s">
        <v>102</v>
      </c>
    </row>
    <row r="496" spans="13:15" x14ac:dyDescent="0.25">
      <c r="M496" t="s">
        <v>1142</v>
      </c>
      <c r="N496" t="s">
        <v>1143</v>
      </c>
      <c r="O496" t="s">
        <v>211</v>
      </c>
    </row>
    <row r="497" spans="13:15" x14ac:dyDescent="0.25">
      <c r="M497" t="s">
        <v>1144</v>
      </c>
      <c r="N497" t="s">
        <v>1145</v>
      </c>
      <c r="O497" t="s">
        <v>102</v>
      </c>
    </row>
    <row r="498" spans="13:15" x14ac:dyDescent="0.25">
      <c r="M498" t="s">
        <v>1146</v>
      </c>
      <c r="N498" t="s">
        <v>1147</v>
      </c>
      <c r="O498" t="s">
        <v>102</v>
      </c>
    </row>
    <row r="499" spans="13:15" x14ac:dyDescent="0.25">
      <c r="M499" t="s">
        <v>1148</v>
      </c>
      <c r="N499" t="s">
        <v>1149</v>
      </c>
      <c r="O499" t="s">
        <v>211</v>
      </c>
    </row>
    <row r="500" spans="13:15" x14ac:dyDescent="0.25">
      <c r="M500" t="s">
        <v>1150</v>
      </c>
      <c r="N500" t="s">
        <v>1151</v>
      </c>
      <c r="O500" t="s">
        <v>102</v>
      </c>
    </row>
    <row r="501" spans="13:15" x14ac:dyDescent="0.25">
      <c r="M501" t="s">
        <v>1152</v>
      </c>
      <c r="N501" t="s">
        <v>1153</v>
      </c>
      <c r="O501" t="s">
        <v>102</v>
      </c>
    </row>
    <row r="502" spans="13:15" x14ac:dyDescent="0.25">
      <c r="M502" t="s">
        <v>1154</v>
      </c>
      <c r="N502" t="s">
        <v>1155</v>
      </c>
      <c r="O502" t="s">
        <v>102</v>
      </c>
    </row>
    <row r="503" spans="13:15" x14ac:dyDescent="0.25">
      <c r="M503" t="s">
        <v>1156</v>
      </c>
      <c r="N503" t="s">
        <v>1157</v>
      </c>
      <c r="O503" t="s">
        <v>102</v>
      </c>
    </row>
    <row r="504" spans="13:15" x14ac:dyDescent="0.25">
      <c r="M504" t="s">
        <v>1159</v>
      </c>
      <c r="N504" t="s">
        <v>1160</v>
      </c>
      <c r="O504" t="s">
        <v>97</v>
      </c>
    </row>
    <row r="505" spans="13:15" x14ac:dyDescent="0.25">
      <c r="M505" t="s">
        <v>1162</v>
      </c>
      <c r="N505" t="s">
        <v>1163</v>
      </c>
      <c r="O505" t="s">
        <v>211</v>
      </c>
    </row>
    <row r="506" spans="13:15" x14ac:dyDescent="0.25">
      <c r="M506" t="s">
        <v>1165</v>
      </c>
      <c r="N506" t="s">
        <v>1166</v>
      </c>
      <c r="O506" t="s">
        <v>211</v>
      </c>
    </row>
    <row r="507" spans="13:15" x14ac:dyDescent="0.25">
      <c r="M507" t="s">
        <v>1167</v>
      </c>
      <c r="N507" t="s">
        <v>1168</v>
      </c>
      <c r="O507" t="s">
        <v>211</v>
      </c>
    </row>
    <row r="508" spans="13:15" x14ac:dyDescent="0.25">
      <c r="M508" t="s">
        <v>1169</v>
      </c>
      <c r="N508" t="s">
        <v>1170</v>
      </c>
      <c r="O508" t="s">
        <v>211</v>
      </c>
    </row>
    <row r="509" spans="13:15" x14ac:dyDescent="0.25">
      <c r="M509" t="s">
        <v>1171</v>
      </c>
      <c r="N509" t="s">
        <v>1172</v>
      </c>
      <c r="O509" t="s">
        <v>211</v>
      </c>
    </row>
    <row r="510" spans="13:15" x14ac:dyDescent="0.25">
      <c r="M510" t="s">
        <v>1173</v>
      </c>
      <c r="N510" t="s">
        <v>1174</v>
      </c>
      <c r="O510" t="s">
        <v>102</v>
      </c>
    </row>
    <row r="511" spans="13:15" x14ac:dyDescent="0.25">
      <c r="M511" t="s">
        <v>1175</v>
      </c>
      <c r="N511" t="s">
        <v>1176</v>
      </c>
      <c r="O511" t="s">
        <v>211</v>
      </c>
    </row>
    <row r="512" spans="13:15" x14ac:dyDescent="0.25">
      <c r="M512" t="s">
        <v>1177</v>
      </c>
      <c r="N512" t="s">
        <v>1178</v>
      </c>
      <c r="O512" t="s">
        <v>102</v>
      </c>
    </row>
    <row r="513" spans="13:15" x14ac:dyDescent="0.25">
      <c r="M513" t="s">
        <v>1179</v>
      </c>
      <c r="N513" t="s">
        <v>1180</v>
      </c>
      <c r="O513" t="s">
        <v>102</v>
      </c>
    </row>
    <row r="514" spans="13:15" x14ac:dyDescent="0.25">
      <c r="M514" t="s">
        <v>1181</v>
      </c>
      <c r="N514" t="s">
        <v>1182</v>
      </c>
      <c r="O514" t="s">
        <v>222</v>
      </c>
    </row>
    <row r="515" spans="13:15" x14ac:dyDescent="0.25">
      <c r="M515" t="s">
        <v>1183</v>
      </c>
      <c r="N515" t="s">
        <v>1184</v>
      </c>
      <c r="O515" t="s">
        <v>222</v>
      </c>
    </row>
    <row r="516" spans="13:15" x14ac:dyDescent="0.25">
      <c r="M516" t="s">
        <v>1185</v>
      </c>
      <c r="N516" t="s">
        <v>1186</v>
      </c>
      <c r="O516" t="s">
        <v>222</v>
      </c>
    </row>
    <row r="517" spans="13:15" x14ac:dyDescent="0.25">
      <c r="M517" t="s">
        <v>1187</v>
      </c>
      <c r="N517" t="s">
        <v>1188</v>
      </c>
      <c r="O517" t="s">
        <v>211</v>
      </c>
    </row>
    <row r="518" spans="13:15" x14ac:dyDescent="0.25">
      <c r="M518" t="s">
        <v>1189</v>
      </c>
      <c r="N518" t="s">
        <v>1190</v>
      </c>
      <c r="O518" t="s">
        <v>102</v>
      </c>
    </row>
    <row r="519" spans="13:15" x14ac:dyDescent="0.25">
      <c r="M519" t="s">
        <v>1191</v>
      </c>
      <c r="N519" t="s">
        <v>1192</v>
      </c>
      <c r="O519" t="s">
        <v>102</v>
      </c>
    </row>
    <row r="520" spans="13:15" x14ac:dyDescent="0.25">
      <c r="M520" t="s">
        <v>1193</v>
      </c>
      <c r="N520" t="s">
        <v>1194</v>
      </c>
      <c r="O520" t="s">
        <v>102</v>
      </c>
    </row>
    <row r="521" spans="13:15" x14ac:dyDescent="0.25">
      <c r="M521" t="s">
        <v>1195</v>
      </c>
      <c r="N521" t="s">
        <v>1196</v>
      </c>
      <c r="O521" t="s">
        <v>102</v>
      </c>
    </row>
    <row r="522" spans="13:15" x14ac:dyDescent="0.25">
      <c r="M522" t="s">
        <v>1197</v>
      </c>
      <c r="N522" t="s">
        <v>1198</v>
      </c>
      <c r="O522" t="s">
        <v>102</v>
      </c>
    </row>
    <row r="523" spans="13:15" x14ac:dyDescent="0.25">
      <c r="M523" t="s">
        <v>1199</v>
      </c>
      <c r="N523" t="s">
        <v>1200</v>
      </c>
      <c r="O523" t="s">
        <v>102</v>
      </c>
    </row>
    <row r="524" spans="13:15" x14ac:dyDescent="0.25">
      <c r="M524" t="s">
        <v>1201</v>
      </c>
      <c r="N524" t="s">
        <v>1202</v>
      </c>
      <c r="O524" t="s">
        <v>102</v>
      </c>
    </row>
    <row r="525" spans="13:15" x14ac:dyDescent="0.25">
      <c r="M525" t="s">
        <v>1203</v>
      </c>
      <c r="N525" t="s">
        <v>1204</v>
      </c>
      <c r="O525" t="s">
        <v>102</v>
      </c>
    </row>
    <row r="526" spans="13:15" x14ac:dyDescent="0.25">
      <c r="M526" t="s">
        <v>1205</v>
      </c>
      <c r="N526" t="s">
        <v>1206</v>
      </c>
      <c r="O526" t="s">
        <v>102</v>
      </c>
    </row>
    <row r="527" spans="13:15" x14ac:dyDescent="0.25">
      <c r="M527" t="s">
        <v>1208</v>
      </c>
      <c r="N527" t="s">
        <v>1209</v>
      </c>
      <c r="O527" t="s">
        <v>102</v>
      </c>
    </row>
    <row r="528" spans="13:15" x14ac:dyDescent="0.25">
      <c r="M528" t="s">
        <v>1210</v>
      </c>
      <c r="N528" t="s">
        <v>1211</v>
      </c>
      <c r="O528" t="s">
        <v>97</v>
      </c>
    </row>
    <row r="529" spans="13:15" x14ac:dyDescent="0.25">
      <c r="M529" t="s">
        <v>1213</v>
      </c>
      <c r="N529" t="s">
        <v>1214</v>
      </c>
      <c r="O529" t="s">
        <v>97</v>
      </c>
    </row>
    <row r="530" spans="13:15" x14ac:dyDescent="0.25">
      <c r="M530" t="s">
        <v>1215</v>
      </c>
      <c r="N530" t="s">
        <v>1216</v>
      </c>
      <c r="O530" t="s">
        <v>97</v>
      </c>
    </row>
    <row r="531" spans="13:15" x14ac:dyDescent="0.25">
      <c r="M531" t="s">
        <v>1217</v>
      </c>
      <c r="N531" t="s">
        <v>1218</v>
      </c>
      <c r="O531" t="s">
        <v>102</v>
      </c>
    </row>
    <row r="532" spans="13:15" x14ac:dyDescent="0.25">
      <c r="M532" t="s">
        <v>1220</v>
      </c>
      <c r="N532" t="s">
        <v>1221</v>
      </c>
      <c r="O532" t="s">
        <v>102</v>
      </c>
    </row>
    <row r="533" spans="13:15" x14ac:dyDescent="0.25">
      <c r="M533" t="s">
        <v>1222</v>
      </c>
      <c r="N533" t="s">
        <v>1223</v>
      </c>
      <c r="O533" t="s">
        <v>211</v>
      </c>
    </row>
    <row r="534" spans="13:15" x14ac:dyDescent="0.25">
      <c r="M534" t="s">
        <v>1224</v>
      </c>
      <c r="N534" t="s">
        <v>1225</v>
      </c>
      <c r="O534" t="s">
        <v>211</v>
      </c>
    </row>
    <row r="535" spans="13:15" x14ac:dyDescent="0.25">
      <c r="M535" t="s">
        <v>1226</v>
      </c>
      <c r="N535" t="s">
        <v>1227</v>
      </c>
      <c r="O535" t="s">
        <v>211</v>
      </c>
    </row>
    <row r="536" spans="13:15" x14ac:dyDescent="0.25">
      <c r="M536" t="s">
        <v>1228</v>
      </c>
      <c r="N536" t="s">
        <v>1229</v>
      </c>
      <c r="O536" t="s">
        <v>211</v>
      </c>
    </row>
    <row r="537" spans="13:15" x14ac:dyDescent="0.25">
      <c r="M537" t="s">
        <v>1230</v>
      </c>
      <c r="N537" t="s">
        <v>1231</v>
      </c>
      <c r="O537" t="s">
        <v>222</v>
      </c>
    </row>
    <row r="538" spans="13:15" x14ac:dyDescent="0.25">
      <c r="M538" t="s">
        <v>1232</v>
      </c>
      <c r="N538" t="s">
        <v>1233</v>
      </c>
      <c r="O538" t="s">
        <v>102</v>
      </c>
    </row>
    <row r="539" spans="13:15" x14ac:dyDescent="0.25">
      <c r="M539" t="s">
        <v>1234</v>
      </c>
      <c r="N539" t="s">
        <v>1235</v>
      </c>
      <c r="O539" t="s">
        <v>102</v>
      </c>
    </row>
    <row r="540" spans="13:15" x14ac:dyDescent="0.25">
      <c r="M540" t="s">
        <v>1236</v>
      </c>
      <c r="N540" t="s">
        <v>1237</v>
      </c>
      <c r="O540" t="s">
        <v>102</v>
      </c>
    </row>
    <row r="541" spans="13:15" x14ac:dyDescent="0.25">
      <c r="M541" t="s">
        <v>1238</v>
      </c>
      <c r="N541" t="s">
        <v>1239</v>
      </c>
      <c r="O541" t="s">
        <v>211</v>
      </c>
    </row>
    <row r="542" spans="13:15" x14ac:dyDescent="0.25">
      <c r="M542" t="s">
        <v>1241</v>
      </c>
      <c r="N542" t="s">
        <v>1242</v>
      </c>
      <c r="O542" t="s">
        <v>211</v>
      </c>
    </row>
    <row r="543" spans="13:15" x14ac:dyDescent="0.25">
      <c r="M543" t="s">
        <v>1243</v>
      </c>
      <c r="N543" t="s">
        <v>1244</v>
      </c>
      <c r="O543" t="s">
        <v>222</v>
      </c>
    </row>
    <row r="544" spans="13:15" x14ac:dyDescent="0.25">
      <c r="M544" t="s">
        <v>1245</v>
      </c>
      <c r="N544" t="s">
        <v>1246</v>
      </c>
      <c r="O544" t="s">
        <v>211</v>
      </c>
    </row>
    <row r="545" spans="13:15" x14ac:dyDescent="0.25">
      <c r="M545" t="s">
        <v>1247</v>
      </c>
      <c r="N545" t="s">
        <v>1248</v>
      </c>
      <c r="O545" t="s">
        <v>102</v>
      </c>
    </row>
    <row r="546" spans="13:15" x14ac:dyDescent="0.25">
      <c r="M546" t="s">
        <v>1249</v>
      </c>
      <c r="N546" t="s">
        <v>1250</v>
      </c>
      <c r="O546" t="s">
        <v>102</v>
      </c>
    </row>
    <row r="547" spans="13:15" x14ac:dyDescent="0.25">
      <c r="M547" t="s">
        <v>1252</v>
      </c>
      <c r="N547" t="s">
        <v>1253</v>
      </c>
      <c r="O547" t="s">
        <v>102</v>
      </c>
    </row>
    <row r="548" spans="13:15" x14ac:dyDescent="0.25">
      <c r="M548" t="s">
        <v>1254</v>
      </c>
      <c r="N548" t="s">
        <v>1255</v>
      </c>
      <c r="O548" t="s">
        <v>211</v>
      </c>
    </row>
    <row r="549" spans="13:15" x14ac:dyDescent="0.25">
      <c r="M549" t="s">
        <v>1257</v>
      </c>
      <c r="N549" t="s">
        <v>1258</v>
      </c>
      <c r="O549" t="s">
        <v>102</v>
      </c>
    </row>
    <row r="550" spans="13:15" x14ac:dyDescent="0.25">
      <c r="M550" t="s">
        <v>1259</v>
      </c>
      <c r="N550" t="s">
        <v>1260</v>
      </c>
      <c r="O550" t="s">
        <v>211</v>
      </c>
    </row>
    <row r="551" spans="13:15" x14ac:dyDescent="0.25">
      <c r="M551" t="s">
        <v>1261</v>
      </c>
      <c r="N551" t="s">
        <v>1262</v>
      </c>
      <c r="O551" t="s">
        <v>211</v>
      </c>
    </row>
    <row r="552" spans="13:15" x14ac:dyDescent="0.25">
      <c r="M552" t="s">
        <v>1263</v>
      </c>
      <c r="N552" t="s">
        <v>1264</v>
      </c>
      <c r="O552" t="s">
        <v>102</v>
      </c>
    </row>
    <row r="553" spans="13:15" x14ac:dyDescent="0.25">
      <c r="M553" t="s">
        <v>1265</v>
      </c>
      <c r="N553" t="s">
        <v>1266</v>
      </c>
      <c r="O553" t="s">
        <v>222</v>
      </c>
    </row>
    <row r="554" spans="13:15" x14ac:dyDescent="0.25">
      <c r="M554" t="s">
        <v>1267</v>
      </c>
      <c r="N554" t="s">
        <v>1268</v>
      </c>
      <c r="O554" t="s">
        <v>102</v>
      </c>
    </row>
    <row r="555" spans="13:15" x14ac:dyDescent="0.25">
      <c r="M555" t="s">
        <v>1269</v>
      </c>
      <c r="N555" t="s">
        <v>1270</v>
      </c>
      <c r="O555" t="s">
        <v>97</v>
      </c>
    </row>
    <row r="556" spans="13:15" x14ac:dyDescent="0.25">
      <c r="M556" t="s">
        <v>1272</v>
      </c>
      <c r="N556" t="s">
        <v>1273</v>
      </c>
      <c r="O556" t="s">
        <v>97</v>
      </c>
    </row>
    <row r="557" spans="13:15" x14ac:dyDescent="0.25">
      <c r="M557" t="s">
        <v>1274</v>
      </c>
      <c r="N557" t="s">
        <v>1275</v>
      </c>
      <c r="O557" t="s">
        <v>102</v>
      </c>
    </row>
    <row r="558" spans="13:15" x14ac:dyDescent="0.25">
      <c r="M558" t="s">
        <v>1276</v>
      </c>
      <c r="N558" t="s">
        <v>1277</v>
      </c>
      <c r="O558" t="s">
        <v>102</v>
      </c>
    </row>
    <row r="559" spans="13:15" x14ac:dyDescent="0.25">
      <c r="M559" t="s">
        <v>1278</v>
      </c>
      <c r="N559" t="s">
        <v>1279</v>
      </c>
      <c r="O559" t="s">
        <v>102</v>
      </c>
    </row>
    <row r="560" spans="13:15" x14ac:dyDescent="0.25">
      <c r="M560" t="s">
        <v>1280</v>
      </c>
      <c r="N560" t="s">
        <v>1281</v>
      </c>
      <c r="O560" t="s">
        <v>102</v>
      </c>
    </row>
    <row r="561" spans="13:15" x14ac:dyDescent="0.25">
      <c r="M561" t="s">
        <v>1282</v>
      </c>
      <c r="N561" t="s">
        <v>1283</v>
      </c>
      <c r="O561" t="s">
        <v>102</v>
      </c>
    </row>
    <row r="562" spans="13:15" x14ac:dyDescent="0.25">
      <c r="M562" t="s">
        <v>1284</v>
      </c>
      <c r="N562" t="s">
        <v>1285</v>
      </c>
      <c r="O562" t="s">
        <v>102</v>
      </c>
    </row>
    <row r="563" spans="13:15" x14ac:dyDescent="0.25">
      <c r="M563" t="s">
        <v>1286</v>
      </c>
      <c r="N563" t="s">
        <v>1287</v>
      </c>
      <c r="O563" t="s">
        <v>102</v>
      </c>
    </row>
    <row r="564" spans="13:15" x14ac:dyDescent="0.25">
      <c r="M564" t="s">
        <v>1288</v>
      </c>
      <c r="N564" t="s">
        <v>1289</v>
      </c>
      <c r="O564" t="s">
        <v>102</v>
      </c>
    </row>
    <row r="565" spans="13:15" x14ac:dyDescent="0.25">
      <c r="M565" t="s">
        <v>1290</v>
      </c>
      <c r="N565" t="s">
        <v>1291</v>
      </c>
      <c r="O565" t="s">
        <v>102</v>
      </c>
    </row>
    <row r="566" spans="13:15" x14ac:dyDescent="0.25">
      <c r="M566" t="s">
        <v>1292</v>
      </c>
      <c r="N566" t="s">
        <v>1293</v>
      </c>
      <c r="O566" t="s">
        <v>97</v>
      </c>
    </row>
    <row r="567" spans="13:15" x14ac:dyDescent="0.25">
      <c r="M567" t="s">
        <v>1295</v>
      </c>
      <c r="N567" t="s">
        <v>1296</v>
      </c>
      <c r="O567" t="s">
        <v>97</v>
      </c>
    </row>
    <row r="568" spans="13:15" x14ac:dyDescent="0.25">
      <c r="M568" t="s">
        <v>1297</v>
      </c>
      <c r="N568" t="s">
        <v>1298</v>
      </c>
      <c r="O568" t="s">
        <v>102</v>
      </c>
    </row>
    <row r="569" spans="13:15" x14ac:dyDescent="0.25">
      <c r="M569" t="s">
        <v>1300</v>
      </c>
      <c r="N569" t="s">
        <v>1301</v>
      </c>
      <c r="O569" t="s">
        <v>102</v>
      </c>
    </row>
    <row r="570" spans="13:15" x14ac:dyDescent="0.25">
      <c r="M570" t="s">
        <v>1302</v>
      </c>
      <c r="N570" t="s">
        <v>1303</v>
      </c>
      <c r="O570" t="s">
        <v>102</v>
      </c>
    </row>
    <row r="571" spans="13:15" x14ac:dyDescent="0.25">
      <c r="M571" t="s">
        <v>1304</v>
      </c>
      <c r="N571" t="s">
        <v>1305</v>
      </c>
      <c r="O571" t="s">
        <v>102</v>
      </c>
    </row>
    <row r="572" spans="13:15" x14ac:dyDescent="0.25">
      <c r="M572" t="s">
        <v>1306</v>
      </c>
      <c r="N572" t="s">
        <v>1307</v>
      </c>
      <c r="O572" t="s">
        <v>102</v>
      </c>
    </row>
    <row r="573" spans="13:15" x14ac:dyDescent="0.25">
      <c r="M573" t="s">
        <v>1308</v>
      </c>
      <c r="N573" t="s">
        <v>1309</v>
      </c>
      <c r="O573" t="s">
        <v>102</v>
      </c>
    </row>
    <row r="574" spans="13:15" x14ac:dyDescent="0.25">
      <c r="M574" t="s">
        <v>1310</v>
      </c>
      <c r="N574" t="s">
        <v>1311</v>
      </c>
      <c r="O574" t="s">
        <v>102</v>
      </c>
    </row>
    <row r="575" spans="13:15" x14ac:dyDescent="0.25">
      <c r="M575" t="s">
        <v>1312</v>
      </c>
      <c r="N575" t="s">
        <v>1313</v>
      </c>
      <c r="O575" t="s">
        <v>102</v>
      </c>
    </row>
    <row r="576" spans="13:15" x14ac:dyDescent="0.25">
      <c r="M576" t="s">
        <v>1314</v>
      </c>
      <c r="N576" t="s">
        <v>1315</v>
      </c>
      <c r="O576" t="s">
        <v>102</v>
      </c>
    </row>
    <row r="577" spans="13:15" x14ac:dyDescent="0.25">
      <c r="M577" t="s">
        <v>1316</v>
      </c>
      <c r="N577" t="s">
        <v>1317</v>
      </c>
      <c r="O577" t="s">
        <v>102</v>
      </c>
    </row>
    <row r="578" spans="13:15" x14ac:dyDescent="0.25">
      <c r="M578" t="s">
        <v>1318</v>
      </c>
      <c r="N578" t="s">
        <v>1319</v>
      </c>
      <c r="O578" t="s">
        <v>102</v>
      </c>
    </row>
    <row r="579" spans="13:15" x14ac:dyDescent="0.25">
      <c r="M579" t="s">
        <v>1320</v>
      </c>
      <c r="N579" t="s">
        <v>1321</v>
      </c>
      <c r="O579" t="s">
        <v>211</v>
      </c>
    </row>
    <row r="580" spans="13:15" x14ac:dyDescent="0.25">
      <c r="M580" t="s">
        <v>1322</v>
      </c>
      <c r="N580" t="s">
        <v>1323</v>
      </c>
      <c r="O580" t="s">
        <v>211</v>
      </c>
    </row>
    <row r="581" spans="13:15" x14ac:dyDescent="0.25">
      <c r="M581" t="s">
        <v>1324</v>
      </c>
      <c r="N581" t="s">
        <v>1325</v>
      </c>
      <c r="O581" t="s">
        <v>102</v>
      </c>
    </row>
    <row r="582" spans="13:15" x14ac:dyDescent="0.25">
      <c r="M582" t="s">
        <v>1326</v>
      </c>
      <c r="N582" t="s">
        <v>1327</v>
      </c>
      <c r="O582" t="s">
        <v>211</v>
      </c>
    </row>
    <row r="583" spans="13:15" x14ac:dyDescent="0.25">
      <c r="M583" t="s">
        <v>1328</v>
      </c>
      <c r="N583" t="s">
        <v>1329</v>
      </c>
      <c r="O583" t="s">
        <v>211</v>
      </c>
    </row>
    <row r="584" spans="13:15" x14ac:dyDescent="0.25">
      <c r="M584" t="s">
        <v>1330</v>
      </c>
      <c r="N584" t="s">
        <v>1331</v>
      </c>
      <c r="O584" t="s">
        <v>211</v>
      </c>
    </row>
    <row r="585" spans="13:15" x14ac:dyDescent="0.25">
      <c r="M585" t="s">
        <v>1332</v>
      </c>
      <c r="N585" t="s">
        <v>1333</v>
      </c>
      <c r="O585" t="s">
        <v>222</v>
      </c>
    </row>
    <row r="586" spans="13:15" x14ac:dyDescent="0.25">
      <c r="M586" t="s">
        <v>1334</v>
      </c>
      <c r="N586" t="s">
        <v>1335</v>
      </c>
      <c r="O586" t="s">
        <v>222</v>
      </c>
    </row>
    <row r="587" spans="13:15" x14ac:dyDescent="0.25">
      <c r="M587" t="s">
        <v>1336</v>
      </c>
      <c r="N587" t="s">
        <v>1337</v>
      </c>
      <c r="O587" t="s">
        <v>97</v>
      </c>
    </row>
    <row r="588" spans="13:15" x14ac:dyDescent="0.25">
      <c r="M588" t="s">
        <v>1339</v>
      </c>
      <c r="N588" t="s">
        <v>1340</v>
      </c>
      <c r="O588" t="s">
        <v>97</v>
      </c>
    </row>
    <row r="589" spans="13:15" x14ac:dyDescent="0.25">
      <c r="M589" t="s">
        <v>1341</v>
      </c>
      <c r="N589" t="s">
        <v>1342</v>
      </c>
      <c r="O589" t="s">
        <v>102</v>
      </c>
    </row>
    <row r="590" spans="13:15" x14ac:dyDescent="0.25">
      <c r="M590" t="s">
        <v>1344</v>
      </c>
      <c r="N590" t="s">
        <v>1345</v>
      </c>
      <c r="O590" t="s">
        <v>102</v>
      </c>
    </row>
    <row r="591" spans="13:15" x14ac:dyDescent="0.25">
      <c r="M591" t="s">
        <v>1347</v>
      </c>
      <c r="N591" t="s">
        <v>1348</v>
      </c>
      <c r="O591" t="s">
        <v>102</v>
      </c>
    </row>
    <row r="592" spans="13:15" x14ac:dyDescent="0.25">
      <c r="M592" t="s">
        <v>1349</v>
      </c>
      <c r="N592" t="s">
        <v>1350</v>
      </c>
      <c r="O592" t="s">
        <v>102</v>
      </c>
    </row>
    <row r="593" spans="13:15" x14ac:dyDescent="0.25">
      <c r="M593" t="s">
        <v>1351</v>
      </c>
      <c r="N593" t="s">
        <v>1352</v>
      </c>
      <c r="O593" t="s">
        <v>102</v>
      </c>
    </row>
    <row r="594" spans="13:15" x14ac:dyDescent="0.25">
      <c r="M594" t="s">
        <v>1353</v>
      </c>
      <c r="N594" t="s">
        <v>1354</v>
      </c>
      <c r="O594" t="s">
        <v>102</v>
      </c>
    </row>
    <row r="595" spans="13:15" x14ac:dyDescent="0.25">
      <c r="M595" t="s">
        <v>1355</v>
      </c>
      <c r="N595" t="s">
        <v>1356</v>
      </c>
      <c r="O595" t="s">
        <v>102</v>
      </c>
    </row>
    <row r="596" spans="13:15" x14ac:dyDescent="0.25">
      <c r="M596" t="s">
        <v>1358</v>
      </c>
      <c r="N596" t="s">
        <v>1359</v>
      </c>
      <c r="O596" t="s">
        <v>102</v>
      </c>
    </row>
    <row r="597" spans="13:15" x14ac:dyDescent="0.25">
      <c r="M597" t="s">
        <v>1360</v>
      </c>
      <c r="N597" t="s">
        <v>1361</v>
      </c>
      <c r="O597" t="s">
        <v>102</v>
      </c>
    </row>
    <row r="598" spans="13:15" x14ac:dyDescent="0.25">
      <c r="M598" t="s">
        <v>1362</v>
      </c>
      <c r="N598" t="s">
        <v>1363</v>
      </c>
      <c r="O598" t="s">
        <v>97</v>
      </c>
    </row>
    <row r="599" spans="13:15" x14ac:dyDescent="0.25">
      <c r="M599" t="s">
        <v>1365</v>
      </c>
      <c r="N599" t="s">
        <v>1366</v>
      </c>
      <c r="O599" t="s">
        <v>97</v>
      </c>
    </row>
    <row r="600" spans="13:15" x14ac:dyDescent="0.25">
      <c r="M600" t="s">
        <v>1367</v>
      </c>
      <c r="N600" t="s">
        <v>1368</v>
      </c>
      <c r="O600" t="s">
        <v>211</v>
      </c>
    </row>
    <row r="601" spans="13:15" x14ac:dyDescent="0.25">
      <c r="M601" t="s">
        <v>1369</v>
      </c>
      <c r="N601" t="s">
        <v>1370</v>
      </c>
      <c r="O601" t="s">
        <v>211</v>
      </c>
    </row>
    <row r="602" spans="13:15" x14ac:dyDescent="0.25">
      <c r="M602" t="s">
        <v>1371</v>
      </c>
      <c r="N602" t="s">
        <v>1372</v>
      </c>
      <c r="O602" t="s">
        <v>211</v>
      </c>
    </row>
    <row r="603" spans="13:15" x14ac:dyDescent="0.25">
      <c r="M603" t="s">
        <v>1373</v>
      </c>
      <c r="N603" t="s">
        <v>1374</v>
      </c>
      <c r="O603" t="s">
        <v>211</v>
      </c>
    </row>
    <row r="604" spans="13:15" x14ac:dyDescent="0.25">
      <c r="M604" t="s">
        <v>1375</v>
      </c>
      <c r="N604" t="s">
        <v>1376</v>
      </c>
      <c r="O604" t="s">
        <v>211</v>
      </c>
    </row>
    <row r="605" spans="13:15" x14ac:dyDescent="0.25">
      <c r="M605" t="s">
        <v>1377</v>
      </c>
      <c r="N605" t="s">
        <v>1378</v>
      </c>
      <c r="O605" t="s">
        <v>211</v>
      </c>
    </row>
    <row r="606" spans="13:15" x14ac:dyDescent="0.25">
      <c r="M606" t="s">
        <v>1379</v>
      </c>
      <c r="N606" t="s">
        <v>1380</v>
      </c>
      <c r="O606" t="s">
        <v>211</v>
      </c>
    </row>
    <row r="607" spans="13:15" x14ac:dyDescent="0.25">
      <c r="M607" t="s">
        <v>1381</v>
      </c>
      <c r="N607" t="s">
        <v>1382</v>
      </c>
      <c r="O607" t="s">
        <v>211</v>
      </c>
    </row>
    <row r="608" spans="13:15" x14ac:dyDescent="0.25">
      <c r="M608" t="s">
        <v>1383</v>
      </c>
      <c r="N608" t="s">
        <v>1384</v>
      </c>
      <c r="O608" t="s">
        <v>211</v>
      </c>
    </row>
    <row r="609" spans="13:15" x14ac:dyDescent="0.25">
      <c r="M609" t="s">
        <v>1385</v>
      </c>
      <c r="N609" t="s">
        <v>1386</v>
      </c>
      <c r="O609" t="s">
        <v>211</v>
      </c>
    </row>
    <row r="610" spans="13:15" x14ac:dyDescent="0.25">
      <c r="M610" t="s">
        <v>1387</v>
      </c>
      <c r="N610" t="s">
        <v>1388</v>
      </c>
      <c r="O610" t="s">
        <v>211</v>
      </c>
    </row>
    <row r="611" spans="13:15" x14ac:dyDescent="0.25">
      <c r="M611" t="s">
        <v>1389</v>
      </c>
      <c r="N611" t="s">
        <v>1390</v>
      </c>
      <c r="O611" t="s">
        <v>211</v>
      </c>
    </row>
    <row r="612" spans="13:15" x14ac:dyDescent="0.25">
      <c r="M612" t="s">
        <v>1391</v>
      </c>
      <c r="N612" t="s">
        <v>1392</v>
      </c>
      <c r="O612" t="s">
        <v>211</v>
      </c>
    </row>
    <row r="613" spans="13:15" x14ac:dyDescent="0.25">
      <c r="M613" t="s">
        <v>1393</v>
      </c>
      <c r="N613" t="s">
        <v>1394</v>
      </c>
      <c r="O613" t="s">
        <v>102</v>
      </c>
    </row>
    <row r="614" spans="13:15" x14ac:dyDescent="0.25">
      <c r="M614" t="s">
        <v>1395</v>
      </c>
      <c r="N614" t="s">
        <v>1396</v>
      </c>
      <c r="O614" t="s">
        <v>211</v>
      </c>
    </row>
    <row r="615" spans="13:15" x14ac:dyDescent="0.25">
      <c r="M615" t="s">
        <v>1397</v>
      </c>
      <c r="N615" t="s">
        <v>1398</v>
      </c>
      <c r="O615" t="s">
        <v>211</v>
      </c>
    </row>
    <row r="616" spans="13:15" x14ac:dyDescent="0.25">
      <c r="M616" t="s">
        <v>1399</v>
      </c>
      <c r="N616" t="s">
        <v>1400</v>
      </c>
      <c r="O616" t="s">
        <v>211</v>
      </c>
    </row>
    <row r="617" spans="13:15" x14ac:dyDescent="0.25">
      <c r="M617" t="s">
        <v>1401</v>
      </c>
      <c r="N617" t="s">
        <v>1402</v>
      </c>
      <c r="O617" t="s">
        <v>211</v>
      </c>
    </row>
    <row r="618" spans="13:15" x14ac:dyDescent="0.25">
      <c r="M618" t="s">
        <v>1403</v>
      </c>
      <c r="N618" t="s">
        <v>1404</v>
      </c>
      <c r="O618" t="s">
        <v>211</v>
      </c>
    </row>
    <row r="619" spans="13:15" x14ac:dyDescent="0.25">
      <c r="M619" t="s">
        <v>1405</v>
      </c>
      <c r="N619" t="s">
        <v>1406</v>
      </c>
      <c r="O619" t="s">
        <v>211</v>
      </c>
    </row>
    <row r="620" spans="13:15" x14ac:dyDescent="0.25">
      <c r="M620" t="s">
        <v>1407</v>
      </c>
      <c r="N620" t="s">
        <v>1408</v>
      </c>
      <c r="O620" t="s">
        <v>211</v>
      </c>
    </row>
    <row r="621" spans="13:15" x14ac:dyDescent="0.25">
      <c r="M621" t="s">
        <v>1409</v>
      </c>
      <c r="N621" t="s">
        <v>1410</v>
      </c>
      <c r="O621" t="s">
        <v>211</v>
      </c>
    </row>
    <row r="622" spans="13:15" x14ac:dyDescent="0.25">
      <c r="M622" t="s">
        <v>1411</v>
      </c>
      <c r="N622" t="s">
        <v>1412</v>
      </c>
      <c r="O622" t="s">
        <v>211</v>
      </c>
    </row>
    <row r="623" spans="13:15" x14ac:dyDescent="0.25">
      <c r="M623" t="s">
        <v>1413</v>
      </c>
      <c r="N623" t="s">
        <v>1414</v>
      </c>
      <c r="O623" t="s">
        <v>102</v>
      </c>
    </row>
    <row r="624" spans="13:15" x14ac:dyDescent="0.25">
      <c r="M624" t="s">
        <v>1415</v>
      </c>
      <c r="N624" t="s">
        <v>1416</v>
      </c>
      <c r="O624" t="s">
        <v>211</v>
      </c>
    </row>
    <row r="625" spans="13:15" x14ac:dyDescent="0.25">
      <c r="M625" t="s">
        <v>1417</v>
      </c>
      <c r="N625" t="s">
        <v>1418</v>
      </c>
      <c r="O625" t="s">
        <v>211</v>
      </c>
    </row>
    <row r="626" spans="13:15" x14ac:dyDescent="0.25">
      <c r="M626" t="s">
        <v>1419</v>
      </c>
      <c r="N626" t="s">
        <v>1420</v>
      </c>
      <c r="O626" t="s">
        <v>211</v>
      </c>
    </row>
    <row r="627" spans="13:15" x14ac:dyDescent="0.25">
      <c r="M627" t="s">
        <v>1421</v>
      </c>
      <c r="N627" t="s">
        <v>1422</v>
      </c>
      <c r="O627" t="s">
        <v>211</v>
      </c>
    </row>
    <row r="628" spans="13:15" x14ac:dyDescent="0.25">
      <c r="M628" t="s">
        <v>1423</v>
      </c>
      <c r="N628" t="s">
        <v>1424</v>
      </c>
      <c r="O628" t="s">
        <v>211</v>
      </c>
    </row>
    <row r="629" spans="13:15" x14ac:dyDescent="0.25">
      <c r="M629" t="s">
        <v>1425</v>
      </c>
      <c r="N629" t="s">
        <v>1426</v>
      </c>
      <c r="O629" t="s">
        <v>211</v>
      </c>
    </row>
    <row r="630" spans="13:15" x14ac:dyDescent="0.25">
      <c r="M630" t="s">
        <v>1427</v>
      </c>
      <c r="N630" t="s">
        <v>1428</v>
      </c>
      <c r="O630" t="s">
        <v>222</v>
      </c>
    </row>
    <row r="631" spans="13:15" x14ac:dyDescent="0.25">
      <c r="M631" t="s">
        <v>1429</v>
      </c>
      <c r="N631" t="s">
        <v>1430</v>
      </c>
      <c r="O631" t="s">
        <v>211</v>
      </c>
    </row>
    <row r="632" spans="13:15" x14ac:dyDescent="0.25">
      <c r="M632" t="s">
        <v>1431</v>
      </c>
      <c r="N632" t="s">
        <v>1432</v>
      </c>
      <c r="O632" t="s">
        <v>222</v>
      </c>
    </row>
    <row r="633" spans="13:15" x14ac:dyDescent="0.25">
      <c r="M633" t="s">
        <v>1433</v>
      </c>
      <c r="N633" t="s">
        <v>1434</v>
      </c>
      <c r="O633" t="s">
        <v>102</v>
      </c>
    </row>
    <row r="634" spans="13:15" x14ac:dyDescent="0.25">
      <c r="M634" t="s">
        <v>1435</v>
      </c>
      <c r="N634" t="s">
        <v>1436</v>
      </c>
      <c r="O634" t="s">
        <v>222</v>
      </c>
    </row>
    <row r="635" spans="13:15" x14ac:dyDescent="0.25">
      <c r="M635" t="s">
        <v>1437</v>
      </c>
      <c r="N635" t="s">
        <v>1438</v>
      </c>
      <c r="O635" t="s">
        <v>102</v>
      </c>
    </row>
    <row r="636" spans="13:15" x14ac:dyDescent="0.25">
      <c r="M636" t="s">
        <v>1439</v>
      </c>
      <c r="N636" t="s">
        <v>1440</v>
      </c>
      <c r="O636" t="s">
        <v>222</v>
      </c>
    </row>
    <row r="637" spans="13:15" x14ac:dyDescent="0.25">
      <c r="M637" t="s">
        <v>1441</v>
      </c>
      <c r="N637" t="s">
        <v>1442</v>
      </c>
      <c r="O637" t="s">
        <v>222</v>
      </c>
    </row>
    <row r="638" spans="13:15" x14ac:dyDescent="0.25">
      <c r="M638" t="s">
        <v>1443</v>
      </c>
      <c r="N638" t="s">
        <v>1444</v>
      </c>
      <c r="O638" t="s">
        <v>222</v>
      </c>
    </row>
    <row r="639" spans="13:15" x14ac:dyDescent="0.25">
      <c r="M639" t="s">
        <v>1445</v>
      </c>
      <c r="N639" t="s">
        <v>1446</v>
      </c>
      <c r="O639" t="s">
        <v>222</v>
      </c>
    </row>
    <row r="640" spans="13:15" x14ac:dyDescent="0.25">
      <c r="M640" t="s">
        <v>1447</v>
      </c>
      <c r="N640" t="s">
        <v>1448</v>
      </c>
      <c r="O640" t="s">
        <v>222</v>
      </c>
    </row>
    <row r="641" spans="13:15" x14ac:dyDescent="0.25">
      <c r="M641" t="s">
        <v>1449</v>
      </c>
      <c r="N641" t="s">
        <v>1450</v>
      </c>
      <c r="O641" t="s">
        <v>222</v>
      </c>
    </row>
    <row r="642" spans="13:15" x14ac:dyDescent="0.25">
      <c r="M642" t="s">
        <v>1451</v>
      </c>
      <c r="N642" t="s">
        <v>1452</v>
      </c>
      <c r="O642" t="s">
        <v>222</v>
      </c>
    </row>
    <row r="643" spans="13:15" x14ac:dyDescent="0.25">
      <c r="M643" t="s">
        <v>1453</v>
      </c>
      <c r="N643" t="s">
        <v>1454</v>
      </c>
      <c r="O643" t="s">
        <v>102</v>
      </c>
    </row>
    <row r="644" spans="13:15" x14ac:dyDescent="0.25">
      <c r="M644" t="s">
        <v>1455</v>
      </c>
      <c r="N644" t="s">
        <v>1456</v>
      </c>
      <c r="O644" t="s">
        <v>102</v>
      </c>
    </row>
    <row r="645" spans="13:15" x14ac:dyDescent="0.25">
      <c r="M645" t="s">
        <v>1457</v>
      </c>
      <c r="N645" t="s">
        <v>1458</v>
      </c>
      <c r="O645" t="s">
        <v>97</v>
      </c>
    </row>
    <row r="646" spans="13:15" x14ac:dyDescent="0.25">
      <c r="M646" t="s">
        <v>1460</v>
      </c>
      <c r="N646" t="s">
        <v>1461</v>
      </c>
      <c r="O646" t="s">
        <v>97</v>
      </c>
    </row>
    <row r="647" spans="13:15" x14ac:dyDescent="0.25">
      <c r="M647" t="s">
        <v>1462</v>
      </c>
      <c r="N647" t="s">
        <v>1463</v>
      </c>
      <c r="O647" t="s">
        <v>102</v>
      </c>
    </row>
    <row r="648" spans="13:15" x14ac:dyDescent="0.25">
      <c r="M648" t="s">
        <v>1464</v>
      </c>
      <c r="N648" t="s">
        <v>1465</v>
      </c>
      <c r="O648" t="s">
        <v>102</v>
      </c>
    </row>
    <row r="649" spans="13:15" x14ac:dyDescent="0.25">
      <c r="M649" t="s">
        <v>1466</v>
      </c>
      <c r="N649" t="s">
        <v>1467</v>
      </c>
      <c r="O649" t="s">
        <v>102</v>
      </c>
    </row>
    <row r="650" spans="13:15" x14ac:dyDescent="0.25">
      <c r="M650" t="s">
        <v>1468</v>
      </c>
      <c r="N650" t="s">
        <v>1469</v>
      </c>
      <c r="O650" t="s">
        <v>211</v>
      </c>
    </row>
    <row r="651" spans="13:15" x14ac:dyDescent="0.25">
      <c r="M651" t="s">
        <v>1470</v>
      </c>
      <c r="N651" t="s">
        <v>1471</v>
      </c>
      <c r="O651" t="s">
        <v>222</v>
      </c>
    </row>
    <row r="652" spans="13:15" x14ac:dyDescent="0.25">
      <c r="M652" t="s">
        <v>1472</v>
      </c>
      <c r="N652" t="s">
        <v>1473</v>
      </c>
      <c r="O652" t="s">
        <v>211</v>
      </c>
    </row>
    <row r="653" spans="13:15" x14ac:dyDescent="0.25">
      <c r="M653" t="s">
        <v>1474</v>
      </c>
      <c r="N653" t="s">
        <v>1475</v>
      </c>
      <c r="O653" t="s">
        <v>211</v>
      </c>
    </row>
    <row r="654" spans="13:15" x14ac:dyDescent="0.25">
      <c r="M654" t="s">
        <v>1476</v>
      </c>
      <c r="N654" t="s">
        <v>1477</v>
      </c>
      <c r="O654" t="s">
        <v>211</v>
      </c>
    </row>
    <row r="655" spans="13:15" x14ac:dyDescent="0.25">
      <c r="M655" t="s">
        <v>1478</v>
      </c>
      <c r="N655" t="s">
        <v>1479</v>
      </c>
      <c r="O655" t="s">
        <v>211</v>
      </c>
    </row>
    <row r="656" spans="13:15" x14ac:dyDescent="0.25">
      <c r="M656" t="s">
        <v>1480</v>
      </c>
      <c r="N656" t="s">
        <v>1481</v>
      </c>
      <c r="O656" t="s">
        <v>211</v>
      </c>
    </row>
    <row r="657" spans="13:15" x14ac:dyDescent="0.25">
      <c r="M657" t="s">
        <v>1482</v>
      </c>
      <c r="N657" t="s">
        <v>1483</v>
      </c>
      <c r="O657" t="s">
        <v>222</v>
      </c>
    </row>
    <row r="658" spans="13:15" x14ac:dyDescent="0.25">
      <c r="M658" t="s">
        <v>1484</v>
      </c>
      <c r="N658" t="s">
        <v>1485</v>
      </c>
      <c r="O658" t="s">
        <v>211</v>
      </c>
    </row>
    <row r="659" spans="13:15" x14ac:dyDescent="0.25">
      <c r="M659" t="s">
        <v>1486</v>
      </c>
      <c r="N659" t="s">
        <v>1487</v>
      </c>
      <c r="O659" t="s">
        <v>211</v>
      </c>
    </row>
    <row r="660" spans="13:15" x14ac:dyDescent="0.25">
      <c r="M660" t="s">
        <v>1488</v>
      </c>
      <c r="N660" t="s">
        <v>1489</v>
      </c>
      <c r="O660" t="s">
        <v>211</v>
      </c>
    </row>
    <row r="661" spans="13:15" x14ac:dyDescent="0.25">
      <c r="M661" t="s">
        <v>1490</v>
      </c>
      <c r="N661" t="s">
        <v>1491</v>
      </c>
      <c r="O661" t="s">
        <v>222</v>
      </c>
    </row>
    <row r="662" spans="13:15" x14ac:dyDescent="0.25">
      <c r="M662" t="s">
        <v>1492</v>
      </c>
      <c r="N662" t="s">
        <v>1493</v>
      </c>
      <c r="O662" t="s">
        <v>211</v>
      </c>
    </row>
    <row r="663" spans="13:15" x14ac:dyDescent="0.25">
      <c r="M663" t="s">
        <v>1494</v>
      </c>
      <c r="N663" t="s">
        <v>1495</v>
      </c>
      <c r="O663" t="s">
        <v>211</v>
      </c>
    </row>
    <row r="664" spans="13:15" x14ac:dyDescent="0.25">
      <c r="M664" t="s">
        <v>1496</v>
      </c>
      <c r="N664" t="s">
        <v>1497</v>
      </c>
      <c r="O664" t="s">
        <v>222</v>
      </c>
    </row>
    <row r="665" spans="13:15" x14ac:dyDescent="0.25">
      <c r="M665" t="s">
        <v>1498</v>
      </c>
      <c r="N665" t="s">
        <v>1499</v>
      </c>
      <c r="O665" t="s">
        <v>211</v>
      </c>
    </row>
    <row r="666" spans="13:15" x14ac:dyDescent="0.25">
      <c r="M666" t="s">
        <v>1500</v>
      </c>
      <c r="N666" t="s">
        <v>1501</v>
      </c>
      <c r="O666" t="s">
        <v>211</v>
      </c>
    </row>
    <row r="667" spans="13:15" x14ac:dyDescent="0.25">
      <c r="M667" t="s">
        <v>1502</v>
      </c>
      <c r="N667" t="s">
        <v>1503</v>
      </c>
      <c r="O667" t="s">
        <v>211</v>
      </c>
    </row>
    <row r="668" spans="13:15" x14ac:dyDescent="0.25">
      <c r="M668" t="s">
        <v>1504</v>
      </c>
      <c r="N668" t="s">
        <v>1505</v>
      </c>
      <c r="O668" t="s">
        <v>211</v>
      </c>
    </row>
    <row r="669" spans="13:15" x14ac:dyDescent="0.25">
      <c r="M669" t="s">
        <v>1506</v>
      </c>
      <c r="N669" t="s">
        <v>1507</v>
      </c>
      <c r="O669" t="s">
        <v>211</v>
      </c>
    </row>
    <row r="670" spans="13:15" x14ac:dyDescent="0.25">
      <c r="M670" t="s">
        <v>1508</v>
      </c>
      <c r="N670" t="s">
        <v>1509</v>
      </c>
      <c r="O670" t="s">
        <v>222</v>
      </c>
    </row>
    <row r="671" spans="13:15" x14ac:dyDescent="0.25">
      <c r="M671" t="s">
        <v>1510</v>
      </c>
      <c r="N671" t="s">
        <v>1511</v>
      </c>
      <c r="O671" t="s">
        <v>211</v>
      </c>
    </row>
    <row r="672" spans="13:15" x14ac:dyDescent="0.25">
      <c r="M672" t="s">
        <v>1512</v>
      </c>
      <c r="N672" t="s">
        <v>1513</v>
      </c>
      <c r="O672" t="s">
        <v>102</v>
      </c>
    </row>
    <row r="673" spans="13:15" x14ac:dyDescent="0.25">
      <c r="M673" t="s">
        <v>1514</v>
      </c>
      <c r="N673" t="s">
        <v>1515</v>
      </c>
      <c r="O673" t="s">
        <v>102</v>
      </c>
    </row>
    <row r="674" spans="13:15" x14ac:dyDescent="0.25">
      <c r="M674" t="s">
        <v>1517</v>
      </c>
      <c r="N674" t="s">
        <v>1518</v>
      </c>
      <c r="O674" t="s">
        <v>102</v>
      </c>
    </row>
    <row r="675" spans="13:15" x14ac:dyDescent="0.25">
      <c r="M675" t="s">
        <v>1519</v>
      </c>
      <c r="N675" t="s">
        <v>1520</v>
      </c>
      <c r="O675" t="s">
        <v>102</v>
      </c>
    </row>
    <row r="676" spans="13:15" x14ac:dyDescent="0.25">
      <c r="M676" t="s">
        <v>1522</v>
      </c>
      <c r="N676" t="s">
        <v>1523</v>
      </c>
      <c r="O676" t="s">
        <v>97</v>
      </c>
    </row>
    <row r="677" spans="13:15" x14ac:dyDescent="0.25">
      <c r="M677" t="s">
        <v>1525</v>
      </c>
      <c r="N677" t="s">
        <v>1526</v>
      </c>
      <c r="O677" t="s">
        <v>97</v>
      </c>
    </row>
    <row r="678" spans="13:15" x14ac:dyDescent="0.25">
      <c r="M678" t="s">
        <v>1527</v>
      </c>
      <c r="N678" t="s">
        <v>1528</v>
      </c>
      <c r="O678" t="s">
        <v>102</v>
      </c>
    </row>
    <row r="679" spans="13:15" x14ac:dyDescent="0.25">
      <c r="M679" t="s">
        <v>1529</v>
      </c>
      <c r="N679" t="s">
        <v>1530</v>
      </c>
      <c r="O679" t="s">
        <v>102</v>
      </c>
    </row>
    <row r="680" spans="13:15" x14ac:dyDescent="0.25">
      <c r="M680" t="s">
        <v>1531</v>
      </c>
      <c r="N680" t="s">
        <v>1532</v>
      </c>
      <c r="O680" t="s">
        <v>102</v>
      </c>
    </row>
    <row r="681" spans="13:15" x14ac:dyDescent="0.25">
      <c r="M681" t="s">
        <v>1533</v>
      </c>
      <c r="N681" t="s">
        <v>1534</v>
      </c>
      <c r="O681" t="s">
        <v>102</v>
      </c>
    </row>
    <row r="682" spans="13:15" x14ac:dyDescent="0.25">
      <c r="M682" t="s">
        <v>1535</v>
      </c>
      <c r="N682" t="s">
        <v>1536</v>
      </c>
      <c r="O682" t="s">
        <v>102</v>
      </c>
    </row>
    <row r="683" spans="13:15" x14ac:dyDescent="0.25">
      <c r="M683" t="s">
        <v>1537</v>
      </c>
      <c r="N683" t="s">
        <v>1538</v>
      </c>
      <c r="O683" t="s">
        <v>102</v>
      </c>
    </row>
    <row r="684" spans="13:15" x14ac:dyDescent="0.25">
      <c r="M684" t="s">
        <v>1539</v>
      </c>
      <c r="N684" t="s">
        <v>1540</v>
      </c>
      <c r="O684" t="s">
        <v>102</v>
      </c>
    </row>
    <row r="685" spans="13:15" x14ac:dyDescent="0.25">
      <c r="M685" t="s">
        <v>1541</v>
      </c>
      <c r="N685" t="s">
        <v>1542</v>
      </c>
      <c r="O685" t="s">
        <v>102</v>
      </c>
    </row>
    <row r="686" spans="13:15" x14ac:dyDescent="0.25">
      <c r="M686" t="s">
        <v>1543</v>
      </c>
      <c r="N686" t="s">
        <v>1544</v>
      </c>
      <c r="O686" t="s">
        <v>102</v>
      </c>
    </row>
    <row r="687" spans="13:15" x14ac:dyDescent="0.25">
      <c r="M687" t="s">
        <v>1545</v>
      </c>
      <c r="N687" t="s">
        <v>1546</v>
      </c>
      <c r="O687" t="s">
        <v>102</v>
      </c>
    </row>
    <row r="688" spans="13:15" x14ac:dyDescent="0.25">
      <c r="M688" t="s">
        <v>1547</v>
      </c>
      <c r="N688" t="s">
        <v>1548</v>
      </c>
      <c r="O688" t="s">
        <v>102</v>
      </c>
    </row>
    <row r="689" spans="13:15" x14ac:dyDescent="0.25">
      <c r="M689" t="s">
        <v>1549</v>
      </c>
      <c r="N689" t="s">
        <v>1550</v>
      </c>
      <c r="O689" t="s">
        <v>97</v>
      </c>
    </row>
    <row r="690" spans="13:15" x14ac:dyDescent="0.25">
      <c r="M690" t="s">
        <v>1552</v>
      </c>
      <c r="N690" t="s">
        <v>1553</v>
      </c>
      <c r="O690" t="s">
        <v>97</v>
      </c>
    </row>
    <row r="691" spans="13:15" x14ac:dyDescent="0.25">
      <c r="M691" t="s">
        <v>1554</v>
      </c>
      <c r="N691" t="s">
        <v>1555</v>
      </c>
      <c r="O691" t="s">
        <v>102</v>
      </c>
    </row>
    <row r="692" spans="13:15" x14ac:dyDescent="0.25">
      <c r="M692" t="s">
        <v>1557</v>
      </c>
      <c r="N692" t="s">
        <v>1558</v>
      </c>
      <c r="O692" t="s">
        <v>102</v>
      </c>
    </row>
    <row r="693" spans="13:15" x14ac:dyDescent="0.25">
      <c r="M693" t="s">
        <v>1559</v>
      </c>
      <c r="N693" t="s">
        <v>1560</v>
      </c>
      <c r="O693" t="s">
        <v>102</v>
      </c>
    </row>
    <row r="694" spans="13:15" x14ac:dyDescent="0.25">
      <c r="M694" t="s">
        <v>1562</v>
      </c>
      <c r="N694" t="s">
        <v>1563</v>
      </c>
      <c r="O694" t="s">
        <v>102</v>
      </c>
    </row>
    <row r="695" spans="13:15" x14ac:dyDescent="0.25">
      <c r="M695" t="s">
        <v>1564</v>
      </c>
      <c r="N695" t="s">
        <v>1565</v>
      </c>
      <c r="O695" t="s">
        <v>102</v>
      </c>
    </row>
    <row r="696" spans="13:15" x14ac:dyDescent="0.25">
      <c r="M696" t="s">
        <v>1566</v>
      </c>
      <c r="N696" t="s">
        <v>1567</v>
      </c>
      <c r="O696" t="s">
        <v>102</v>
      </c>
    </row>
    <row r="697" spans="13:15" x14ac:dyDescent="0.25">
      <c r="M697" t="s">
        <v>1569</v>
      </c>
      <c r="N697" t="s">
        <v>1570</v>
      </c>
      <c r="O697" t="s">
        <v>102</v>
      </c>
    </row>
    <row r="698" spans="13:15" x14ac:dyDescent="0.25">
      <c r="M698" t="s">
        <v>1571</v>
      </c>
      <c r="N698" t="s">
        <v>1572</v>
      </c>
      <c r="O698" t="s">
        <v>102</v>
      </c>
    </row>
    <row r="699" spans="13:15" x14ac:dyDescent="0.25">
      <c r="M699" t="s">
        <v>1573</v>
      </c>
      <c r="N699" t="s">
        <v>1574</v>
      </c>
      <c r="O699" t="s">
        <v>102</v>
      </c>
    </row>
    <row r="700" spans="13:15" x14ac:dyDescent="0.25">
      <c r="M700" t="s">
        <v>1575</v>
      </c>
      <c r="N700" t="s">
        <v>1576</v>
      </c>
      <c r="O700" t="s">
        <v>102</v>
      </c>
    </row>
    <row r="701" spans="13:15" x14ac:dyDescent="0.25">
      <c r="M701" t="s">
        <v>1577</v>
      </c>
      <c r="N701" t="s">
        <v>1578</v>
      </c>
      <c r="O701" t="s">
        <v>102</v>
      </c>
    </row>
    <row r="702" spans="13:15" x14ac:dyDescent="0.25">
      <c r="M702" t="s">
        <v>1579</v>
      </c>
      <c r="N702" t="s">
        <v>1580</v>
      </c>
      <c r="O702" t="s">
        <v>102</v>
      </c>
    </row>
    <row r="703" spans="13:15" x14ac:dyDescent="0.25">
      <c r="M703" t="s">
        <v>1581</v>
      </c>
      <c r="N703" t="s">
        <v>1582</v>
      </c>
      <c r="O703" t="s">
        <v>102</v>
      </c>
    </row>
    <row r="704" spans="13:15" x14ac:dyDescent="0.25">
      <c r="M704" t="s">
        <v>1583</v>
      </c>
      <c r="N704" t="s">
        <v>1584</v>
      </c>
      <c r="O704" t="s">
        <v>102</v>
      </c>
    </row>
    <row r="705" spans="13:15" x14ac:dyDescent="0.25">
      <c r="M705" t="s">
        <v>1585</v>
      </c>
      <c r="N705" t="s">
        <v>1586</v>
      </c>
      <c r="O705" t="s">
        <v>97</v>
      </c>
    </row>
    <row r="706" spans="13:15" x14ac:dyDescent="0.25">
      <c r="M706" t="s">
        <v>1588</v>
      </c>
      <c r="N706" t="s">
        <v>1589</v>
      </c>
      <c r="O706" t="s">
        <v>102</v>
      </c>
    </row>
    <row r="707" spans="13:15" x14ac:dyDescent="0.25">
      <c r="M707" t="s">
        <v>1590</v>
      </c>
      <c r="N707" t="s">
        <v>1591</v>
      </c>
      <c r="O707" t="s">
        <v>102</v>
      </c>
    </row>
    <row r="708" spans="13:15" x14ac:dyDescent="0.25">
      <c r="M708" t="s">
        <v>1592</v>
      </c>
      <c r="N708" t="s">
        <v>1593</v>
      </c>
      <c r="O708" t="s">
        <v>102</v>
      </c>
    </row>
    <row r="709" spans="13:15" x14ac:dyDescent="0.25">
      <c r="M709" t="s">
        <v>1594</v>
      </c>
      <c r="N709" t="s">
        <v>1595</v>
      </c>
      <c r="O709" t="s">
        <v>102</v>
      </c>
    </row>
    <row r="710" spans="13:15" x14ac:dyDescent="0.25">
      <c r="M710" t="s">
        <v>1596</v>
      </c>
      <c r="N710" t="s">
        <v>1597</v>
      </c>
      <c r="O710" t="s">
        <v>102</v>
      </c>
    </row>
    <row r="711" spans="13:15" x14ac:dyDescent="0.25">
      <c r="M711" t="s">
        <v>1598</v>
      </c>
      <c r="N711" t="s">
        <v>1599</v>
      </c>
      <c r="O711" t="s">
        <v>102</v>
      </c>
    </row>
    <row r="712" spans="13:15" x14ac:dyDescent="0.25">
      <c r="M712" t="s">
        <v>1600</v>
      </c>
      <c r="N712" t="s">
        <v>1601</v>
      </c>
      <c r="O712" t="s">
        <v>102</v>
      </c>
    </row>
    <row r="713" spans="13:15" x14ac:dyDescent="0.25">
      <c r="M713" t="s">
        <v>1602</v>
      </c>
      <c r="N713" t="s">
        <v>1603</v>
      </c>
      <c r="O713" t="s">
        <v>102</v>
      </c>
    </row>
    <row r="714" spans="13:15" x14ac:dyDescent="0.25">
      <c r="M714" t="s">
        <v>1604</v>
      </c>
      <c r="N714" t="s">
        <v>1605</v>
      </c>
      <c r="O714" t="s">
        <v>102</v>
      </c>
    </row>
    <row r="715" spans="13:15" x14ac:dyDescent="0.25">
      <c r="M715" t="s">
        <v>1606</v>
      </c>
      <c r="N715" t="s">
        <v>1607</v>
      </c>
      <c r="O715" t="s">
        <v>102</v>
      </c>
    </row>
    <row r="716" spans="13:15" x14ac:dyDescent="0.25">
      <c r="M716" t="s">
        <v>1608</v>
      </c>
      <c r="N716" t="s">
        <v>1609</v>
      </c>
      <c r="O716" t="s">
        <v>211</v>
      </c>
    </row>
    <row r="717" spans="13:15" x14ac:dyDescent="0.25">
      <c r="M717" t="s">
        <v>1610</v>
      </c>
      <c r="N717" t="s">
        <v>1611</v>
      </c>
      <c r="O717" t="s">
        <v>222</v>
      </c>
    </row>
    <row r="718" spans="13:15" x14ac:dyDescent="0.25">
      <c r="M718" t="s">
        <v>1612</v>
      </c>
      <c r="N718" t="s">
        <v>1613</v>
      </c>
      <c r="O718" t="s">
        <v>211</v>
      </c>
    </row>
    <row r="719" spans="13:15" x14ac:dyDescent="0.25">
      <c r="M719" t="s">
        <v>1614</v>
      </c>
      <c r="N719" t="s">
        <v>1615</v>
      </c>
      <c r="O719" t="s">
        <v>97</v>
      </c>
    </row>
    <row r="720" spans="13:15" x14ac:dyDescent="0.25">
      <c r="M720" t="s">
        <v>1617</v>
      </c>
      <c r="N720" t="s">
        <v>1618</v>
      </c>
      <c r="O720" t="s">
        <v>211</v>
      </c>
    </row>
    <row r="721" spans="13:15" x14ac:dyDescent="0.25">
      <c r="M721" t="s">
        <v>1619</v>
      </c>
      <c r="N721" t="s">
        <v>1620</v>
      </c>
      <c r="O721" t="s">
        <v>211</v>
      </c>
    </row>
    <row r="722" spans="13:15" x14ac:dyDescent="0.25">
      <c r="M722" t="s">
        <v>1621</v>
      </c>
      <c r="N722" t="s">
        <v>1622</v>
      </c>
      <c r="O722" t="s">
        <v>102</v>
      </c>
    </row>
    <row r="723" spans="13:15" x14ac:dyDescent="0.25">
      <c r="M723" t="s">
        <v>1623</v>
      </c>
      <c r="N723" t="s">
        <v>1624</v>
      </c>
      <c r="O723" t="s">
        <v>211</v>
      </c>
    </row>
    <row r="724" spans="13:15" x14ac:dyDescent="0.25">
      <c r="M724" t="s">
        <v>1625</v>
      </c>
      <c r="N724" t="s">
        <v>1626</v>
      </c>
      <c r="O724" t="s">
        <v>211</v>
      </c>
    </row>
    <row r="725" spans="13:15" x14ac:dyDescent="0.25">
      <c r="M725" t="s">
        <v>1627</v>
      </c>
      <c r="N725" t="s">
        <v>1628</v>
      </c>
      <c r="O725" t="s">
        <v>102</v>
      </c>
    </row>
    <row r="726" spans="13:15" x14ac:dyDescent="0.25">
      <c r="M726" t="s">
        <v>1629</v>
      </c>
      <c r="N726" t="s">
        <v>1630</v>
      </c>
      <c r="O726" t="s">
        <v>211</v>
      </c>
    </row>
    <row r="727" spans="13:15" x14ac:dyDescent="0.25">
      <c r="M727" t="s">
        <v>1631</v>
      </c>
      <c r="N727" t="s">
        <v>1632</v>
      </c>
      <c r="O727" t="s">
        <v>211</v>
      </c>
    </row>
    <row r="728" spans="13:15" x14ac:dyDescent="0.25">
      <c r="M728" t="s">
        <v>1633</v>
      </c>
      <c r="N728" t="s">
        <v>1634</v>
      </c>
      <c r="O728" t="s">
        <v>211</v>
      </c>
    </row>
    <row r="729" spans="13:15" x14ac:dyDescent="0.25">
      <c r="M729" t="s">
        <v>1635</v>
      </c>
      <c r="N729" t="s">
        <v>1636</v>
      </c>
      <c r="O729" t="s">
        <v>211</v>
      </c>
    </row>
    <row r="730" spans="13:15" x14ac:dyDescent="0.25">
      <c r="M730" t="s">
        <v>1637</v>
      </c>
      <c r="N730" t="s">
        <v>1638</v>
      </c>
      <c r="O730" t="s">
        <v>102</v>
      </c>
    </row>
    <row r="731" spans="13:15" x14ac:dyDescent="0.25">
      <c r="M731" t="s">
        <v>1639</v>
      </c>
      <c r="N731" t="s">
        <v>1640</v>
      </c>
      <c r="O731" t="s">
        <v>222</v>
      </c>
    </row>
    <row r="732" spans="13:15" x14ac:dyDescent="0.25">
      <c r="M732" t="s">
        <v>1641</v>
      </c>
      <c r="N732" t="s">
        <v>1642</v>
      </c>
      <c r="O732" t="s">
        <v>222</v>
      </c>
    </row>
    <row r="733" spans="13:15" x14ac:dyDescent="0.25">
      <c r="M733" t="s">
        <v>1643</v>
      </c>
      <c r="N733" t="s">
        <v>1644</v>
      </c>
      <c r="O733" t="s">
        <v>222</v>
      </c>
    </row>
    <row r="734" spans="13:15" x14ac:dyDescent="0.25">
      <c r="M734" t="s">
        <v>1645</v>
      </c>
      <c r="N734" t="s">
        <v>1646</v>
      </c>
      <c r="O734" t="s">
        <v>222</v>
      </c>
    </row>
    <row r="735" spans="13:15" x14ac:dyDescent="0.25">
      <c r="M735" t="s">
        <v>1647</v>
      </c>
      <c r="N735" t="s">
        <v>1648</v>
      </c>
      <c r="O735" t="s">
        <v>102</v>
      </c>
    </row>
    <row r="736" spans="13:15" x14ac:dyDescent="0.25">
      <c r="M736" t="s">
        <v>1649</v>
      </c>
      <c r="N736" t="s">
        <v>1650</v>
      </c>
      <c r="O736" t="s">
        <v>211</v>
      </c>
    </row>
    <row r="737" spans="13:15" x14ac:dyDescent="0.25">
      <c r="M737" t="s">
        <v>1651</v>
      </c>
      <c r="N737" t="s">
        <v>1652</v>
      </c>
      <c r="O737" t="s">
        <v>102</v>
      </c>
    </row>
    <row r="738" spans="13:15" x14ac:dyDescent="0.25">
      <c r="M738" t="s">
        <v>1653</v>
      </c>
      <c r="N738" t="s">
        <v>1654</v>
      </c>
      <c r="O738" t="s">
        <v>97</v>
      </c>
    </row>
    <row r="739" spans="13:15" x14ac:dyDescent="0.25">
      <c r="M739" t="s">
        <v>1656</v>
      </c>
      <c r="N739" t="s">
        <v>1657</v>
      </c>
      <c r="O739" t="s">
        <v>97</v>
      </c>
    </row>
    <row r="740" spans="13:15" x14ac:dyDescent="0.25">
      <c r="M740" t="s">
        <v>1658</v>
      </c>
      <c r="N740" t="s">
        <v>1659</v>
      </c>
      <c r="O740" t="s">
        <v>102</v>
      </c>
    </row>
    <row r="741" spans="13:15" x14ac:dyDescent="0.25">
      <c r="M741" t="s">
        <v>1660</v>
      </c>
      <c r="N741" t="s">
        <v>1661</v>
      </c>
      <c r="O741" t="s">
        <v>102</v>
      </c>
    </row>
    <row r="742" spans="13:15" x14ac:dyDescent="0.25">
      <c r="M742" t="s">
        <v>1662</v>
      </c>
      <c r="N742" t="s">
        <v>1663</v>
      </c>
      <c r="O742" t="s">
        <v>102</v>
      </c>
    </row>
    <row r="743" spans="13:15" x14ac:dyDescent="0.25">
      <c r="M743" t="s">
        <v>1664</v>
      </c>
      <c r="N743" t="s">
        <v>1665</v>
      </c>
      <c r="O743" t="s">
        <v>102</v>
      </c>
    </row>
    <row r="744" spans="13:15" x14ac:dyDescent="0.25">
      <c r="M744" t="s">
        <v>1667</v>
      </c>
      <c r="N744" t="s">
        <v>1668</v>
      </c>
      <c r="O744" t="s">
        <v>222</v>
      </c>
    </row>
    <row r="745" spans="13:15" x14ac:dyDescent="0.25">
      <c r="M745" t="s">
        <v>1669</v>
      </c>
      <c r="N745" t="s">
        <v>1670</v>
      </c>
      <c r="O745" t="s">
        <v>102</v>
      </c>
    </row>
    <row r="746" spans="13:15" x14ac:dyDescent="0.25">
      <c r="M746" t="s">
        <v>1671</v>
      </c>
      <c r="N746" t="s">
        <v>1672</v>
      </c>
      <c r="O746" t="s">
        <v>211</v>
      </c>
    </row>
    <row r="747" spans="13:15" x14ac:dyDescent="0.25">
      <c r="M747" t="s">
        <v>1673</v>
      </c>
      <c r="N747" t="s">
        <v>1674</v>
      </c>
      <c r="O747" t="s">
        <v>102</v>
      </c>
    </row>
    <row r="748" spans="13:15" x14ac:dyDescent="0.25">
      <c r="M748" t="s">
        <v>1675</v>
      </c>
      <c r="N748" t="s">
        <v>1676</v>
      </c>
      <c r="O748" t="s">
        <v>102</v>
      </c>
    </row>
    <row r="749" spans="13:15" x14ac:dyDescent="0.25">
      <c r="M749" t="s">
        <v>1677</v>
      </c>
      <c r="N749" t="s">
        <v>1678</v>
      </c>
      <c r="O749" t="s">
        <v>102</v>
      </c>
    </row>
    <row r="750" spans="13:15" x14ac:dyDescent="0.25">
      <c r="M750" t="s">
        <v>1679</v>
      </c>
      <c r="N750" t="s">
        <v>1680</v>
      </c>
      <c r="O750" t="s">
        <v>97</v>
      </c>
    </row>
    <row r="751" spans="13:15" x14ac:dyDescent="0.25">
      <c r="M751" t="s">
        <v>1682</v>
      </c>
      <c r="N751" t="s">
        <v>1683</v>
      </c>
      <c r="O751" t="s">
        <v>97</v>
      </c>
    </row>
    <row r="752" spans="13:15" x14ac:dyDescent="0.25">
      <c r="M752" t="s">
        <v>1684</v>
      </c>
      <c r="N752" t="s">
        <v>1685</v>
      </c>
      <c r="O752" t="s">
        <v>102</v>
      </c>
    </row>
    <row r="753" spans="13:15" x14ac:dyDescent="0.25">
      <c r="M753" t="s">
        <v>1686</v>
      </c>
      <c r="N753" t="s">
        <v>1687</v>
      </c>
      <c r="O753" t="s">
        <v>211</v>
      </c>
    </row>
    <row r="754" spans="13:15" x14ac:dyDescent="0.25">
      <c r="M754" t="s">
        <v>1688</v>
      </c>
      <c r="N754" t="s">
        <v>1689</v>
      </c>
      <c r="O754" t="s">
        <v>102</v>
      </c>
    </row>
    <row r="755" spans="13:15" x14ac:dyDescent="0.25">
      <c r="M755" t="s">
        <v>1690</v>
      </c>
      <c r="N755" t="s">
        <v>1691</v>
      </c>
      <c r="O755" t="s">
        <v>102</v>
      </c>
    </row>
    <row r="756" spans="13:15" x14ac:dyDescent="0.25">
      <c r="M756" t="s">
        <v>1692</v>
      </c>
      <c r="N756" t="s">
        <v>1693</v>
      </c>
      <c r="O756" t="s">
        <v>102</v>
      </c>
    </row>
    <row r="757" spans="13:15" x14ac:dyDescent="0.25">
      <c r="M757" t="s">
        <v>1694</v>
      </c>
      <c r="N757" t="s">
        <v>1695</v>
      </c>
      <c r="O757" t="s">
        <v>211</v>
      </c>
    </row>
    <row r="758" spans="13:15" x14ac:dyDescent="0.25">
      <c r="M758" t="s">
        <v>1697</v>
      </c>
      <c r="N758" t="s">
        <v>1698</v>
      </c>
      <c r="O758" t="s">
        <v>211</v>
      </c>
    </row>
    <row r="759" spans="13:15" x14ac:dyDescent="0.25">
      <c r="M759" t="s">
        <v>1699</v>
      </c>
      <c r="N759" t="s">
        <v>1700</v>
      </c>
      <c r="O759" t="s">
        <v>222</v>
      </c>
    </row>
    <row r="760" spans="13:15" x14ac:dyDescent="0.25">
      <c r="M760" t="s">
        <v>1701</v>
      </c>
      <c r="N760" t="s">
        <v>1702</v>
      </c>
      <c r="O760" t="s">
        <v>102</v>
      </c>
    </row>
    <row r="761" spans="13:15" x14ac:dyDescent="0.25">
      <c r="M761" t="s">
        <v>1703</v>
      </c>
      <c r="N761" t="s">
        <v>1704</v>
      </c>
      <c r="O761" t="s">
        <v>102</v>
      </c>
    </row>
    <row r="762" spans="13:15" x14ac:dyDescent="0.25">
      <c r="M762" t="s">
        <v>1705</v>
      </c>
      <c r="N762" t="s">
        <v>1706</v>
      </c>
      <c r="O762" t="s">
        <v>102</v>
      </c>
    </row>
    <row r="763" spans="13:15" x14ac:dyDescent="0.25">
      <c r="M763" t="s">
        <v>1707</v>
      </c>
      <c r="N763" t="s">
        <v>1708</v>
      </c>
      <c r="O763" t="s">
        <v>102</v>
      </c>
    </row>
    <row r="764" spans="13:15" x14ac:dyDescent="0.25">
      <c r="M764" t="s">
        <v>1709</v>
      </c>
      <c r="N764" t="s">
        <v>1710</v>
      </c>
      <c r="O764" t="s">
        <v>102</v>
      </c>
    </row>
    <row r="765" spans="13:15" x14ac:dyDescent="0.25">
      <c r="M765" t="s">
        <v>1711</v>
      </c>
      <c r="N765" t="s">
        <v>1712</v>
      </c>
      <c r="O765" t="s">
        <v>211</v>
      </c>
    </row>
    <row r="766" spans="13:15" x14ac:dyDescent="0.25">
      <c r="M766" t="s">
        <v>1713</v>
      </c>
      <c r="N766" t="s">
        <v>1714</v>
      </c>
      <c r="O766" t="s">
        <v>211</v>
      </c>
    </row>
    <row r="767" spans="13:15" x14ac:dyDescent="0.25">
      <c r="M767" t="s">
        <v>1715</v>
      </c>
      <c r="N767" t="s">
        <v>1716</v>
      </c>
      <c r="O767" t="s">
        <v>102</v>
      </c>
    </row>
    <row r="768" spans="13:15" x14ac:dyDescent="0.25">
      <c r="M768" t="s">
        <v>1718</v>
      </c>
      <c r="N768" t="s">
        <v>1719</v>
      </c>
      <c r="O768" t="s">
        <v>102</v>
      </c>
    </row>
    <row r="769" spans="13:15" x14ac:dyDescent="0.25">
      <c r="M769" t="s">
        <v>1720</v>
      </c>
      <c r="N769" t="s">
        <v>1721</v>
      </c>
      <c r="O769" t="s">
        <v>102</v>
      </c>
    </row>
    <row r="770" spans="13:15" x14ac:dyDescent="0.25">
      <c r="M770" t="s">
        <v>1722</v>
      </c>
      <c r="N770" t="s">
        <v>1723</v>
      </c>
      <c r="O770" t="s">
        <v>102</v>
      </c>
    </row>
    <row r="771" spans="13:15" x14ac:dyDescent="0.25">
      <c r="M771" t="s">
        <v>1724</v>
      </c>
      <c r="N771" t="s">
        <v>1725</v>
      </c>
      <c r="O771" t="s">
        <v>102</v>
      </c>
    </row>
    <row r="772" spans="13:15" x14ac:dyDescent="0.25">
      <c r="M772" t="s">
        <v>1726</v>
      </c>
      <c r="N772" t="s">
        <v>1727</v>
      </c>
      <c r="O772" t="s">
        <v>211</v>
      </c>
    </row>
    <row r="773" spans="13:15" x14ac:dyDescent="0.25">
      <c r="M773" t="s">
        <v>1728</v>
      </c>
      <c r="N773" t="s">
        <v>1729</v>
      </c>
      <c r="O773" t="s">
        <v>211</v>
      </c>
    </row>
    <row r="774" spans="13:15" x14ac:dyDescent="0.25">
      <c r="M774" t="s">
        <v>1730</v>
      </c>
      <c r="N774" t="s">
        <v>1731</v>
      </c>
      <c r="O774" t="s">
        <v>211</v>
      </c>
    </row>
    <row r="775" spans="13:15" x14ac:dyDescent="0.25">
      <c r="M775" t="s">
        <v>1732</v>
      </c>
      <c r="N775" t="s">
        <v>1733</v>
      </c>
      <c r="O775" t="s">
        <v>222</v>
      </c>
    </row>
    <row r="776" spans="13:15" x14ac:dyDescent="0.25">
      <c r="M776" t="s">
        <v>1734</v>
      </c>
      <c r="N776" t="s">
        <v>1735</v>
      </c>
      <c r="O776" t="s">
        <v>97</v>
      </c>
    </row>
    <row r="777" spans="13:15" x14ac:dyDescent="0.25">
      <c r="M777" t="s">
        <v>1737</v>
      </c>
      <c r="N777" t="s">
        <v>1738</v>
      </c>
      <c r="O777" t="s">
        <v>97</v>
      </c>
    </row>
    <row r="778" spans="13:15" x14ac:dyDescent="0.25">
      <c r="M778" t="s">
        <v>1739</v>
      </c>
      <c r="N778" t="s">
        <v>1740</v>
      </c>
      <c r="O778" t="s">
        <v>211</v>
      </c>
    </row>
    <row r="779" spans="13:15" x14ac:dyDescent="0.25">
      <c r="M779" t="s">
        <v>1741</v>
      </c>
      <c r="N779" t="s">
        <v>1742</v>
      </c>
      <c r="O779" t="s">
        <v>211</v>
      </c>
    </row>
    <row r="780" spans="13:15" x14ac:dyDescent="0.25">
      <c r="M780" t="s">
        <v>1743</v>
      </c>
      <c r="N780" t="s">
        <v>1744</v>
      </c>
      <c r="O780" t="s">
        <v>211</v>
      </c>
    </row>
    <row r="781" spans="13:15" x14ac:dyDescent="0.25">
      <c r="M781" t="s">
        <v>1745</v>
      </c>
      <c r="N781" t="s">
        <v>1400</v>
      </c>
      <c r="O781" t="s">
        <v>211</v>
      </c>
    </row>
    <row r="782" spans="13:15" x14ac:dyDescent="0.25">
      <c r="M782" t="s">
        <v>1746</v>
      </c>
      <c r="N782" t="s">
        <v>1747</v>
      </c>
      <c r="O782" t="s">
        <v>211</v>
      </c>
    </row>
    <row r="783" spans="13:15" x14ac:dyDescent="0.25">
      <c r="M783" t="s">
        <v>1748</v>
      </c>
      <c r="N783" t="s">
        <v>1749</v>
      </c>
      <c r="O783" t="s">
        <v>211</v>
      </c>
    </row>
    <row r="784" spans="13:15" x14ac:dyDescent="0.25">
      <c r="M784" t="s">
        <v>1750</v>
      </c>
      <c r="N784" t="s">
        <v>1751</v>
      </c>
      <c r="O784" t="s">
        <v>102</v>
      </c>
    </row>
    <row r="785" spans="13:15" x14ac:dyDescent="0.25">
      <c r="M785" t="s">
        <v>1752</v>
      </c>
      <c r="N785" t="s">
        <v>1753</v>
      </c>
      <c r="O785" t="s">
        <v>102</v>
      </c>
    </row>
    <row r="786" spans="13:15" x14ac:dyDescent="0.25">
      <c r="M786" t="s">
        <v>1754</v>
      </c>
      <c r="N786" t="s">
        <v>1755</v>
      </c>
      <c r="O786" t="s">
        <v>102</v>
      </c>
    </row>
    <row r="787" spans="13:15" x14ac:dyDescent="0.25">
      <c r="M787" t="s">
        <v>1756</v>
      </c>
      <c r="N787" t="s">
        <v>1757</v>
      </c>
      <c r="O787" t="s">
        <v>222</v>
      </c>
    </row>
    <row r="788" spans="13:15" x14ac:dyDescent="0.25">
      <c r="M788" t="s">
        <v>1758</v>
      </c>
      <c r="N788" t="s">
        <v>1759</v>
      </c>
      <c r="O788" t="s">
        <v>211</v>
      </c>
    </row>
    <row r="789" spans="13:15" x14ac:dyDescent="0.25">
      <c r="M789" t="s">
        <v>1760</v>
      </c>
      <c r="N789" t="s">
        <v>1761</v>
      </c>
      <c r="O789" t="s">
        <v>102</v>
      </c>
    </row>
    <row r="790" spans="13:15" x14ac:dyDescent="0.25">
      <c r="M790" t="s">
        <v>1762</v>
      </c>
      <c r="N790" t="s">
        <v>1763</v>
      </c>
      <c r="O790" t="s">
        <v>102</v>
      </c>
    </row>
    <row r="791" spans="13:15" x14ac:dyDescent="0.25">
      <c r="M791" t="s">
        <v>1764</v>
      </c>
      <c r="N791" t="s">
        <v>1765</v>
      </c>
      <c r="O791" t="s">
        <v>102</v>
      </c>
    </row>
    <row r="792" spans="13:15" x14ac:dyDescent="0.25">
      <c r="M792" t="s">
        <v>1766</v>
      </c>
      <c r="N792" t="s">
        <v>1767</v>
      </c>
      <c r="O792" t="s">
        <v>102</v>
      </c>
    </row>
    <row r="793" spans="13:15" x14ac:dyDescent="0.25">
      <c r="M793" t="s">
        <v>1768</v>
      </c>
      <c r="N793" t="s">
        <v>1769</v>
      </c>
      <c r="O793" t="s">
        <v>102</v>
      </c>
    </row>
    <row r="794" spans="13:15" x14ac:dyDescent="0.25">
      <c r="M794" t="s">
        <v>1770</v>
      </c>
      <c r="N794" t="s">
        <v>1771</v>
      </c>
      <c r="O794" t="s">
        <v>102</v>
      </c>
    </row>
    <row r="795" spans="13:15" x14ac:dyDescent="0.25">
      <c r="M795" t="s">
        <v>1772</v>
      </c>
      <c r="N795" t="s">
        <v>1773</v>
      </c>
      <c r="O795" t="s">
        <v>211</v>
      </c>
    </row>
    <row r="796" spans="13:15" x14ac:dyDescent="0.25">
      <c r="M796" t="s">
        <v>1774</v>
      </c>
      <c r="N796" t="s">
        <v>1775</v>
      </c>
      <c r="O796" t="s">
        <v>97</v>
      </c>
    </row>
    <row r="797" spans="13:15" x14ac:dyDescent="0.25">
      <c r="M797" t="s">
        <v>1777</v>
      </c>
      <c r="N797" t="s">
        <v>1778</v>
      </c>
      <c r="O797" t="s">
        <v>211</v>
      </c>
    </row>
    <row r="798" spans="13:15" x14ac:dyDescent="0.25">
      <c r="M798" t="s">
        <v>1779</v>
      </c>
      <c r="N798" t="s">
        <v>1780</v>
      </c>
      <c r="O798" t="s">
        <v>222</v>
      </c>
    </row>
    <row r="799" spans="13:15" x14ac:dyDescent="0.25">
      <c r="M799" t="s">
        <v>1781</v>
      </c>
      <c r="N799" t="s">
        <v>1782</v>
      </c>
      <c r="O799" t="s">
        <v>211</v>
      </c>
    </row>
    <row r="800" spans="13:15" x14ac:dyDescent="0.25">
      <c r="M800" t="s">
        <v>1783</v>
      </c>
      <c r="N800" t="s">
        <v>1784</v>
      </c>
      <c r="O800" t="s">
        <v>211</v>
      </c>
    </row>
    <row r="801" spans="13:15" x14ac:dyDescent="0.25">
      <c r="M801" t="s">
        <v>1785</v>
      </c>
      <c r="N801" t="s">
        <v>1786</v>
      </c>
      <c r="O801" t="s">
        <v>211</v>
      </c>
    </row>
    <row r="802" spans="13:15" x14ac:dyDescent="0.25">
      <c r="M802" t="s">
        <v>1787</v>
      </c>
      <c r="N802" t="s">
        <v>1788</v>
      </c>
      <c r="O802" t="s">
        <v>102</v>
      </c>
    </row>
    <row r="803" spans="13:15" x14ac:dyDescent="0.25">
      <c r="M803" t="s">
        <v>1789</v>
      </c>
      <c r="N803" t="s">
        <v>1790</v>
      </c>
      <c r="O803" t="s">
        <v>102</v>
      </c>
    </row>
    <row r="804" spans="13:15" x14ac:dyDescent="0.25">
      <c r="M804" t="s">
        <v>1791</v>
      </c>
      <c r="N804" t="s">
        <v>1792</v>
      </c>
      <c r="O804" t="s">
        <v>102</v>
      </c>
    </row>
    <row r="805" spans="13:15" x14ac:dyDescent="0.25">
      <c r="M805" t="s">
        <v>1793</v>
      </c>
      <c r="N805" t="s">
        <v>1794</v>
      </c>
      <c r="O805" t="s">
        <v>102</v>
      </c>
    </row>
    <row r="806" spans="13:15" x14ac:dyDescent="0.25">
      <c r="M806" t="s">
        <v>1795</v>
      </c>
      <c r="N806" t="s">
        <v>1796</v>
      </c>
      <c r="O806" t="s">
        <v>102</v>
      </c>
    </row>
    <row r="807" spans="13:15" x14ac:dyDescent="0.25">
      <c r="M807" t="s">
        <v>1797</v>
      </c>
      <c r="N807" t="s">
        <v>1798</v>
      </c>
      <c r="O807" t="s">
        <v>97</v>
      </c>
    </row>
    <row r="808" spans="13:15" x14ac:dyDescent="0.25">
      <c r="M808" t="s">
        <v>1800</v>
      </c>
      <c r="N808" t="s">
        <v>1801</v>
      </c>
      <c r="O808" t="s">
        <v>102</v>
      </c>
    </row>
    <row r="809" spans="13:15" x14ac:dyDescent="0.25">
      <c r="M809" t="s">
        <v>1802</v>
      </c>
      <c r="N809" t="s">
        <v>1803</v>
      </c>
      <c r="O809" t="s">
        <v>102</v>
      </c>
    </row>
    <row r="810" spans="13:15" x14ac:dyDescent="0.25">
      <c r="M810" t="s">
        <v>1804</v>
      </c>
      <c r="N810" t="s">
        <v>1805</v>
      </c>
      <c r="O810" t="s">
        <v>211</v>
      </c>
    </row>
    <row r="811" spans="13:15" x14ac:dyDescent="0.25">
      <c r="M811" t="s">
        <v>1806</v>
      </c>
      <c r="N811" t="s">
        <v>1807</v>
      </c>
      <c r="O811" t="s">
        <v>102</v>
      </c>
    </row>
    <row r="812" spans="13:15" x14ac:dyDescent="0.25">
      <c r="M812" t="s">
        <v>1808</v>
      </c>
      <c r="N812" t="s">
        <v>1809</v>
      </c>
      <c r="O812" t="s">
        <v>102</v>
      </c>
    </row>
    <row r="813" spans="13:15" x14ac:dyDescent="0.25">
      <c r="M813" t="s">
        <v>1810</v>
      </c>
      <c r="N813" t="s">
        <v>1811</v>
      </c>
      <c r="O813" t="s">
        <v>211</v>
      </c>
    </row>
    <row r="814" spans="13:15" x14ac:dyDescent="0.25">
      <c r="M814" t="s">
        <v>1812</v>
      </c>
      <c r="N814" t="s">
        <v>1813</v>
      </c>
      <c r="O814" t="s">
        <v>222</v>
      </c>
    </row>
    <row r="815" spans="13:15" x14ac:dyDescent="0.25">
      <c r="M815" t="s">
        <v>1814</v>
      </c>
      <c r="N815" t="s">
        <v>1815</v>
      </c>
      <c r="O815" t="s">
        <v>211</v>
      </c>
    </row>
    <row r="816" spans="13:15" x14ac:dyDescent="0.25">
      <c r="M816" t="s">
        <v>1816</v>
      </c>
      <c r="N816" t="s">
        <v>1817</v>
      </c>
      <c r="O816" t="s">
        <v>211</v>
      </c>
    </row>
    <row r="817" spans="13:15" x14ac:dyDescent="0.25">
      <c r="M817" t="s">
        <v>1818</v>
      </c>
      <c r="N817" t="s">
        <v>1819</v>
      </c>
      <c r="O817" t="s">
        <v>211</v>
      </c>
    </row>
    <row r="818" spans="13:15" x14ac:dyDescent="0.25">
      <c r="M818" t="s">
        <v>1820</v>
      </c>
      <c r="N818" t="s">
        <v>1821</v>
      </c>
      <c r="O818" t="s">
        <v>211</v>
      </c>
    </row>
    <row r="819" spans="13:15" x14ac:dyDescent="0.25">
      <c r="M819" t="s">
        <v>1822</v>
      </c>
      <c r="N819" t="s">
        <v>1823</v>
      </c>
      <c r="O819" t="s">
        <v>211</v>
      </c>
    </row>
    <row r="820" spans="13:15" x14ac:dyDescent="0.25">
      <c r="M820" t="s">
        <v>1824</v>
      </c>
      <c r="N820" t="s">
        <v>1825</v>
      </c>
      <c r="O820" t="s">
        <v>211</v>
      </c>
    </row>
    <row r="821" spans="13:15" x14ac:dyDescent="0.25">
      <c r="M821" t="s">
        <v>1826</v>
      </c>
      <c r="N821" t="s">
        <v>1827</v>
      </c>
      <c r="O821" t="s">
        <v>211</v>
      </c>
    </row>
    <row r="822" spans="13:15" x14ac:dyDescent="0.25">
      <c r="M822" t="s">
        <v>1828</v>
      </c>
      <c r="N822" t="s">
        <v>1829</v>
      </c>
      <c r="O822" t="s">
        <v>211</v>
      </c>
    </row>
    <row r="823" spans="13:15" x14ac:dyDescent="0.25">
      <c r="M823" t="s">
        <v>1830</v>
      </c>
      <c r="N823" t="s">
        <v>1831</v>
      </c>
      <c r="O823" t="s">
        <v>211</v>
      </c>
    </row>
    <row r="824" spans="13:15" x14ac:dyDescent="0.25">
      <c r="M824" t="s">
        <v>1832</v>
      </c>
      <c r="N824" t="s">
        <v>1833</v>
      </c>
      <c r="O824" t="s">
        <v>211</v>
      </c>
    </row>
    <row r="825" spans="13:15" x14ac:dyDescent="0.25">
      <c r="M825" t="s">
        <v>1834</v>
      </c>
      <c r="N825" t="s">
        <v>1835</v>
      </c>
      <c r="O825" t="s">
        <v>211</v>
      </c>
    </row>
    <row r="826" spans="13:15" x14ac:dyDescent="0.25">
      <c r="M826" t="s">
        <v>1836</v>
      </c>
      <c r="N826" t="s">
        <v>1837</v>
      </c>
      <c r="O826" t="s">
        <v>211</v>
      </c>
    </row>
    <row r="827" spans="13:15" x14ac:dyDescent="0.25">
      <c r="M827" t="s">
        <v>1838</v>
      </c>
      <c r="N827" t="s">
        <v>1839</v>
      </c>
      <c r="O827" t="s">
        <v>211</v>
      </c>
    </row>
    <row r="828" spans="13:15" x14ac:dyDescent="0.25">
      <c r="M828" t="s">
        <v>1840</v>
      </c>
      <c r="N828" t="s">
        <v>1841</v>
      </c>
      <c r="O828" t="s">
        <v>211</v>
      </c>
    </row>
    <row r="829" spans="13:15" x14ac:dyDescent="0.25">
      <c r="M829" t="s">
        <v>1842</v>
      </c>
      <c r="N829" t="s">
        <v>1843</v>
      </c>
      <c r="O829" t="s">
        <v>102</v>
      </c>
    </row>
    <row r="830" spans="13:15" x14ac:dyDescent="0.25">
      <c r="M830" t="s">
        <v>1844</v>
      </c>
      <c r="N830" t="s">
        <v>1845</v>
      </c>
      <c r="O830" t="s">
        <v>102</v>
      </c>
    </row>
    <row r="831" spans="13:15" x14ac:dyDescent="0.25">
      <c r="M831" t="s">
        <v>1846</v>
      </c>
      <c r="N831" t="s">
        <v>1847</v>
      </c>
      <c r="O831" t="s">
        <v>102</v>
      </c>
    </row>
    <row r="832" spans="13:15" x14ac:dyDescent="0.25">
      <c r="M832" t="s">
        <v>1848</v>
      </c>
      <c r="N832" t="s">
        <v>1849</v>
      </c>
      <c r="O832" t="s">
        <v>102</v>
      </c>
    </row>
    <row r="833" spans="13:15" x14ac:dyDescent="0.25">
      <c r="M833" t="s">
        <v>1850</v>
      </c>
      <c r="N833" t="s">
        <v>1851</v>
      </c>
      <c r="O833" t="s">
        <v>222</v>
      </c>
    </row>
    <row r="834" spans="13:15" x14ac:dyDescent="0.25">
      <c r="M834" t="s">
        <v>1852</v>
      </c>
      <c r="N834" t="s">
        <v>1853</v>
      </c>
      <c r="O834" t="s">
        <v>222</v>
      </c>
    </row>
    <row r="835" spans="13:15" x14ac:dyDescent="0.25">
      <c r="M835" t="s">
        <v>1854</v>
      </c>
      <c r="N835" t="s">
        <v>1855</v>
      </c>
      <c r="O835" t="s">
        <v>97</v>
      </c>
    </row>
    <row r="836" spans="13:15" x14ac:dyDescent="0.25">
      <c r="M836" t="s">
        <v>1857</v>
      </c>
      <c r="N836" t="s">
        <v>1858</v>
      </c>
      <c r="O836" t="s">
        <v>97</v>
      </c>
    </row>
    <row r="837" spans="13:15" x14ac:dyDescent="0.25">
      <c r="M837" t="s">
        <v>1859</v>
      </c>
      <c r="N837" t="s">
        <v>1860</v>
      </c>
      <c r="O837" t="s">
        <v>97</v>
      </c>
    </row>
    <row r="838" spans="13:15" x14ac:dyDescent="0.25">
      <c r="M838" t="s">
        <v>1861</v>
      </c>
      <c r="N838" t="s">
        <v>1862</v>
      </c>
      <c r="O838" t="s">
        <v>102</v>
      </c>
    </row>
    <row r="839" spans="13:15" x14ac:dyDescent="0.25">
      <c r="M839" t="s">
        <v>1864</v>
      </c>
      <c r="N839" t="s">
        <v>1865</v>
      </c>
      <c r="O839" t="s">
        <v>102</v>
      </c>
    </row>
    <row r="840" spans="13:15" x14ac:dyDescent="0.25">
      <c r="M840" t="s">
        <v>1866</v>
      </c>
      <c r="N840" t="s">
        <v>1867</v>
      </c>
      <c r="O840" t="s">
        <v>102</v>
      </c>
    </row>
    <row r="841" spans="13:15" x14ac:dyDescent="0.25">
      <c r="M841" t="s">
        <v>1868</v>
      </c>
      <c r="N841" t="s">
        <v>1869</v>
      </c>
      <c r="O841" t="s">
        <v>102</v>
      </c>
    </row>
    <row r="842" spans="13:15" x14ac:dyDescent="0.25">
      <c r="M842" t="s">
        <v>1870</v>
      </c>
      <c r="N842" t="s">
        <v>1871</v>
      </c>
      <c r="O842" t="s">
        <v>102</v>
      </c>
    </row>
    <row r="843" spans="13:15" x14ac:dyDescent="0.25">
      <c r="M843" t="s">
        <v>1872</v>
      </c>
      <c r="N843" t="s">
        <v>1873</v>
      </c>
      <c r="O843" t="s">
        <v>102</v>
      </c>
    </row>
    <row r="844" spans="13:15" x14ac:dyDescent="0.25">
      <c r="M844" t="s">
        <v>1874</v>
      </c>
      <c r="N844" t="s">
        <v>1875</v>
      </c>
      <c r="O844" t="s">
        <v>102</v>
      </c>
    </row>
    <row r="845" spans="13:15" x14ac:dyDescent="0.25">
      <c r="M845" t="s">
        <v>1876</v>
      </c>
      <c r="N845" t="s">
        <v>1877</v>
      </c>
      <c r="O845" t="s">
        <v>102</v>
      </c>
    </row>
    <row r="846" spans="13:15" x14ac:dyDescent="0.25">
      <c r="M846" t="s">
        <v>1878</v>
      </c>
      <c r="N846" t="s">
        <v>1879</v>
      </c>
      <c r="O846" t="s">
        <v>102</v>
      </c>
    </row>
    <row r="847" spans="13:15" x14ac:dyDescent="0.25">
      <c r="M847" t="s">
        <v>1880</v>
      </c>
      <c r="N847" t="s">
        <v>1881</v>
      </c>
      <c r="O847" t="s">
        <v>102</v>
      </c>
    </row>
    <row r="848" spans="13:15" x14ac:dyDescent="0.25">
      <c r="M848" t="s">
        <v>1882</v>
      </c>
      <c r="N848" t="s">
        <v>1883</v>
      </c>
      <c r="O848" t="s">
        <v>102</v>
      </c>
    </row>
    <row r="849" spans="13:15" x14ac:dyDescent="0.25">
      <c r="M849" t="s">
        <v>1884</v>
      </c>
      <c r="N849" t="s">
        <v>1885</v>
      </c>
      <c r="O849" t="s">
        <v>102</v>
      </c>
    </row>
    <row r="850" spans="13:15" x14ac:dyDescent="0.25">
      <c r="M850" t="s">
        <v>1886</v>
      </c>
      <c r="N850" t="s">
        <v>1887</v>
      </c>
      <c r="O850" t="s">
        <v>102</v>
      </c>
    </row>
    <row r="851" spans="13:15" x14ac:dyDescent="0.25">
      <c r="M851" t="s">
        <v>1888</v>
      </c>
      <c r="N851" t="s">
        <v>1889</v>
      </c>
      <c r="O851" t="s">
        <v>97</v>
      </c>
    </row>
    <row r="852" spans="13:15" x14ac:dyDescent="0.25">
      <c r="M852" t="s">
        <v>1891</v>
      </c>
      <c r="N852" t="s">
        <v>1892</v>
      </c>
      <c r="O852" t="s">
        <v>97</v>
      </c>
    </row>
    <row r="853" spans="13:15" x14ac:dyDescent="0.25">
      <c r="M853" t="s">
        <v>1893</v>
      </c>
      <c r="N853" t="s">
        <v>1894</v>
      </c>
      <c r="O853" t="s">
        <v>102</v>
      </c>
    </row>
    <row r="854" spans="13:15" x14ac:dyDescent="0.25">
      <c r="M854" t="s">
        <v>1896</v>
      </c>
      <c r="N854" t="s">
        <v>1897</v>
      </c>
      <c r="O854" t="s">
        <v>102</v>
      </c>
    </row>
    <row r="855" spans="13:15" x14ac:dyDescent="0.25">
      <c r="M855" t="s">
        <v>1898</v>
      </c>
      <c r="N855" t="s">
        <v>1899</v>
      </c>
      <c r="O855" t="s">
        <v>102</v>
      </c>
    </row>
    <row r="856" spans="13:15" x14ac:dyDescent="0.25">
      <c r="M856" t="s">
        <v>1900</v>
      </c>
      <c r="N856" t="s">
        <v>1901</v>
      </c>
      <c r="O856" t="s">
        <v>211</v>
      </c>
    </row>
    <row r="857" spans="13:15" x14ac:dyDescent="0.25">
      <c r="M857" t="s">
        <v>1902</v>
      </c>
      <c r="N857" t="s">
        <v>1903</v>
      </c>
      <c r="O857" t="s">
        <v>211</v>
      </c>
    </row>
    <row r="858" spans="13:15" x14ac:dyDescent="0.25">
      <c r="M858" t="s">
        <v>1904</v>
      </c>
      <c r="N858" t="s">
        <v>1905</v>
      </c>
      <c r="O858" t="s">
        <v>211</v>
      </c>
    </row>
    <row r="859" spans="13:15" x14ac:dyDescent="0.25">
      <c r="M859" t="s">
        <v>1906</v>
      </c>
      <c r="N859" t="s">
        <v>1907</v>
      </c>
      <c r="O859" t="s">
        <v>211</v>
      </c>
    </row>
    <row r="860" spans="13:15" x14ac:dyDescent="0.25">
      <c r="M860" t="s">
        <v>1908</v>
      </c>
      <c r="N860" t="s">
        <v>1909</v>
      </c>
      <c r="O860" t="s">
        <v>211</v>
      </c>
    </row>
    <row r="861" spans="13:15" x14ac:dyDescent="0.25">
      <c r="M861" t="s">
        <v>1910</v>
      </c>
      <c r="N861" t="s">
        <v>1911</v>
      </c>
      <c r="O861" t="s">
        <v>211</v>
      </c>
    </row>
    <row r="862" spans="13:15" x14ac:dyDescent="0.25">
      <c r="M862" t="s">
        <v>1912</v>
      </c>
      <c r="N862" t="s">
        <v>1913</v>
      </c>
      <c r="O862" t="s">
        <v>211</v>
      </c>
    </row>
    <row r="863" spans="13:15" x14ac:dyDescent="0.25">
      <c r="M863" t="s">
        <v>1914</v>
      </c>
      <c r="N863" t="s">
        <v>1915</v>
      </c>
      <c r="O863" t="s">
        <v>211</v>
      </c>
    </row>
    <row r="864" spans="13:15" x14ac:dyDescent="0.25">
      <c r="M864" t="s">
        <v>1916</v>
      </c>
      <c r="N864" t="s">
        <v>1917</v>
      </c>
      <c r="O864" t="s">
        <v>211</v>
      </c>
    </row>
    <row r="865" spans="13:15" x14ac:dyDescent="0.25">
      <c r="M865" t="s">
        <v>1918</v>
      </c>
      <c r="N865" t="s">
        <v>1919</v>
      </c>
      <c r="O865" t="s">
        <v>211</v>
      </c>
    </row>
    <row r="866" spans="13:15" x14ac:dyDescent="0.25">
      <c r="M866" t="s">
        <v>1920</v>
      </c>
      <c r="N866" t="s">
        <v>1921</v>
      </c>
      <c r="O866" t="s">
        <v>222</v>
      </c>
    </row>
    <row r="867" spans="13:15" x14ac:dyDescent="0.25">
      <c r="M867" t="s">
        <v>1922</v>
      </c>
      <c r="N867" t="s">
        <v>1923</v>
      </c>
      <c r="O867" t="s">
        <v>222</v>
      </c>
    </row>
    <row r="868" spans="13:15" x14ac:dyDescent="0.25">
      <c r="M868" t="s">
        <v>1924</v>
      </c>
      <c r="N868" t="s">
        <v>1925</v>
      </c>
      <c r="O868" t="s">
        <v>222</v>
      </c>
    </row>
    <row r="869" spans="13:15" x14ac:dyDescent="0.25">
      <c r="M869" t="s">
        <v>1926</v>
      </c>
      <c r="N869" t="s">
        <v>1927</v>
      </c>
      <c r="O869" t="s">
        <v>211</v>
      </c>
    </row>
    <row r="870" spans="13:15" x14ac:dyDescent="0.25">
      <c r="M870" t="s">
        <v>1928</v>
      </c>
      <c r="N870" t="s">
        <v>1929</v>
      </c>
      <c r="O870" t="s">
        <v>102</v>
      </c>
    </row>
    <row r="871" spans="13:15" x14ac:dyDescent="0.25">
      <c r="M871" t="s">
        <v>1930</v>
      </c>
      <c r="N871" t="s">
        <v>1931</v>
      </c>
      <c r="O871" t="s">
        <v>102</v>
      </c>
    </row>
    <row r="872" spans="13:15" x14ac:dyDescent="0.25">
      <c r="M872" t="s">
        <v>1932</v>
      </c>
      <c r="N872" t="s">
        <v>1933</v>
      </c>
      <c r="O872" t="s">
        <v>102</v>
      </c>
    </row>
    <row r="873" spans="13:15" x14ac:dyDescent="0.25">
      <c r="M873" t="s">
        <v>1934</v>
      </c>
      <c r="N873" t="s">
        <v>1935</v>
      </c>
      <c r="O873" t="s">
        <v>102</v>
      </c>
    </row>
    <row r="874" spans="13:15" x14ac:dyDescent="0.25">
      <c r="M874" t="s">
        <v>1936</v>
      </c>
      <c r="N874" t="s">
        <v>1937</v>
      </c>
      <c r="O874" t="s">
        <v>211</v>
      </c>
    </row>
    <row r="875" spans="13:15" x14ac:dyDescent="0.25">
      <c r="M875" t="s">
        <v>1939</v>
      </c>
      <c r="N875" t="s">
        <v>1940</v>
      </c>
      <c r="O875" t="s">
        <v>211</v>
      </c>
    </row>
    <row r="876" spans="13:15" x14ac:dyDescent="0.25">
      <c r="M876" t="s">
        <v>1941</v>
      </c>
      <c r="N876" t="s">
        <v>1942</v>
      </c>
      <c r="O876" t="s">
        <v>102</v>
      </c>
    </row>
    <row r="877" spans="13:15" x14ac:dyDescent="0.25">
      <c r="M877" t="s">
        <v>1943</v>
      </c>
      <c r="N877" t="s">
        <v>1944</v>
      </c>
      <c r="O877" t="s">
        <v>102</v>
      </c>
    </row>
    <row r="878" spans="13:15" x14ac:dyDescent="0.25">
      <c r="M878" t="s">
        <v>1945</v>
      </c>
      <c r="N878" t="s">
        <v>1946</v>
      </c>
      <c r="O878" t="s">
        <v>102</v>
      </c>
    </row>
    <row r="879" spans="13:15" x14ac:dyDescent="0.25">
      <c r="M879" t="s">
        <v>1947</v>
      </c>
      <c r="N879" t="s">
        <v>1948</v>
      </c>
      <c r="O879" t="s">
        <v>102</v>
      </c>
    </row>
    <row r="880" spans="13:15" x14ac:dyDescent="0.25">
      <c r="M880" t="s">
        <v>1949</v>
      </c>
      <c r="N880" t="s">
        <v>1950</v>
      </c>
      <c r="O880" t="s">
        <v>211</v>
      </c>
    </row>
    <row r="881" spans="13:15" x14ac:dyDescent="0.25">
      <c r="M881" t="s">
        <v>1951</v>
      </c>
      <c r="N881" t="s">
        <v>1952</v>
      </c>
      <c r="O881" t="s">
        <v>222</v>
      </c>
    </row>
    <row r="882" spans="13:15" x14ac:dyDescent="0.25">
      <c r="M882" t="s">
        <v>1953</v>
      </c>
      <c r="N882" t="s">
        <v>1954</v>
      </c>
      <c r="O882" t="s">
        <v>102</v>
      </c>
    </row>
    <row r="883" spans="13:15" x14ac:dyDescent="0.25">
      <c r="M883" t="s">
        <v>1955</v>
      </c>
      <c r="N883" t="s">
        <v>1956</v>
      </c>
      <c r="O883" t="s">
        <v>97</v>
      </c>
    </row>
    <row r="884" spans="13:15" x14ac:dyDescent="0.25">
      <c r="M884" t="s">
        <v>1958</v>
      </c>
      <c r="N884" t="s">
        <v>1959</v>
      </c>
      <c r="O884" t="s">
        <v>97</v>
      </c>
    </row>
    <row r="885" spans="13:15" x14ac:dyDescent="0.25">
      <c r="M885" t="s">
        <v>1960</v>
      </c>
      <c r="N885" t="s">
        <v>1961</v>
      </c>
      <c r="O885" t="s">
        <v>102</v>
      </c>
    </row>
    <row r="886" spans="13:15" x14ac:dyDescent="0.25">
      <c r="M886" t="s">
        <v>1962</v>
      </c>
      <c r="N886" t="s">
        <v>1963</v>
      </c>
      <c r="O886" t="s">
        <v>102</v>
      </c>
    </row>
    <row r="887" spans="13:15" x14ac:dyDescent="0.25">
      <c r="M887" t="s">
        <v>1964</v>
      </c>
      <c r="N887" t="s">
        <v>1965</v>
      </c>
      <c r="O887" t="s">
        <v>102</v>
      </c>
    </row>
    <row r="888" spans="13:15" x14ac:dyDescent="0.25">
      <c r="M888" t="s">
        <v>1966</v>
      </c>
      <c r="N888" t="s">
        <v>1967</v>
      </c>
      <c r="O888" t="s">
        <v>102</v>
      </c>
    </row>
    <row r="889" spans="13:15" x14ac:dyDescent="0.25">
      <c r="M889" t="s">
        <v>1968</v>
      </c>
      <c r="N889" t="s">
        <v>1969</v>
      </c>
      <c r="O889" t="s">
        <v>102</v>
      </c>
    </row>
    <row r="890" spans="13:15" x14ac:dyDescent="0.25">
      <c r="M890" t="s">
        <v>1970</v>
      </c>
      <c r="N890" t="s">
        <v>1971</v>
      </c>
      <c r="O890" t="s">
        <v>102</v>
      </c>
    </row>
    <row r="891" spans="13:15" x14ac:dyDescent="0.25">
      <c r="M891" t="s">
        <v>1972</v>
      </c>
      <c r="N891" t="s">
        <v>1973</v>
      </c>
      <c r="O891" t="s">
        <v>211</v>
      </c>
    </row>
    <row r="892" spans="13:15" x14ac:dyDescent="0.25">
      <c r="M892" t="s">
        <v>1974</v>
      </c>
      <c r="N892" t="s">
        <v>1975</v>
      </c>
      <c r="O892" t="s">
        <v>102</v>
      </c>
    </row>
    <row r="893" spans="13:15" x14ac:dyDescent="0.25">
      <c r="M893" t="s">
        <v>1976</v>
      </c>
      <c r="N893" t="s">
        <v>1977</v>
      </c>
      <c r="O893" t="s">
        <v>102</v>
      </c>
    </row>
    <row r="894" spans="13:15" x14ac:dyDescent="0.25">
      <c r="M894" t="s">
        <v>1978</v>
      </c>
      <c r="N894" t="s">
        <v>1979</v>
      </c>
      <c r="O894" t="s">
        <v>222</v>
      </c>
    </row>
    <row r="895" spans="13:15" x14ac:dyDescent="0.25">
      <c r="M895" t="s">
        <v>1980</v>
      </c>
      <c r="N895" t="s">
        <v>1981</v>
      </c>
      <c r="O895" t="s">
        <v>102</v>
      </c>
    </row>
    <row r="896" spans="13:15" x14ac:dyDescent="0.25">
      <c r="M896" t="s">
        <v>1982</v>
      </c>
      <c r="N896" t="s">
        <v>1983</v>
      </c>
      <c r="O896" t="s">
        <v>97</v>
      </c>
    </row>
    <row r="897" spans="13:15" x14ac:dyDescent="0.25">
      <c r="M897" t="s">
        <v>1985</v>
      </c>
      <c r="N897" t="s">
        <v>1986</v>
      </c>
      <c r="O897" t="s">
        <v>97</v>
      </c>
    </row>
    <row r="898" spans="13:15" x14ac:dyDescent="0.25">
      <c r="M898" t="s">
        <v>1987</v>
      </c>
      <c r="N898" t="s">
        <v>1988</v>
      </c>
      <c r="O898" t="s">
        <v>97</v>
      </c>
    </row>
    <row r="899" spans="13:15" x14ac:dyDescent="0.25">
      <c r="M899" t="s">
        <v>1989</v>
      </c>
      <c r="N899" t="s">
        <v>1990</v>
      </c>
      <c r="O899" t="s">
        <v>211</v>
      </c>
    </row>
    <row r="900" spans="13:15" x14ac:dyDescent="0.25">
      <c r="M900" t="s">
        <v>1991</v>
      </c>
      <c r="N900" t="s">
        <v>1992</v>
      </c>
      <c r="O900" t="s">
        <v>211</v>
      </c>
    </row>
    <row r="901" spans="13:15" x14ac:dyDescent="0.25">
      <c r="M901" t="s">
        <v>1993</v>
      </c>
      <c r="N901" t="s">
        <v>1994</v>
      </c>
      <c r="O901" t="s">
        <v>211</v>
      </c>
    </row>
    <row r="902" spans="13:15" x14ac:dyDescent="0.25">
      <c r="M902" t="s">
        <v>1995</v>
      </c>
      <c r="N902" t="s">
        <v>1996</v>
      </c>
      <c r="O902" t="s">
        <v>211</v>
      </c>
    </row>
    <row r="903" spans="13:15" x14ac:dyDescent="0.25">
      <c r="M903" t="s">
        <v>1997</v>
      </c>
      <c r="N903" t="s">
        <v>1998</v>
      </c>
      <c r="O903" t="s">
        <v>211</v>
      </c>
    </row>
    <row r="904" spans="13:15" x14ac:dyDescent="0.25">
      <c r="M904" t="s">
        <v>1999</v>
      </c>
      <c r="N904" t="s">
        <v>2000</v>
      </c>
      <c r="O904" t="s">
        <v>211</v>
      </c>
    </row>
    <row r="905" spans="13:15" x14ac:dyDescent="0.25">
      <c r="M905" t="s">
        <v>2001</v>
      </c>
      <c r="N905" t="s">
        <v>2002</v>
      </c>
      <c r="O905" t="s">
        <v>211</v>
      </c>
    </row>
    <row r="906" spans="13:15" x14ac:dyDescent="0.25">
      <c r="M906" t="s">
        <v>2003</v>
      </c>
      <c r="N906" t="s">
        <v>2004</v>
      </c>
      <c r="O906" t="s">
        <v>211</v>
      </c>
    </row>
    <row r="907" spans="13:15" x14ac:dyDescent="0.25">
      <c r="M907" t="s">
        <v>2005</v>
      </c>
      <c r="N907" t="s">
        <v>2006</v>
      </c>
      <c r="O907" t="s">
        <v>211</v>
      </c>
    </row>
    <row r="908" spans="13:15" x14ac:dyDescent="0.25">
      <c r="M908" t="s">
        <v>2007</v>
      </c>
      <c r="N908" t="s">
        <v>2008</v>
      </c>
      <c r="O908" t="s">
        <v>211</v>
      </c>
    </row>
    <row r="909" spans="13:15" x14ac:dyDescent="0.25">
      <c r="M909" t="s">
        <v>2009</v>
      </c>
      <c r="N909" t="s">
        <v>2010</v>
      </c>
      <c r="O909" t="s">
        <v>211</v>
      </c>
    </row>
    <row r="910" spans="13:15" x14ac:dyDescent="0.25">
      <c r="M910" t="s">
        <v>2011</v>
      </c>
      <c r="N910" t="s">
        <v>2012</v>
      </c>
      <c r="O910" t="s">
        <v>211</v>
      </c>
    </row>
    <row r="911" spans="13:15" x14ac:dyDescent="0.25">
      <c r="M911" t="s">
        <v>2013</v>
      </c>
      <c r="N911" t="s">
        <v>2014</v>
      </c>
      <c r="O911" t="s">
        <v>211</v>
      </c>
    </row>
    <row r="912" spans="13:15" x14ac:dyDescent="0.25">
      <c r="M912" t="s">
        <v>2015</v>
      </c>
      <c r="N912" t="s">
        <v>2016</v>
      </c>
      <c r="O912" t="s">
        <v>211</v>
      </c>
    </row>
    <row r="913" spans="13:15" x14ac:dyDescent="0.25">
      <c r="M913" t="s">
        <v>2017</v>
      </c>
      <c r="N913" t="s">
        <v>2018</v>
      </c>
      <c r="O913" t="s">
        <v>211</v>
      </c>
    </row>
    <row r="914" spans="13:15" x14ac:dyDescent="0.25">
      <c r="M914" t="s">
        <v>2019</v>
      </c>
      <c r="N914" t="s">
        <v>2020</v>
      </c>
      <c r="O914" t="s">
        <v>211</v>
      </c>
    </row>
    <row r="915" spans="13:15" x14ac:dyDescent="0.25">
      <c r="M915" t="s">
        <v>2021</v>
      </c>
      <c r="N915" t="s">
        <v>2022</v>
      </c>
      <c r="O915" t="s">
        <v>211</v>
      </c>
    </row>
    <row r="916" spans="13:15" x14ac:dyDescent="0.25">
      <c r="M916" t="s">
        <v>2023</v>
      </c>
      <c r="N916" t="s">
        <v>2024</v>
      </c>
      <c r="O916" t="s">
        <v>211</v>
      </c>
    </row>
    <row r="917" spans="13:15" x14ac:dyDescent="0.25">
      <c r="M917" t="s">
        <v>2025</v>
      </c>
      <c r="N917" t="s">
        <v>2026</v>
      </c>
      <c r="O917" t="s">
        <v>102</v>
      </c>
    </row>
    <row r="918" spans="13:15" x14ac:dyDescent="0.25">
      <c r="M918" t="s">
        <v>2027</v>
      </c>
      <c r="N918" t="s">
        <v>2028</v>
      </c>
      <c r="O918" t="s">
        <v>102</v>
      </c>
    </row>
    <row r="919" spans="13:15" x14ac:dyDescent="0.25">
      <c r="M919" t="s">
        <v>2029</v>
      </c>
      <c r="N919" t="s">
        <v>2030</v>
      </c>
      <c r="O919" t="s">
        <v>102</v>
      </c>
    </row>
    <row r="920" spans="13:15" x14ac:dyDescent="0.25">
      <c r="M920" t="s">
        <v>2031</v>
      </c>
      <c r="N920" t="s">
        <v>2032</v>
      </c>
      <c r="O920" t="s">
        <v>211</v>
      </c>
    </row>
    <row r="921" spans="13:15" x14ac:dyDescent="0.25">
      <c r="M921" t="s">
        <v>2033</v>
      </c>
      <c r="N921" t="s">
        <v>2034</v>
      </c>
      <c r="O921" t="s">
        <v>222</v>
      </c>
    </row>
    <row r="922" spans="13:15" x14ac:dyDescent="0.25">
      <c r="M922" t="s">
        <v>2035</v>
      </c>
      <c r="N922" t="s">
        <v>2036</v>
      </c>
      <c r="O922" t="s">
        <v>222</v>
      </c>
    </row>
    <row r="923" spans="13:15" x14ac:dyDescent="0.25">
      <c r="M923" t="s">
        <v>2037</v>
      </c>
      <c r="N923" t="s">
        <v>2038</v>
      </c>
      <c r="O923" t="s">
        <v>102</v>
      </c>
    </row>
    <row r="924" spans="13:15" x14ac:dyDescent="0.25">
      <c r="M924" t="s">
        <v>2039</v>
      </c>
      <c r="N924" t="s">
        <v>2040</v>
      </c>
      <c r="O924" t="s">
        <v>102</v>
      </c>
    </row>
    <row r="925" spans="13:15" x14ac:dyDescent="0.25">
      <c r="M925" t="s">
        <v>2041</v>
      </c>
      <c r="N925" t="s">
        <v>2042</v>
      </c>
      <c r="O925" t="s">
        <v>222</v>
      </c>
    </row>
    <row r="926" spans="13:15" x14ac:dyDescent="0.25">
      <c r="M926" t="s">
        <v>2043</v>
      </c>
      <c r="N926" t="s">
        <v>2044</v>
      </c>
      <c r="O926" t="s">
        <v>102</v>
      </c>
    </row>
    <row r="927" spans="13:15" x14ac:dyDescent="0.25">
      <c r="M927" t="s">
        <v>2045</v>
      </c>
      <c r="N927" t="s">
        <v>2046</v>
      </c>
      <c r="O927" t="s">
        <v>102</v>
      </c>
    </row>
    <row r="928" spans="13:15" x14ac:dyDescent="0.25">
      <c r="M928" t="s">
        <v>2047</v>
      </c>
      <c r="N928" t="s">
        <v>2048</v>
      </c>
      <c r="O928" t="s">
        <v>2049</v>
      </c>
    </row>
    <row r="929" spans="13:15" x14ac:dyDescent="0.25">
      <c r="M929" t="s">
        <v>2050</v>
      </c>
      <c r="N929" t="s">
        <v>2051</v>
      </c>
      <c r="O929" t="s">
        <v>2049</v>
      </c>
    </row>
    <row r="930" spans="13:15" x14ac:dyDescent="0.25">
      <c r="M930" t="s">
        <v>2050</v>
      </c>
      <c r="N930" t="s">
        <v>2051</v>
      </c>
      <c r="O930" t="s">
        <v>2049</v>
      </c>
    </row>
  </sheetData>
  <sheetProtection algorithmName="SHA-512" hashValue="ATMha7iqqZVxk4ot3lDdrfB1qC0V0FJAYoJHRs9SU71sqkyT0hoTT3UpGCHwHiWbXbTW70WRWtF3ar9w/ZZz1A==" saltValue="yn9i4L9rNHD8tAqgW1m47w==" spinCount="100000" sheet="1" objects="1" scenarios="1"/>
  <mergeCells count="8">
    <mergeCell ref="A1:H1"/>
    <mergeCell ref="A13:H13"/>
    <mergeCell ref="A24:H24"/>
    <mergeCell ref="I24:K24"/>
    <mergeCell ref="A40:H40"/>
    <mergeCell ref="I40:K40"/>
    <mergeCell ref="F9:H9"/>
    <mergeCell ref="F8:H8"/>
  </mergeCells>
  <conditionalFormatting sqref="H16:H18"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H20">
    <cfRule type="cellIs" dxfId="12" priority="14" operator="lessThan">
      <formula>0</formula>
    </cfRule>
    <cfRule type="cellIs" dxfId="11" priority="15" operator="greaterThan">
      <formula>0</formula>
    </cfRule>
  </conditionalFormatting>
  <conditionalFormatting sqref="H27:H34">
    <cfRule type="cellIs" dxfId="10" priority="12" operator="lessThan">
      <formula>0</formula>
    </cfRule>
    <cfRule type="cellIs" dxfId="9" priority="13" operator="greaterThan">
      <formula>0</formula>
    </cfRule>
  </conditionalFormatting>
  <conditionalFormatting sqref="H36">
    <cfRule type="cellIs" dxfId="8" priority="10" operator="lessThan">
      <formula>0</formula>
    </cfRule>
    <cfRule type="cellIs" dxfId="7" priority="11" operator="greaterThan">
      <formula>0</formula>
    </cfRule>
  </conditionalFormatting>
  <conditionalFormatting sqref="H45:H46">
    <cfRule type="cellIs" dxfId="6" priority="8" operator="lessThan">
      <formula>0</formula>
    </cfRule>
    <cfRule type="cellIs" dxfId="5" priority="9" operator="greaterThan">
      <formula>0</formula>
    </cfRule>
  </conditionalFormatting>
  <conditionalFormatting sqref="H43">
    <cfRule type="cellIs" dxfId="4" priority="5" operator="equal">
      <formula>""""""</formula>
    </cfRule>
    <cfRule type="cellIs" dxfId="3" priority="6" operator="lessThan">
      <formula>0</formula>
    </cfRule>
    <cfRule type="cellIs" dxfId="2" priority="7" operator="greaterThan">
      <formula>0</formula>
    </cfRule>
  </conditionalFormatting>
  <conditionalFormatting sqref="H47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list" allowBlank="1" showInputMessage="1" showErrorMessage="1" sqref="A6">
      <formula1>$M$2:$M$930</formula1>
    </dataValidation>
  </dataValidation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8"/>
  <sheetViews>
    <sheetView topLeftCell="A919" workbookViewId="0">
      <selection activeCell="A2" sqref="A2:C928"/>
    </sheetView>
  </sheetViews>
  <sheetFormatPr defaultRowHeight="15" x14ac:dyDescent="0.25"/>
  <cols>
    <col min="1" max="1" width="14.140625" bestFit="1" customWidth="1"/>
    <col min="2" max="2" width="38.140625" bestFit="1" customWidth="1"/>
  </cols>
  <sheetData>
    <row r="1" spans="1:3" s="24" customFormat="1" x14ac:dyDescent="0.25">
      <c r="A1" s="24" t="s">
        <v>56</v>
      </c>
      <c r="B1" s="24" t="s">
        <v>1</v>
      </c>
      <c r="C1" s="24" t="s">
        <v>58</v>
      </c>
    </row>
    <row r="2" spans="1:3" x14ac:dyDescent="0.25">
      <c r="A2" t="s">
        <v>94</v>
      </c>
      <c r="B2" t="s">
        <v>95</v>
      </c>
      <c r="C2" t="s">
        <v>97</v>
      </c>
    </row>
    <row r="3" spans="1:3" x14ac:dyDescent="0.25">
      <c r="A3" t="s">
        <v>98</v>
      </c>
      <c r="B3" t="s">
        <v>99</v>
      </c>
      <c r="C3" t="s">
        <v>97</v>
      </c>
    </row>
    <row r="4" spans="1:3" x14ac:dyDescent="0.25">
      <c r="A4" t="s">
        <v>100</v>
      </c>
      <c r="B4" t="s">
        <v>101</v>
      </c>
      <c r="C4" t="s">
        <v>102</v>
      </c>
    </row>
    <row r="5" spans="1:3" x14ac:dyDescent="0.25">
      <c r="A5" t="s">
        <v>103</v>
      </c>
      <c r="B5" t="s">
        <v>104</v>
      </c>
      <c r="C5" t="s">
        <v>102</v>
      </c>
    </row>
    <row r="6" spans="1:3" x14ac:dyDescent="0.25">
      <c r="A6" t="s">
        <v>105</v>
      </c>
      <c r="B6" t="s">
        <v>106</v>
      </c>
      <c r="C6" t="s">
        <v>102</v>
      </c>
    </row>
    <row r="7" spans="1:3" x14ac:dyDescent="0.25">
      <c r="A7" t="s">
        <v>107</v>
      </c>
      <c r="B7" t="s">
        <v>108</v>
      </c>
      <c r="C7" t="s">
        <v>102</v>
      </c>
    </row>
    <row r="8" spans="1:3" x14ac:dyDescent="0.25">
      <c r="A8" t="s">
        <v>109</v>
      </c>
      <c r="B8" t="s">
        <v>110</v>
      </c>
      <c r="C8" t="s">
        <v>102</v>
      </c>
    </row>
    <row r="9" spans="1:3" x14ac:dyDescent="0.25">
      <c r="A9" t="s">
        <v>111</v>
      </c>
      <c r="B9" t="s">
        <v>112</v>
      </c>
      <c r="C9" t="s">
        <v>102</v>
      </c>
    </row>
    <row r="10" spans="1:3" x14ac:dyDescent="0.25">
      <c r="A10" t="s">
        <v>114</v>
      </c>
      <c r="B10" t="s">
        <v>115</v>
      </c>
      <c r="C10" t="s">
        <v>102</v>
      </c>
    </row>
    <row r="11" spans="1:3" x14ac:dyDescent="0.25">
      <c r="A11" t="s">
        <v>117</v>
      </c>
      <c r="B11" t="s">
        <v>118</v>
      </c>
      <c r="C11" t="s">
        <v>102</v>
      </c>
    </row>
    <row r="12" spans="1:3" x14ac:dyDescent="0.25">
      <c r="A12" t="s">
        <v>119</v>
      </c>
      <c r="B12" t="s">
        <v>120</v>
      </c>
      <c r="C12" t="s">
        <v>102</v>
      </c>
    </row>
    <row r="13" spans="1:3" x14ac:dyDescent="0.25">
      <c r="A13" t="s">
        <v>121</v>
      </c>
      <c r="B13" t="s">
        <v>122</v>
      </c>
      <c r="C13" t="s">
        <v>102</v>
      </c>
    </row>
    <row r="14" spans="1:3" x14ac:dyDescent="0.25">
      <c r="A14" t="s">
        <v>124</v>
      </c>
      <c r="B14" t="s">
        <v>125</v>
      </c>
      <c r="C14" t="s">
        <v>102</v>
      </c>
    </row>
    <row r="15" spans="1:3" x14ac:dyDescent="0.25">
      <c r="A15" t="s">
        <v>126</v>
      </c>
      <c r="B15" t="s">
        <v>127</v>
      </c>
      <c r="C15" t="s">
        <v>102</v>
      </c>
    </row>
    <row r="16" spans="1:3" x14ac:dyDescent="0.25">
      <c r="A16" t="s">
        <v>128</v>
      </c>
      <c r="B16" t="s">
        <v>129</v>
      </c>
      <c r="C16" t="s">
        <v>102</v>
      </c>
    </row>
    <row r="17" spans="1:3" x14ac:dyDescent="0.25">
      <c r="A17" t="s">
        <v>130</v>
      </c>
      <c r="B17" t="s">
        <v>131</v>
      </c>
      <c r="C17" t="s">
        <v>102</v>
      </c>
    </row>
    <row r="18" spans="1:3" x14ac:dyDescent="0.25">
      <c r="A18" t="s">
        <v>132</v>
      </c>
      <c r="B18" t="s">
        <v>133</v>
      </c>
      <c r="C18" t="s">
        <v>102</v>
      </c>
    </row>
    <row r="19" spans="1:3" x14ac:dyDescent="0.25">
      <c r="A19" t="s">
        <v>135</v>
      </c>
      <c r="B19" t="s">
        <v>136</v>
      </c>
      <c r="C19" t="s">
        <v>102</v>
      </c>
    </row>
    <row r="20" spans="1:3" x14ac:dyDescent="0.25">
      <c r="A20" t="s">
        <v>137</v>
      </c>
      <c r="B20" t="s">
        <v>138</v>
      </c>
      <c r="C20" t="s">
        <v>102</v>
      </c>
    </row>
    <row r="21" spans="1:3" x14ac:dyDescent="0.25">
      <c r="A21" t="s">
        <v>139</v>
      </c>
      <c r="B21" t="s">
        <v>140</v>
      </c>
      <c r="C21" t="s">
        <v>102</v>
      </c>
    </row>
    <row r="22" spans="1:3" x14ac:dyDescent="0.25">
      <c r="A22" t="s">
        <v>141</v>
      </c>
      <c r="B22" t="s">
        <v>142</v>
      </c>
      <c r="C22" t="s">
        <v>102</v>
      </c>
    </row>
    <row r="23" spans="1:3" x14ac:dyDescent="0.25">
      <c r="A23" t="s">
        <v>144</v>
      </c>
      <c r="B23" t="s">
        <v>145</v>
      </c>
      <c r="C23" t="s">
        <v>102</v>
      </c>
    </row>
    <row r="24" spans="1:3" x14ac:dyDescent="0.25">
      <c r="A24" t="s">
        <v>146</v>
      </c>
      <c r="B24" t="s">
        <v>147</v>
      </c>
      <c r="C24" t="s">
        <v>97</v>
      </c>
    </row>
    <row r="25" spans="1:3" x14ac:dyDescent="0.25">
      <c r="A25" t="s">
        <v>149</v>
      </c>
      <c r="B25" t="s">
        <v>150</v>
      </c>
      <c r="C25" t="s">
        <v>97</v>
      </c>
    </row>
    <row r="26" spans="1:3" x14ac:dyDescent="0.25">
      <c r="A26" t="s">
        <v>151</v>
      </c>
      <c r="B26" t="s">
        <v>152</v>
      </c>
      <c r="C26" t="s">
        <v>102</v>
      </c>
    </row>
    <row r="27" spans="1:3" x14ac:dyDescent="0.25">
      <c r="A27" t="s">
        <v>154</v>
      </c>
      <c r="B27" t="s">
        <v>155</v>
      </c>
      <c r="C27" t="s">
        <v>102</v>
      </c>
    </row>
    <row r="28" spans="1:3" x14ac:dyDescent="0.25">
      <c r="A28" t="s">
        <v>156</v>
      </c>
      <c r="B28" t="s">
        <v>157</v>
      </c>
      <c r="C28" t="s">
        <v>102</v>
      </c>
    </row>
    <row r="29" spans="1:3" x14ac:dyDescent="0.25">
      <c r="A29" t="s">
        <v>159</v>
      </c>
      <c r="B29" t="s">
        <v>160</v>
      </c>
      <c r="C29" t="s">
        <v>102</v>
      </c>
    </row>
    <row r="30" spans="1:3" x14ac:dyDescent="0.25">
      <c r="A30" t="s">
        <v>161</v>
      </c>
      <c r="B30" t="s">
        <v>162</v>
      </c>
      <c r="C30" t="s">
        <v>102</v>
      </c>
    </row>
    <row r="31" spans="1:3" x14ac:dyDescent="0.25">
      <c r="A31" t="s">
        <v>163</v>
      </c>
      <c r="B31" t="s">
        <v>164</v>
      </c>
      <c r="C31" t="s">
        <v>102</v>
      </c>
    </row>
    <row r="32" spans="1:3" x14ac:dyDescent="0.25">
      <c r="A32" t="s">
        <v>165</v>
      </c>
      <c r="B32" t="s">
        <v>166</v>
      </c>
      <c r="C32" t="s">
        <v>102</v>
      </c>
    </row>
    <row r="33" spans="1:3" x14ac:dyDescent="0.25">
      <c r="A33" t="s">
        <v>167</v>
      </c>
      <c r="B33" t="s">
        <v>168</v>
      </c>
      <c r="C33" t="s">
        <v>102</v>
      </c>
    </row>
    <row r="34" spans="1:3" x14ac:dyDescent="0.25">
      <c r="A34" t="s">
        <v>170</v>
      </c>
      <c r="B34" t="s">
        <v>171</v>
      </c>
      <c r="C34" t="s">
        <v>102</v>
      </c>
    </row>
    <row r="35" spans="1:3" x14ac:dyDescent="0.25">
      <c r="A35" t="s">
        <v>172</v>
      </c>
      <c r="B35" t="s">
        <v>173</v>
      </c>
      <c r="C35" t="s">
        <v>102</v>
      </c>
    </row>
    <row r="36" spans="1:3" x14ac:dyDescent="0.25">
      <c r="A36" t="s">
        <v>174</v>
      </c>
      <c r="B36" t="s">
        <v>175</v>
      </c>
      <c r="C36" t="s">
        <v>102</v>
      </c>
    </row>
    <row r="37" spans="1:3" x14ac:dyDescent="0.25">
      <c r="A37" t="s">
        <v>176</v>
      </c>
      <c r="B37" t="s">
        <v>177</v>
      </c>
      <c r="C37" t="s">
        <v>102</v>
      </c>
    </row>
    <row r="38" spans="1:3" x14ac:dyDescent="0.25">
      <c r="A38" t="s">
        <v>178</v>
      </c>
      <c r="B38" t="s">
        <v>179</v>
      </c>
      <c r="C38" t="s">
        <v>102</v>
      </c>
    </row>
    <row r="39" spans="1:3" x14ac:dyDescent="0.25">
      <c r="A39" t="s">
        <v>180</v>
      </c>
      <c r="B39" t="s">
        <v>181</v>
      </c>
      <c r="C39" t="s">
        <v>102</v>
      </c>
    </row>
    <row r="40" spans="1:3" x14ac:dyDescent="0.25">
      <c r="A40" t="s">
        <v>182</v>
      </c>
      <c r="B40" t="s">
        <v>183</v>
      </c>
      <c r="C40" t="s">
        <v>102</v>
      </c>
    </row>
    <row r="41" spans="1:3" x14ac:dyDescent="0.25">
      <c r="A41" t="s">
        <v>184</v>
      </c>
      <c r="B41" t="s">
        <v>185</v>
      </c>
      <c r="C41" t="s">
        <v>102</v>
      </c>
    </row>
    <row r="42" spans="1:3" x14ac:dyDescent="0.25">
      <c r="A42" t="s">
        <v>186</v>
      </c>
      <c r="B42" t="s">
        <v>187</v>
      </c>
      <c r="C42" t="s">
        <v>102</v>
      </c>
    </row>
    <row r="43" spans="1:3" x14ac:dyDescent="0.25">
      <c r="A43" t="s">
        <v>189</v>
      </c>
      <c r="B43" t="s">
        <v>190</v>
      </c>
      <c r="C43" t="s">
        <v>102</v>
      </c>
    </row>
    <row r="44" spans="1:3" x14ac:dyDescent="0.25">
      <c r="A44" t="s">
        <v>191</v>
      </c>
      <c r="B44" t="s">
        <v>192</v>
      </c>
      <c r="C44" t="s">
        <v>102</v>
      </c>
    </row>
    <row r="45" spans="1:3" x14ac:dyDescent="0.25">
      <c r="A45" t="s">
        <v>193</v>
      </c>
      <c r="B45" t="s">
        <v>194</v>
      </c>
      <c r="C45" t="s">
        <v>102</v>
      </c>
    </row>
    <row r="46" spans="1:3" x14ac:dyDescent="0.25">
      <c r="A46" t="s">
        <v>195</v>
      </c>
      <c r="B46" t="s">
        <v>196</v>
      </c>
      <c r="C46" t="s">
        <v>97</v>
      </c>
    </row>
    <row r="47" spans="1:3" x14ac:dyDescent="0.25">
      <c r="A47" t="s">
        <v>198</v>
      </c>
      <c r="B47" t="s">
        <v>199</v>
      </c>
      <c r="C47" t="s">
        <v>97</v>
      </c>
    </row>
    <row r="48" spans="1:3" x14ac:dyDescent="0.25">
      <c r="A48" t="s">
        <v>200</v>
      </c>
      <c r="B48" t="s">
        <v>201</v>
      </c>
      <c r="C48" t="s">
        <v>97</v>
      </c>
    </row>
    <row r="49" spans="1:3" x14ac:dyDescent="0.25">
      <c r="A49" t="s">
        <v>202</v>
      </c>
      <c r="B49" t="s">
        <v>203</v>
      </c>
      <c r="C49" t="s">
        <v>102</v>
      </c>
    </row>
    <row r="50" spans="1:3" x14ac:dyDescent="0.25">
      <c r="A50" t="s">
        <v>205</v>
      </c>
      <c r="B50" t="s">
        <v>206</v>
      </c>
      <c r="C50" t="s">
        <v>102</v>
      </c>
    </row>
    <row r="51" spans="1:3" x14ac:dyDescent="0.25">
      <c r="A51" t="s">
        <v>207</v>
      </c>
      <c r="B51" t="s">
        <v>208</v>
      </c>
      <c r="C51" t="s">
        <v>102</v>
      </c>
    </row>
    <row r="52" spans="1:3" x14ac:dyDescent="0.25">
      <c r="A52" t="s">
        <v>209</v>
      </c>
      <c r="B52" t="s">
        <v>210</v>
      </c>
      <c r="C52" t="s">
        <v>211</v>
      </c>
    </row>
    <row r="53" spans="1:3" x14ac:dyDescent="0.25">
      <c r="A53" t="s">
        <v>212</v>
      </c>
      <c r="B53" t="s">
        <v>213</v>
      </c>
      <c r="C53" t="s">
        <v>211</v>
      </c>
    </row>
    <row r="54" spans="1:3" x14ac:dyDescent="0.25">
      <c r="A54" t="s">
        <v>214</v>
      </c>
      <c r="B54" t="s">
        <v>215</v>
      </c>
      <c r="C54" t="s">
        <v>211</v>
      </c>
    </row>
    <row r="55" spans="1:3" x14ac:dyDescent="0.25">
      <c r="A55" t="s">
        <v>216</v>
      </c>
      <c r="B55" t="s">
        <v>217</v>
      </c>
      <c r="C55" t="s">
        <v>211</v>
      </c>
    </row>
    <row r="56" spans="1:3" x14ac:dyDescent="0.25">
      <c r="A56" t="s">
        <v>218</v>
      </c>
      <c r="B56" t="s">
        <v>219</v>
      </c>
      <c r="C56" t="s">
        <v>102</v>
      </c>
    </row>
    <row r="57" spans="1:3" x14ac:dyDescent="0.25">
      <c r="A57" t="s">
        <v>220</v>
      </c>
      <c r="B57" t="s">
        <v>221</v>
      </c>
      <c r="C57" t="s">
        <v>222</v>
      </c>
    </row>
    <row r="58" spans="1:3" x14ac:dyDescent="0.25">
      <c r="A58" t="s">
        <v>223</v>
      </c>
      <c r="B58" t="s">
        <v>224</v>
      </c>
      <c r="C58" t="s">
        <v>102</v>
      </c>
    </row>
    <row r="59" spans="1:3" x14ac:dyDescent="0.25">
      <c r="A59" t="s">
        <v>225</v>
      </c>
      <c r="B59" t="s">
        <v>226</v>
      </c>
      <c r="C59" t="s">
        <v>102</v>
      </c>
    </row>
    <row r="60" spans="1:3" x14ac:dyDescent="0.25">
      <c r="A60" t="s">
        <v>227</v>
      </c>
      <c r="B60" t="s">
        <v>228</v>
      </c>
      <c r="C60" t="s">
        <v>102</v>
      </c>
    </row>
    <row r="61" spans="1:3" x14ac:dyDescent="0.25">
      <c r="A61" t="s">
        <v>229</v>
      </c>
      <c r="B61" t="s">
        <v>230</v>
      </c>
      <c r="C61" t="s">
        <v>102</v>
      </c>
    </row>
    <row r="62" spans="1:3" x14ac:dyDescent="0.25">
      <c r="A62" t="s">
        <v>231</v>
      </c>
      <c r="B62" t="s">
        <v>232</v>
      </c>
      <c r="C62" t="s">
        <v>97</v>
      </c>
    </row>
    <row r="63" spans="1:3" x14ac:dyDescent="0.25">
      <c r="A63" t="s">
        <v>234</v>
      </c>
      <c r="B63" t="s">
        <v>235</v>
      </c>
      <c r="C63" t="s">
        <v>97</v>
      </c>
    </row>
    <row r="64" spans="1:3" x14ac:dyDescent="0.25">
      <c r="A64" t="s">
        <v>236</v>
      </c>
      <c r="B64" t="s">
        <v>237</v>
      </c>
      <c r="C64" t="s">
        <v>211</v>
      </c>
    </row>
    <row r="65" spans="1:3" x14ac:dyDescent="0.25">
      <c r="A65" t="s">
        <v>238</v>
      </c>
      <c r="B65" t="s">
        <v>239</v>
      </c>
      <c r="C65" t="s">
        <v>211</v>
      </c>
    </row>
    <row r="66" spans="1:3" x14ac:dyDescent="0.25">
      <c r="A66" t="s">
        <v>240</v>
      </c>
      <c r="B66" t="s">
        <v>241</v>
      </c>
      <c r="C66" t="s">
        <v>211</v>
      </c>
    </row>
    <row r="67" spans="1:3" x14ac:dyDescent="0.25">
      <c r="A67" t="s">
        <v>242</v>
      </c>
      <c r="B67" t="s">
        <v>243</v>
      </c>
      <c r="C67" t="s">
        <v>211</v>
      </c>
    </row>
    <row r="68" spans="1:3" x14ac:dyDescent="0.25">
      <c r="A68" t="s">
        <v>244</v>
      </c>
      <c r="B68" t="s">
        <v>245</v>
      </c>
      <c r="C68" t="s">
        <v>211</v>
      </c>
    </row>
    <row r="69" spans="1:3" x14ac:dyDescent="0.25">
      <c r="A69" t="s">
        <v>246</v>
      </c>
      <c r="B69" t="s">
        <v>247</v>
      </c>
      <c r="C69" t="s">
        <v>211</v>
      </c>
    </row>
    <row r="70" spans="1:3" x14ac:dyDescent="0.25">
      <c r="A70" t="s">
        <v>248</v>
      </c>
      <c r="B70" t="s">
        <v>249</v>
      </c>
      <c r="C70" t="s">
        <v>211</v>
      </c>
    </row>
    <row r="71" spans="1:3" x14ac:dyDescent="0.25">
      <c r="A71" t="s">
        <v>250</v>
      </c>
      <c r="B71" t="s">
        <v>251</v>
      </c>
      <c r="C71" t="s">
        <v>211</v>
      </c>
    </row>
    <row r="72" spans="1:3" x14ac:dyDescent="0.25">
      <c r="A72" t="s">
        <v>252</v>
      </c>
      <c r="B72" t="s">
        <v>253</v>
      </c>
      <c r="C72" t="s">
        <v>211</v>
      </c>
    </row>
    <row r="73" spans="1:3" x14ac:dyDescent="0.25">
      <c r="A73" t="s">
        <v>254</v>
      </c>
      <c r="B73" t="s">
        <v>255</v>
      </c>
      <c r="C73" t="s">
        <v>211</v>
      </c>
    </row>
    <row r="74" spans="1:3" x14ac:dyDescent="0.25">
      <c r="A74" t="s">
        <v>256</v>
      </c>
      <c r="B74" t="s">
        <v>257</v>
      </c>
      <c r="C74" t="s">
        <v>211</v>
      </c>
    </row>
    <row r="75" spans="1:3" x14ac:dyDescent="0.25">
      <c r="A75" t="s">
        <v>258</v>
      </c>
      <c r="B75" t="s">
        <v>259</v>
      </c>
      <c r="C75" t="s">
        <v>211</v>
      </c>
    </row>
    <row r="76" spans="1:3" x14ac:dyDescent="0.25">
      <c r="A76" t="s">
        <v>260</v>
      </c>
      <c r="B76" t="s">
        <v>261</v>
      </c>
      <c r="C76" t="s">
        <v>211</v>
      </c>
    </row>
    <row r="77" spans="1:3" x14ac:dyDescent="0.25">
      <c r="A77" t="s">
        <v>262</v>
      </c>
      <c r="B77" t="s">
        <v>263</v>
      </c>
      <c r="C77" t="s">
        <v>211</v>
      </c>
    </row>
    <row r="78" spans="1:3" x14ac:dyDescent="0.25">
      <c r="A78" t="s">
        <v>264</v>
      </c>
      <c r="B78" t="s">
        <v>265</v>
      </c>
      <c r="C78" t="s">
        <v>211</v>
      </c>
    </row>
    <row r="79" spans="1:3" x14ac:dyDescent="0.25">
      <c r="A79" t="s">
        <v>266</v>
      </c>
      <c r="B79" t="s">
        <v>267</v>
      </c>
      <c r="C79" t="s">
        <v>211</v>
      </c>
    </row>
    <row r="80" spans="1:3" x14ac:dyDescent="0.25">
      <c r="A80" t="s">
        <v>268</v>
      </c>
      <c r="B80" t="s">
        <v>269</v>
      </c>
      <c r="C80" t="s">
        <v>211</v>
      </c>
    </row>
    <row r="81" spans="1:3" x14ac:dyDescent="0.25">
      <c r="A81" t="s">
        <v>270</v>
      </c>
      <c r="B81" t="s">
        <v>271</v>
      </c>
      <c r="C81" t="s">
        <v>211</v>
      </c>
    </row>
    <row r="82" spans="1:3" x14ac:dyDescent="0.25">
      <c r="A82" t="s">
        <v>272</v>
      </c>
      <c r="B82" t="s">
        <v>273</v>
      </c>
      <c r="C82" t="s">
        <v>211</v>
      </c>
    </row>
    <row r="83" spans="1:3" x14ac:dyDescent="0.25">
      <c r="A83" t="s">
        <v>274</v>
      </c>
      <c r="B83" t="s">
        <v>275</v>
      </c>
      <c r="C83" t="s">
        <v>211</v>
      </c>
    </row>
    <row r="84" spans="1:3" x14ac:dyDescent="0.25">
      <c r="A84" t="s">
        <v>276</v>
      </c>
      <c r="B84" t="s">
        <v>277</v>
      </c>
      <c r="C84" t="s">
        <v>211</v>
      </c>
    </row>
    <row r="85" spans="1:3" x14ac:dyDescent="0.25">
      <c r="A85" t="s">
        <v>278</v>
      </c>
      <c r="B85" t="s">
        <v>279</v>
      </c>
      <c r="C85" t="s">
        <v>211</v>
      </c>
    </row>
    <row r="86" spans="1:3" x14ac:dyDescent="0.25">
      <c r="A86" t="s">
        <v>280</v>
      </c>
      <c r="B86" t="s">
        <v>281</v>
      </c>
      <c r="C86" t="s">
        <v>211</v>
      </c>
    </row>
    <row r="87" spans="1:3" x14ac:dyDescent="0.25">
      <c r="A87" t="s">
        <v>282</v>
      </c>
      <c r="B87" t="s">
        <v>283</v>
      </c>
      <c r="C87" t="s">
        <v>211</v>
      </c>
    </row>
    <row r="88" spans="1:3" x14ac:dyDescent="0.25">
      <c r="A88" t="s">
        <v>284</v>
      </c>
      <c r="B88" t="s">
        <v>285</v>
      </c>
      <c r="C88" t="s">
        <v>211</v>
      </c>
    </row>
    <row r="89" spans="1:3" x14ac:dyDescent="0.25">
      <c r="A89" t="s">
        <v>286</v>
      </c>
      <c r="B89" t="s">
        <v>287</v>
      </c>
      <c r="C89" t="s">
        <v>211</v>
      </c>
    </row>
    <row r="90" spans="1:3" x14ac:dyDescent="0.25">
      <c r="A90" t="s">
        <v>288</v>
      </c>
      <c r="B90" t="s">
        <v>289</v>
      </c>
      <c r="C90" t="s">
        <v>211</v>
      </c>
    </row>
    <row r="91" spans="1:3" x14ac:dyDescent="0.25">
      <c r="A91" t="s">
        <v>290</v>
      </c>
      <c r="B91" t="s">
        <v>291</v>
      </c>
      <c r="C91" t="s">
        <v>211</v>
      </c>
    </row>
    <row r="92" spans="1:3" x14ac:dyDescent="0.25">
      <c r="A92" t="s">
        <v>292</v>
      </c>
      <c r="B92" t="s">
        <v>293</v>
      </c>
      <c r="C92" t="s">
        <v>211</v>
      </c>
    </row>
    <row r="93" spans="1:3" x14ac:dyDescent="0.25">
      <c r="A93" t="s">
        <v>294</v>
      </c>
      <c r="B93" t="s">
        <v>295</v>
      </c>
      <c r="C93" t="s">
        <v>211</v>
      </c>
    </row>
    <row r="94" spans="1:3" x14ac:dyDescent="0.25">
      <c r="A94" t="s">
        <v>296</v>
      </c>
      <c r="B94" t="s">
        <v>297</v>
      </c>
      <c r="C94" t="s">
        <v>211</v>
      </c>
    </row>
    <row r="95" spans="1:3" x14ac:dyDescent="0.25">
      <c r="A95" t="s">
        <v>298</v>
      </c>
      <c r="B95" t="s">
        <v>299</v>
      </c>
      <c r="C95" t="s">
        <v>211</v>
      </c>
    </row>
    <row r="96" spans="1:3" x14ac:dyDescent="0.25">
      <c r="A96" t="s">
        <v>300</v>
      </c>
      <c r="B96" t="s">
        <v>301</v>
      </c>
      <c r="C96" t="s">
        <v>222</v>
      </c>
    </row>
    <row r="97" spans="1:3" x14ac:dyDescent="0.25">
      <c r="A97" t="s">
        <v>302</v>
      </c>
      <c r="B97" t="s">
        <v>303</v>
      </c>
      <c r="C97" t="s">
        <v>222</v>
      </c>
    </row>
    <row r="98" spans="1:3" x14ac:dyDescent="0.25">
      <c r="A98" t="s">
        <v>304</v>
      </c>
      <c r="B98" t="s">
        <v>305</v>
      </c>
      <c r="C98" t="s">
        <v>222</v>
      </c>
    </row>
    <row r="99" spans="1:3" x14ac:dyDescent="0.25">
      <c r="A99" t="s">
        <v>306</v>
      </c>
      <c r="B99" t="s">
        <v>307</v>
      </c>
      <c r="C99" t="s">
        <v>222</v>
      </c>
    </row>
    <row r="100" spans="1:3" x14ac:dyDescent="0.25">
      <c r="A100" t="s">
        <v>308</v>
      </c>
      <c r="B100" t="s">
        <v>309</v>
      </c>
      <c r="C100" t="s">
        <v>222</v>
      </c>
    </row>
    <row r="101" spans="1:3" x14ac:dyDescent="0.25">
      <c r="A101" t="s">
        <v>310</v>
      </c>
      <c r="B101" t="s">
        <v>311</v>
      </c>
      <c r="C101" t="s">
        <v>222</v>
      </c>
    </row>
    <row r="102" spans="1:3" x14ac:dyDescent="0.25">
      <c r="A102" t="s">
        <v>312</v>
      </c>
      <c r="B102" t="s">
        <v>313</v>
      </c>
      <c r="C102" t="s">
        <v>222</v>
      </c>
    </row>
    <row r="103" spans="1:3" x14ac:dyDescent="0.25">
      <c r="A103" t="s">
        <v>314</v>
      </c>
      <c r="B103" t="s">
        <v>232</v>
      </c>
      <c r="C103" t="s">
        <v>97</v>
      </c>
    </row>
    <row r="104" spans="1:3" x14ac:dyDescent="0.25">
      <c r="A104" t="s">
        <v>315</v>
      </c>
      <c r="B104" t="s">
        <v>316</v>
      </c>
      <c r="C104" t="s">
        <v>97</v>
      </c>
    </row>
    <row r="105" spans="1:3" x14ac:dyDescent="0.25">
      <c r="A105" t="s">
        <v>317</v>
      </c>
      <c r="B105" t="s">
        <v>318</v>
      </c>
      <c r="C105" t="s">
        <v>211</v>
      </c>
    </row>
    <row r="106" spans="1:3" x14ac:dyDescent="0.25">
      <c r="A106" t="s">
        <v>319</v>
      </c>
      <c r="B106" t="s">
        <v>320</v>
      </c>
      <c r="C106" t="s">
        <v>211</v>
      </c>
    </row>
    <row r="107" spans="1:3" x14ac:dyDescent="0.25">
      <c r="A107" t="s">
        <v>321</v>
      </c>
      <c r="B107" t="s">
        <v>322</v>
      </c>
      <c r="C107" t="s">
        <v>211</v>
      </c>
    </row>
    <row r="108" spans="1:3" x14ac:dyDescent="0.25">
      <c r="A108" t="s">
        <v>323</v>
      </c>
      <c r="B108" t="s">
        <v>324</v>
      </c>
      <c r="C108" t="s">
        <v>211</v>
      </c>
    </row>
    <row r="109" spans="1:3" x14ac:dyDescent="0.25">
      <c r="A109" t="s">
        <v>325</v>
      </c>
      <c r="B109" t="s">
        <v>326</v>
      </c>
      <c r="C109" t="s">
        <v>211</v>
      </c>
    </row>
    <row r="110" spans="1:3" x14ac:dyDescent="0.25">
      <c r="A110" t="s">
        <v>327</v>
      </c>
      <c r="B110" t="s">
        <v>328</v>
      </c>
      <c r="C110" t="s">
        <v>211</v>
      </c>
    </row>
    <row r="111" spans="1:3" x14ac:dyDescent="0.25">
      <c r="A111" t="s">
        <v>329</v>
      </c>
      <c r="B111" t="s">
        <v>330</v>
      </c>
      <c r="C111" t="s">
        <v>211</v>
      </c>
    </row>
    <row r="112" spans="1:3" x14ac:dyDescent="0.25">
      <c r="A112" t="s">
        <v>331</v>
      </c>
      <c r="B112" t="s">
        <v>332</v>
      </c>
      <c r="C112" t="s">
        <v>211</v>
      </c>
    </row>
    <row r="113" spans="1:3" x14ac:dyDescent="0.25">
      <c r="A113" t="s">
        <v>333</v>
      </c>
      <c r="B113" t="s">
        <v>334</v>
      </c>
      <c r="C113" t="s">
        <v>211</v>
      </c>
    </row>
    <row r="114" spans="1:3" x14ac:dyDescent="0.25">
      <c r="A114" t="s">
        <v>335</v>
      </c>
      <c r="B114" t="s">
        <v>336</v>
      </c>
      <c r="C114" t="s">
        <v>211</v>
      </c>
    </row>
    <row r="115" spans="1:3" x14ac:dyDescent="0.25">
      <c r="A115" t="s">
        <v>337</v>
      </c>
      <c r="B115" t="s">
        <v>338</v>
      </c>
      <c r="C115" t="s">
        <v>211</v>
      </c>
    </row>
    <row r="116" spans="1:3" x14ac:dyDescent="0.25">
      <c r="A116" t="s">
        <v>339</v>
      </c>
      <c r="B116" t="s">
        <v>340</v>
      </c>
      <c r="C116" t="s">
        <v>211</v>
      </c>
    </row>
    <row r="117" spans="1:3" x14ac:dyDescent="0.25">
      <c r="A117" t="s">
        <v>341</v>
      </c>
      <c r="B117" t="s">
        <v>342</v>
      </c>
      <c r="C117" t="s">
        <v>211</v>
      </c>
    </row>
    <row r="118" spans="1:3" x14ac:dyDescent="0.25">
      <c r="A118" t="s">
        <v>343</v>
      </c>
      <c r="B118" t="s">
        <v>344</v>
      </c>
      <c r="C118" t="s">
        <v>211</v>
      </c>
    </row>
    <row r="119" spans="1:3" x14ac:dyDescent="0.25">
      <c r="A119" t="s">
        <v>345</v>
      </c>
      <c r="B119" t="s">
        <v>346</v>
      </c>
      <c r="C119" t="s">
        <v>211</v>
      </c>
    </row>
    <row r="120" spans="1:3" x14ac:dyDescent="0.25">
      <c r="A120" t="s">
        <v>347</v>
      </c>
      <c r="B120" t="s">
        <v>348</v>
      </c>
      <c r="C120" t="s">
        <v>211</v>
      </c>
    </row>
    <row r="121" spans="1:3" x14ac:dyDescent="0.25">
      <c r="A121" t="s">
        <v>349</v>
      </c>
      <c r="B121" t="s">
        <v>350</v>
      </c>
      <c r="C121" t="s">
        <v>211</v>
      </c>
    </row>
    <row r="122" spans="1:3" x14ac:dyDescent="0.25">
      <c r="A122" t="s">
        <v>351</v>
      </c>
      <c r="B122" t="s">
        <v>352</v>
      </c>
      <c r="C122" t="s">
        <v>211</v>
      </c>
    </row>
    <row r="123" spans="1:3" x14ac:dyDescent="0.25">
      <c r="A123" t="s">
        <v>353</v>
      </c>
      <c r="B123" t="s">
        <v>354</v>
      </c>
      <c r="C123" t="s">
        <v>211</v>
      </c>
    </row>
    <row r="124" spans="1:3" x14ac:dyDescent="0.25">
      <c r="A124" t="s">
        <v>355</v>
      </c>
      <c r="B124" t="s">
        <v>356</v>
      </c>
      <c r="C124" t="s">
        <v>211</v>
      </c>
    </row>
    <row r="125" spans="1:3" x14ac:dyDescent="0.25">
      <c r="A125" t="s">
        <v>357</v>
      </c>
      <c r="B125" t="s">
        <v>358</v>
      </c>
      <c r="C125" t="s">
        <v>211</v>
      </c>
    </row>
    <row r="126" spans="1:3" x14ac:dyDescent="0.25">
      <c r="A126" t="s">
        <v>359</v>
      </c>
      <c r="B126" t="s">
        <v>360</v>
      </c>
      <c r="C126" t="s">
        <v>211</v>
      </c>
    </row>
    <row r="127" spans="1:3" x14ac:dyDescent="0.25">
      <c r="A127" t="s">
        <v>361</v>
      </c>
      <c r="B127" t="s">
        <v>362</v>
      </c>
      <c r="C127" t="s">
        <v>211</v>
      </c>
    </row>
    <row r="128" spans="1:3" x14ac:dyDescent="0.25">
      <c r="A128" t="s">
        <v>363</v>
      </c>
      <c r="B128" t="s">
        <v>364</v>
      </c>
      <c r="C128" t="s">
        <v>211</v>
      </c>
    </row>
    <row r="129" spans="1:3" x14ac:dyDescent="0.25">
      <c r="A129" t="s">
        <v>365</v>
      </c>
      <c r="B129" t="s">
        <v>366</v>
      </c>
      <c r="C129" t="s">
        <v>211</v>
      </c>
    </row>
    <row r="130" spans="1:3" x14ac:dyDescent="0.25">
      <c r="A130" t="s">
        <v>367</v>
      </c>
      <c r="B130" t="s">
        <v>368</v>
      </c>
      <c r="C130" t="s">
        <v>211</v>
      </c>
    </row>
    <row r="131" spans="1:3" x14ac:dyDescent="0.25">
      <c r="A131" t="s">
        <v>369</v>
      </c>
      <c r="B131" t="s">
        <v>370</v>
      </c>
      <c r="C131" t="s">
        <v>211</v>
      </c>
    </row>
    <row r="132" spans="1:3" x14ac:dyDescent="0.25">
      <c r="A132" t="s">
        <v>371</v>
      </c>
      <c r="B132" t="s">
        <v>372</v>
      </c>
      <c r="C132" t="s">
        <v>211</v>
      </c>
    </row>
    <row r="133" spans="1:3" x14ac:dyDescent="0.25">
      <c r="A133" t="s">
        <v>373</v>
      </c>
      <c r="B133" t="s">
        <v>374</v>
      </c>
      <c r="C133" t="s">
        <v>211</v>
      </c>
    </row>
    <row r="134" spans="1:3" x14ac:dyDescent="0.25">
      <c r="A134" t="s">
        <v>375</v>
      </c>
      <c r="B134" t="s">
        <v>376</v>
      </c>
      <c r="C134" t="s">
        <v>211</v>
      </c>
    </row>
    <row r="135" spans="1:3" x14ac:dyDescent="0.25">
      <c r="A135" t="s">
        <v>377</v>
      </c>
      <c r="B135" t="s">
        <v>378</v>
      </c>
      <c r="C135" t="s">
        <v>222</v>
      </c>
    </row>
    <row r="136" spans="1:3" x14ac:dyDescent="0.25">
      <c r="A136" t="s">
        <v>379</v>
      </c>
      <c r="B136" t="s">
        <v>380</v>
      </c>
      <c r="C136" t="s">
        <v>222</v>
      </c>
    </row>
    <row r="137" spans="1:3" x14ac:dyDescent="0.25">
      <c r="A137" t="s">
        <v>381</v>
      </c>
      <c r="B137" t="s">
        <v>382</v>
      </c>
      <c r="C137" t="s">
        <v>222</v>
      </c>
    </row>
    <row r="138" spans="1:3" x14ac:dyDescent="0.25">
      <c r="A138" t="s">
        <v>383</v>
      </c>
      <c r="B138" t="s">
        <v>384</v>
      </c>
      <c r="C138" t="s">
        <v>222</v>
      </c>
    </row>
    <row r="139" spans="1:3" x14ac:dyDescent="0.25">
      <c r="A139" t="s">
        <v>385</v>
      </c>
      <c r="B139" t="s">
        <v>386</v>
      </c>
      <c r="C139" t="s">
        <v>222</v>
      </c>
    </row>
    <row r="140" spans="1:3" x14ac:dyDescent="0.25">
      <c r="A140" t="s">
        <v>387</v>
      </c>
      <c r="B140" t="s">
        <v>388</v>
      </c>
      <c r="C140" t="s">
        <v>222</v>
      </c>
    </row>
    <row r="141" spans="1:3" x14ac:dyDescent="0.25">
      <c r="A141" t="s">
        <v>389</v>
      </c>
      <c r="B141" t="s">
        <v>390</v>
      </c>
      <c r="C141" t="s">
        <v>222</v>
      </c>
    </row>
    <row r="142" spans="1:3" x14ac:dyDescent="0.25">
      <c r="A142" t="s">
        <v>391</v>
      </c>
      <c r="B142" t="s">
        <v>392</v>
      </c>
      <c r="C142" t="s">
        <v>102</v>
      </c>
    </row>
    <row r="143" spans="1:3" x14ac:dyDescent="0.25">
      <c r="A143" t="s">
        <v>393</v>
      </c>
      <c r="B143" t="s">
        <v>394</v>
      </c>
      <c r="C143" t="s">
        <v>97</v>
      </c>
    </row>
    <row r="144" spans="1:3" x14ac:dyDescent="0.25">
      <c r="A144" t="s">
        <v>395</v>
      </c>
      <c r="B144" t="s">
        <v>232</v>
      </c>
      <c r="C144" t="s">
        <v>97</v>
      </c>
    </row>
    <row r="145" spans="1:3" x14ac:dyDescent="0.25">
      <c r="A145" t="s">
        <v>396</v>
      </c>
      <c r="B145" t="s">
        <v>397</v>
      </c>
      <c r="C145" t="s">
        <v>211</v>
      </c>
    </row>
    <row r="146" spans="1:3" x14ac:dyDescent="0.25">
      <c r="A146" t="s">
        <v>398</v>
      </c>
      <c r="B146" t="s">
        <v>399</v>
      </c>
      <c r="C146" t="s">
        <v>211</v>
      </c>
    </row>
    <row r="147" spans="1:3" x14ac:dyDescent="0.25">
      <c r="A147" t="s">
        <v>400</v>
      </c>
      <c r="B147" t="s">
        <v>401</v>
      </c>
      <c r="C147" t="s">
        <v>211</v>
      </c>
    </row>
    <row r="148" spans="1:3" x14ac:dyDescent="0.25">
      <c r="A148" t="s">
        <v>402</v>
      </c>
      <c r="B148" t="s">
        <v>403</v>
      </c>
      <c r="C148" t="s">
        <v>211</v>
      </c>
    </row>
    <row r="149" spans="1:3" x14ac:dyDescent="0.25">
      <c r="A149" t="s">
        <v>404</v>
      </c>
      <c r="B149" t="s">
        <v>405</v>
      </c>
      <c r="C149" t="s">
        <v>211</v>
      </c>
    </row>
    <row r="150" spans="1:3" x14ac:dyDescent="0.25">
      <c r="A150" t="s">
        <v>406</v>
      </c>
      <c r="B150" t="s">
        <v>407</v>
      </c>
      <c r="C150" t="s">
        <v>211</v>
      </c>
    </row>
    <row r="151" spans="1:3" x14ac:dyDescent="0.25">
      <c r="A151" t="s">
        <v>408</v>
      </c>
      <c r="B151" t="s">
        <v>409</v>
      </c>
      <c r="C151" t="s">
        <v>211</v>
      </c>
    </row>
    <row r="152" spans="1:3" x14ac:dyDescent="0.25">
      <c r="A152" t="s">
        <v>410</v>
      </c>
      <c r="B152" t="s">
        <v>411</v>
      </c>
      <c r="C152" t="s">
        <v>211</v>
      </c>
    </row>
    <row r="153" spans="1:3" x14ac:dyDescent="0.25">
      <c r="A153" t="s">
        <v>412</v>
      </c>
      <c r="B153" t="s">
        <v>413</v>
      </c>
      <c r="C153" t="s">
        <v>211</v>
      </c>
    </row>
    <row r="154" spans="1:3" x14ac:dyDescent="0.25">
      <c r="A154" t="s">
        <v>414</v>
      </c>
      <c r="B154" t="s">
        <v>415</v>
      </c>
      <c r="C154" t="s">
        <v>211</v>
      </c>
    </row>
    <row r="155" spans="1:3" x14ac:dyDescent="0.25">
      <c r="A155" t="s">
        <v>416</v>
      </c>
      <c r="B155" t="s">
        <v>417</v>
      </c>
      <c r="C155" t="s">
        <v>211</v>
      </c>
    </row>
    <row r="156" spans="1:3" x14ac:dyDescent="0.25">
      <c r="A156" t="s">
        <v>418</v>
      </c>
      <c r="B156" t="s">
        <v>419</v>
      </c>
      <c r="C156" t="s">
        <v>211</v>
      </c>
    </row>
    <row r="157" spans="1:3" x14ac:dyDescent="0.25">
      <c r="A157" t="s">
        <v>420</v>
      </c>
      <c r="B157" t="s">
        <v>421</v>
      </c>
      <c r="C157" t="s">
        <v>211</v>
      </c>
    </row>
    <row r="158" spans="1:3" x14ac:dyDescent="0.25">
      <c r="A158" t="s">
        <v>422</v>
      </c>
      <c r="B158" t="s">
        <v>423</v>
      </c>
      <c r="C158" t="s">
        <v>211</v>
      </c>
    </row>
    <row r="159" spans="1:3" x14ac:dyDescent="0.25">
      <c r="A159" t="s">
        <v>424</v>
      </c>
      <c r="B159" t="s">
        <v>425</v>
      </c>
      <c r="C159" t="s">
        <v>211</v>
      </c>
    </row>
    <row r="160" spans="1:3" x14ac:dyDescent="0.25">
      <c r="A160" t="s">
        <v>426</v>
      </c>
      <c r="B160" t="s">
        <v>427</v>
      </c>
      <c r="C160" t="s">
        <v>211</v>
      </c>
    </row>
    <row r="161" spans="1:3" x14ac:dyDescent="0.25">
      <c r="A161" t="s">
        <v>428</v>
      </c>
      <c r="B161" t="s">
        <v>429</v>
      </c>
      <c r="C161" t="s">
        <v>211</v>
      </c>
    </row>
    <row r="162" spans="1:3" x14ac:dyDescent="0.25">
      <c r="A162" t="s">
        <v>430</v>
      </c>
      <c r="B162" t="s">
        <v>431</v>
      </c>
      <c r="C162" t="s">
        <v>211</v>
      </c>
    </row>
    <row r="163" spans="1:3" x14ac:dyDescent="0.25">
      <c r="A163" t="s">
        <v>432</v>
      </c>
      <c r="B163" t="s">
        <v>433</v>
      </c>
      <c r="C163" t="s">
        <v>211</v>
      </c>
    </row>
    <row r="164" spans="1:3" x14ac:dyDescent="0.25">
      <c r="A164" t="s">
        <v>434</v>
      </c>
      <c r="B164" t="s">
        <v>435</v>
      </c>
      <c r="C164" t="s">
        <v>211</v>
      </c>
    </row>
    <row r="165" spans="1:3" x14ac:dyDescent="0.25">
      <c r="A165" t="s">
        <v>436</v>
      </c>
      <c r="B165" t="s">
        <v>437</v>
      </c>
      <c r="C165" t="s">
        <v>211</v>
      </c>
    </row>
    <row r="166" spans="1:3" x14ac:dyDescent="0.25">
      <c r="A166" t="s">
        <v>438</v>
      </c>
      <c r="B166" t="s">
        <v>439</v>
      </c>
      <c r="C166" t="s">
        <v>211</v>
      </c>
    </row>
    <row r="167" spans="1:3" x14ac:dyDescent="0.25">
      <c r="A167" t="s">
        <v>440</v>
      </c>
      <c r="B167" t="s">
        <v>441</v>
      </c>
      <c r="C167" t="s">
        <v>211</v>
      </c>
    </row>
    <row r="168" spans="1:3" x14ac:dyDescent="0.25">
      <c r="A168" t="s">
        <v>442</v>
      </c>
      <c r="B168" t="s">
        <v>443</v>
      </c>
      <c r="C168" t="s">
        <v>211</v>
      </c>
    </row>
    <row r="169" spans="1:3" x14ac:dyDescent="0.25">
      <c r="A169" t="s">
        <v>444</v>
      </c>
      <c r="B169" t="s">
        <v>445</v>
      </c>
      <c r="C169" t="s">
        <v>211</v>
      </c>
    </row>
    <row r="170" spans="1:3" x14ac:dyDescent="0.25">
      <c r="A170" t="s">
        <v>446</v>
      </c>
      <c r="B170" t="s">
        <v>447</v>
      </c>
      <c r="C170" t="s">
        <v>211</v>
      </c>
    </row>
    <row r="171" spans="1:3" x14ac:dyDescent="0.25">
      <c r="A171" t="s">
        <v>448</v>
      </c>
      <c r="B171" t="s">
        <v>449</v>
      </c>
      <c r="C171" t="s">
        <v>211</v>
      </c>
    </row>
    <row r="172" spans="1:3" x14ac:dyDescent="0.25">
      <c r="A172" t="s">
        <v>450</v>
      </c>
      <c r="B172" t="s">
        <v>451</v>
      </c>
      <c r="C172" t="s">
        <v>211</v>
      </c>
    </row>
    <row r="173" spans="1:3" x14ac:dyDescent="0.25">
      <c r="A173" t="s">
        <v>452</v>
      </c>
      <c r="B173" t="s">
        <v>453</v>
      </c>
      <c r="C173" t="s">
        <v>211</v>
      </c>
    </row>
    <row r="174" spans="1:3" x14ac:dyDescent="0.25">
      <c r="A174" t="s">
        <v>454</v>
      </c>
      <c r="B174" t="s">
        <v>455</v>
      </c>
      <c r="C174" t="s">
        <v>211</v>
      </c>
    </row>
    <row r="175" spans="1:3" x14ac:dyDescent="0.25">
      <c r="A175" t="s">
        <v>456</v>
      </c>
      <c r="B175" t="s">
        <v>457</v>
      </c>
      <c r="C175" t="s">
        <v>211</v>
      </c>
    </row>
    <row r="176" spans="1:3" x14ac:dyDescent="0.25">
      <c r="A176" t="s">
        <v>458</v>
      </c>
      <c r="B176" t="s">
        <v>459</v>
      </c>
      <c r="C176" t="s">
        <v>211</v>
      </c>
    </row>
    <row r="177" spans="1:3" x14ac:dyDescent="0.25">
      <c r="A177" t="s">
        <v>460</v>
      </c>
      <c r="B177" t="s">
        <v>461</v>
      </c>
      <c r="C177" t="s">
        <v>211</v>
      </c>
    </row>
    <row r="178" spans="1:3" x14ac:dyDescent="0.25">
      <c r="A178" t="s">
        <v>462</v>
      </c>
      <c r="B178" t="s">
        <v>463</v>
      </c>
      <c r="C178" t="s">
        <v>211</v>
      </c>
    </row>
    <row r="179" spans="1:3" x14ac:dyDescent="0.25">
      <c r="A179" t="s">
        <v>464</v>
      </c>
      <c r="B179" t="s">
        <v>465</v>
      </c>
      <c r="C179" t="s">
        <v>211</v>
      </c>
    </row>
    <row r="180" spans="1:3" x14ac:dyDescent="0.25">
      <c r="A180" t="s">
        <v>466</v>
      </c>
      <c r="B180" t="s">
        <v>467</v>
      </c>
      <c r="C180" t="s">
        <v>211</v>
      </c>
    </row>
    <row r="181" spans="1:3" x14ac:dyDescent="0.25">
      <c r="A181" t="s">
        <v>468</v>
      </c>
      <c r="B181" t="s">
        <v>469</v>
      </c>
      <c r="C181" t="s">
        <v>211</v>
      </c>
    </row>
    <row r="182" spans="1:3" x14ac:dyDescent="0.25">
      <c r="A182" t="s">
        <v>470</v>
      </c>
      <c r="B182" t="s">
        <v>471</v>
      </c>
      <c r="C182" t="s">
        <v>211</v>
      </c>
    </row>
    <row r="183" spans="1:3" x14ac:dyDescent="0.25">
      <c r="A183" t="s">
        <v>472</v>
      </c>
      <c r="B183" t="s">
        <v>473</v>
      </c>
      <c r="C183" t="s">
        <v>211</v>
      </c>
    </row>
    <row r="184" spans="1:3" x14ac:dyDescent="0.25">
      <c r="A184" t="s">
        <v>474</v>
      </c>
      <c r="B184" t="s">
        <v>475</v>
      </c>
      <c r="C184" t="s">
        <v>211</v>
      </c>
    </row>
    <row r="185" spans="1:3" x14ac:dyDescent="0.25">
      <c r="A185" t="s">
        <v>476</v>
      </c>
      <c r="B185" t="s">
        <v>477</v>
      </c>
      <c r="C185" t="s">
        <v>211</v>
      </c>
    </row>
    <row r="186" spans="1:3" x14ac:dyDescent="0.25">
      <c r="A186" t="s">
        <v>478</v>
      </c>
      <c r="B186" t="s">
        <v>479</v>
      </c>
      <c r="C186" t="s">
        <v>211</v>
      </c>
    </row>
    <row r="187" spans="1:3" x14ac:dyDescent="0.25">
      <c r="A187" t="s">
        <v>480</v>
      </c>
      <c r="B187" t="s">
        <v>481</v>
      </c>
      <c r="C187" t="s">
        <v>211</v>
      </c>
    </row>
    <row r="188" spans="1:3" x14ac:dyDescent="0.25">
      <c r="A188" t="s">
        <v>482</v>
      </c>
      <c r="B188" t="s">
        <v>483</v>
      </c>
      <c r="C188" t="s">
        <v>211</v>
      </c>
    </row>
    <row r="189" spans="1:3" x14ac:dyDescent="0.25">
      <c r="A189" t="s">
        <v>484</v>
      </c>
      <c r="B189" t="s">
        <v>485</v>
      </c>
      <c r="C189" t="s">
        <v>211</v>
      </c>
    </row>
    <row r="190" spans="1:3" x14ac:dyDescent="0.25">
      <c r="A190" t="s">
        <v>486</v>
      </c>
      <c r="B190" t="s">
        <v>487</v>
      </c>
      <c r="C190" t="s">
        <v>211</v>
      </c>
    </row>
    <row r="191" spans="1:3" x14ac:dyDescent="0.25">
      <c r="A191" t="s">
        <v>488</v>
      </c>
      <c r="B191" t="s">
        <v>489</v>
      </c>
      <c r="C191" t="s">
        <v>211</v>
      </c>
    </row>
    <row r="192" spans="1:3" x14ac:dyDescent="0.25">
      <c r="A192" t="s">
        <v>490</v>
      </c>
      <c r="B192" t="s">
        <v>491</v>
      </c>
      <c r="C192" t="s">
        <v>211</v>
      </c>
    </row>
    <row r="193" spans="1:3" x14ac:dyDescent="0.25">
      <c r="A193" t="s">
        <v>492</v>
      </c>
      <c r="B193" t="s">
        <v>493</v>
      </c>
      <c r="C193" t="s">
        <v>211</v>
      </c>
    </row>
    <row r="194" spans="1:3" x14ac:dyDescent="0.25">
      <c r="A194" t="s">
        <v>494</v>
      </c>
      <c r="B194" t="s">
        <v>495</v>
      </c>
      <c r="C194" t="s">
        <v>211</v>
      </c>
    </row>
    <row r="195" spans="1:3" x14ac:dyDescent="0.25">
      <c r="A195" t="s">
        <v>496</v>
      </c>
      <c r="B195" t="s">
        <v>497</v>
      </c>
      <c r="C195" t="s">
        <v>211</v>
      </c>
    </row>
    <row r="196" spans="1:3" x14ac:dyDescent="0.25">
      <c r="A196" t="s">
        <v>498</v>
      </c>
      <c r="B196" t="s">
        <v>499</v>
      </c>
      <c r="C196" t="s">
        <v>211</v>
      </c>
    </row>
    <row r="197" spans="1:3" x14ac:dyDescent="0.25">
      <c r="A197" t="s">
        <v>500</v>
      </c>
      <c r="B197" t="s">
        <v>501</v>
      </c>
      <c r="C197" t="s">
        <v>211</v>
      </c>
    </row>
    <row r="198" spans="1:3" x14ac:dyDescent="0.25">
      <c r="A198" t="s">
        <v>502</v>
      </c>
      <c r="B198" t="s">
        <v>503</v>
      </c>
      <c r="C198" t="s">
        <v>222</v>
      </c>
    </row>
    <row r="199" spans="1:3" x14ac:dyDescent="0.25">
      <c r="A199" t="s">
        <v>504</v>
      </c>
      <c r="B199" t="s">
        <v>505</v>
      </c>
      <c r="C199" t="s">
        <v>222</v>
      </c>
    </row>
    <row r="200" spans="1:3" x14ac:dyDescent="0.25">
      <c r="A200" t="s">
        <v>506</v>
      </c>
      <c r="B200" t="s">
        <v>507</v>
      </c>
      <c r="C200" t="s">
        <v>222</v>
      </c>
    </row>
    <row r="201" spans="1:3" x14ac:dyDescent="0.25">
      <c r="A201" t="s">
        <v>508</v>
      </c>
      <c r="B201" t="s">
        <v>509</v>
      </c>
      <c r="C201" t="s">
        <v>222</v>
      </c>
    </row>
    <row r="202" spans="1:3" x14ac:dyDescent="0.25">
      <c r="A202" t="s">
        <v>510</v>
      </c>
      <c r="B202" t="s">
        <v>511</v>
      </c>
      <c r="C202" t="s">
        <v>222</v>
      </c>
    </row>
    <row r="203" spans="1:3" x14ac:dyDescent="0.25">
      <c r="A203" t="s">
        <v>512</v>
      </c>
      <c r="B203" t="s">
        <v>513</v>
      </c>
      <c r="C203" t="s">
        <v>222</v>
      </c>
    </row>
    <row r="204" spans="1:3" x14ac:dyDescent="0.25">
      <c r="A204" t="s">
        <v>514</v>
      </c>
      <c r="B204" t="s">
        <v>515</v>
      </c>
      <c r="C204" t="s">
        <v>222</v>
      </c>
    </row>
    <row r="205" spans="1:3" x14ac:dyDescent="0.25">
      <c r="A205" t="s">
        <v>516</v>
      </c>
      <c r="B205" t="s">
        <v>517</v>
      </c>
      <c r="C205" t="s">
        <v>222</v>
      </c>
    </row>
    <row r="206" spans="1:3" x14ac:dyDescent="0.25">
      <c r="A206" t="s">
        <v>518</v>
      </c>
      <c r="B206" t="s">
        <v>519</v>
      </c>
      <c r="C206" t="s">
        <v>222</v>
      </c>
    </row>
    <row r="207" spans="1:3" x14ac:dyDescent="0.25">
      <c r="A207" t="s">
        <v>520</v>
      </c>
      <c r="B207" t="s">
        <v>521</v>
      </c>
      <c r="C207" t="s">
        <v>222</v>
      </c>
    </row>
    <row r="208" spans="1:3" x14ac:dyDescent="0.25">
      <c r="A208" t="s">
        <v>522</v>
      </c>
      <c r="B208" t="s">
        <v>523</v>
      </c>
      <c r="C208" t="s">
        <v>222</v>
      </c>
    </row>
    <row r="209" spans="1:3" x14ac:dyDescent="0.25">
      <c r="A209" t="s">
        <v>524</v>
      </c>
      <c r="B209" t="s">
        <v>525</v>
      </c>
      <c r="C209" t="s">
        <v>222</v>
      </c>
    </row>
    <row r="210" spans="1:3" x14ac:dyDescent="0.25">
      <c r="A210" t="s">
        <v>526</v>
      </c>
      <c r="B210" t="s">
        <v>527</v>
      </c>
      <c r="C210" t="s">
        <v>222</v>
      </c>
    </row>
    <row r="211" spans="1:3" x14ac:dyDescent="0.25">
      <c r="A211" t="s">
        <v>528</v>
      </c>
      <c r="B211" t="s">
        <v>529</v>
      </c>
      <c r="C211" t="s">
        <v>97</v>
      </c>
    </row>
    <row r="212" spans="1:3" x14ac:dyDescent="0.25">
      <c r="A212" t="s">
        <v>531</v>
      </c>
      <c r="B212" t="s">
        <v>532</v>
      </c>
      <c r="C212" t="s">
        <v>97</v>
      </c>
    </row>
    <row r="213" spans="1:3" x14ac:dyDescent="0.25">
      <c r="A213" t="s">
        <v>533</v>
      </c>
      <c r="B213" t="s">
        <v>534</v>
      </c>
      <c r="C213" t="s">
        <v>102</v>
      </c>
    </row>
    <row r="214" spans="1:3" x14ac:dyDescent="0.25">
      <c r="A214" t="s">
        <v>536</v>
      </c>
      <c r="B214" t="s">
        <v>537</v>
      </c>
      <c r="C214" t="s">
        <v>102</v>
      </c>
    </row>
    <row r="215" spans="1:3" x14ac:dyDescent="0.25">
      <c r="A215" t="s">
        <v>538</v>
      </c>
      <c r="B215" t="s">
        <v>539</v>
      </c>
      <c r="C215" t="s">
        <v>102</v>
      </c>
    </row>
    <row r="216" spans="1:3" x14ac:dyDescent="0.25">
      <c r="A216" t="s">
        <v>540</v>
      </c>
      <c r="B216" t="s">
        <v>541</v>
      </c>
      <c r="C216" t="s">
        <v>102</v>
      </c>
    </row>
    <row r="217" spans="1:3" x14ac:dyDescent="0.25">
      <c r="A217" t="s">
        <v>542</v>
      </c>
      <c r="B217" t="s">
        <v>543</v>
      </c>
      <c r="C217" t="s">
        <v>102</v>
      </c>
    </row>
    <row r="218" spans="1:3" x14ac:dyDescent="0.25">
      <c r="A218" t="s">
        <v>544</v>
      </c>
      <c r="B218" t="s">
        <v>545</v>
      </c>
      <c r="C218" t="s">
        <v>102</v>
      </c>
    </row>
    <row r="219" spans="1:3" x14ac:dyDescent="0.25">
      <c r="A219" t="s">
        <v>546</v>
      </c>
      <c r="B219" t="s">
        <v>547</v>
      </c>
      <c r="C219" t="s">
        <v>102</v>
      </c>
    </row>
    <row r="220" spans="1:3" x14ac:dyDescent="0.25">
      <c r="A220" t="s">
        <v>548</v>
      </c>
      <c r="B220" t="s">
        <v>549</v>
      </c>
      <c r="C220" t="s">
        <v>102</v>
      </c>
    </row>
    <row r="221" spans="1:3" x14ac:dyDescent="0.25">
      <c r="A221" t="s">
        <v>550</v>
      </c>
      <c r="B221" t="s">
        <v>551</v>
      </c>
      <c r="C221" t="s">
        <v>102</v>
      </c>
    </row>
    <row r="222" spans="1:3" x14ac:dyDescent="0.25">
      <c r="A222" t="s">
        <v>552</v>
      </c>
      <c r="B222" t="s">
        <v>553</v>
      </c>
      <c r="C222" t="s">
        <v>102</v>
      </c>
    </row>
    <row r="223" spans="1:3" x14ac:dyDescent="0.25">
      <c r="A223" t="s">
        <v>555</v>
      </c>
      <c r="B223" t="s">
        <v>556</v>
      </c>
      <c r="C223" t="s">
        <v>102</v>
      </c>
    </row>
    <row r="224" spans="1:3" x14ac:dyDescent="0.25">
      <c r="A224" t="s">
        <v>557</v>
      </c>
      <c r="B224" t="s">
        <v>558</v>
      </c>
      <c r="C224" t="s">
        <v>102</v>
      </c>
    </row>
    <row r="225" spans="1:3" x14ac:dyDescent="0.25">
      <c r="A225" t="s">
        <v>559</v>
      </c>
      <c r="B225" t="s">
        <v>560</v>
      </c>
      <c r="C225" t="s">
        <v>102</v>
      </c>
    </row>
    <row r="226" spans="1:3" x14ac:dyDescent="0.25">
      <c r="A226" t="s">
        <v>561</v>
      </c>
      <c r="B226" t="s">
        <v>562</v>
      </c>
      <c r="C226" t="s">
        <v>102</v>
      </c>
    </row>
    <row r="227" spans="1:3" x14ac:dyDescent="0.25">
      <c r="A227" t="s">
        <v>563</v>
      </c>
      <c r="B227" t="s">
        <v>564</v>
      </c>
      <c r="C227" t="s">
        <v>97</v>
      </c>
    </row>
    <row r="228" spans="1:3" x14ac:dyDescent="0.25">
      <c r="A228" t="s">
        <v>566</v>
      </c>
      <c r="B228" t="s">
        <v>567</v>
      </c>
      <c r="C228" t="s">
        <v>97</v>
      </c>
    </row>
    <row r="229" spans="1:3" x14ac:dyDescent="0.25">
      <c r="A229" t="s">
        <v>568</v>
      </c>
      <c r="B229" t="s">
        <v>569</v>
      </c>
      <c r="C229" t="s">
        <v>102</v>
      </c>
    </row>
    <row r="230" spans="1:3" x14ac:dyDescent="0.25">
      <c r="A230" t="s">
        <v>570</v>
      </c>
      <c r="B230" t="s">
        <v>571</v>
      </c>
      <c r="C230" t="s">
        <v>102</v>
      </c>
    </row>
    <row r="231" spans="1:3" x14ac:dyDescent="0.25">
      <c r="A231" t="s">
        <v>572</v>
      </c>
      <c r="B231" t="s">
        <v>573</v>
      </c>
      <c r="C231" t="s">
        <v>102</v>
      </c>
    </row>
    <row r="232" spans="1:3" x14ac:dyDescent="0.25">
      <c r="A232" t="s">
        <v>574</v>
      </c>
      <c r="B232" t="s">
        <v>575</v>
      </c>
      <c r="C232" t="s">
        <v>102</v>
      </c>
    </row>
    <row r="233" spans="1:3" x14ac:dyDescent="0.25">
      <c r="A233" t="s">
        <v>576</v>
      </c>
      <c r="B233" t="s">
        <v>577</v>
      </c>
      <c r="C233" t="s">
        <v>102</v>
      </c>
    </row>
    <row r="234" spans="1:3" x14ac:dyDescent="0.25">
      <c r="A234" t="s">
        <v>578</v>
      </c>
      <c r="B234" t="s">
        <v>579</v>
      </c>
      <c r="C234" t="s">
        <v>102</v>
      </c>
    </row>
    <row r="235" spans="1:3" x14ac:dyDescent="0.25">
      <c r="A235" t="s">
        <v>580</v>
      </c>
      <c r="B235" t="s">
        <v>581</v>
      </c>
      <c r="C235" t="s">
        <v>211</v>
      </c>
    </row>
    <row r="236" spans="1:3" x14ac:dyDescent="0.25">
      <c r="A236" t="s">
        <v>582</v>
      </c>
      <c r="B236" t="s">
        <v>583</v>
      </c>
      <c r="C236" t="s">
        <v>211</v>
      </c>
    </row>
    <row r="237" spans="1:3" x14ac:dyDescent="0.25">
      <c r="A237" t="s">
        <v>584</v>
      </c>
      <c r="B237" t="s">
        <v>585</v>
      </c>
      <c r="C237" t="s">
        <v>211</v>
      </c>
    </row>
    <row r="238" spans="1:3" x14ac:dyDescent="0.25">
      <c r="A238" t="s">
        <v>586</v>
      </c>
      <c r="B238" t="s">
        <v>587</v>
      </c>
      <c r="C238" t="s">
        <v>211</v>
      </c>
    </row>
    <row r="239" spans="1:3" x14ac:dyDescent="0.25">
      <c r="A239" t="s">
        <v>588</v>
      </c>
      <c r="B239" t="s">
        <v>589</v>
      </c>
      <c r="C239" t="s">
        <v>211</v>
      </c>
    </row>
    <row r="240" spans="1:3" x14ac:dyDescent="0.25">
      <c r="A240" t="s">
        <v>590</v>
      </c>
      <c r="B240" t="s">
        <v>591</v>
      </c>
      <c r="C240" t="s">
        <v>222</v>
      </c>
    </row>
    <row r="241" spans="1:3" x14ac:dyDescent="0.25">
      <c r="A241" t="s">
        <v>592</v>
      </c>
      <c r="B241" t="s">
        <v>593</v>
      </c>
      <c r="C241" t="s">
        <v>211</v>
      </c>
    </row>
    <row r="242" spans="1:3" x14ac:dyDescent="0.25">
      <c r="A242" t="s">
        <v>594</v>
      </c>
      <c r="B242" t="s">
        <v>595</v>
      </c>
      <c r="C242" t="s">
        <v>222</v>
      </c>
    </row>
    <row r="243" spans="1:3" x14ac:dyDescent="0.25">
      <c r="A243" t="s">
        <v>596</v>
      </c>
      <c r="B243" t="s">
        <v>597</v>
      </c>
      <c r="C243" t="s">
        <v>102</v>
      </c>
    </row>
    <row r="244" spans="1:3" x14ac:dyDescent="0.25">
      <c r="A244" t="s">
        <v>599</v>
      </c>
      <c r="B244" t="s">
        <v>600</v>
      </c>
      <c r="C244" t="s">
        <v>102</v>
      </c>
    </row>
    <row r="245" spans="1:3" x14ac:dyDescent="0.25">
      <c r="A245" t="s">
        <v>601</v>
      </c>
      <c r="B245" t="s">
        <v>602</v>
      </c>
      <c r="C245" t="s">
        <v>97</v>
      </c>
    </row>
    <row r="246" spans="1:3" x14ac:dyDescent="0.25">
      <c r="A246" t="s">
        <v>604</v>
      </c>
      <c r="B246" t="s">
        <v>605</v>
      </c>
      <c r="C246" t="s">
        <v>97</v>
      </c>
    </row>
    <row r="247" spans="1:3" x14ac:dyDescent="0.25">
      <c r="A247" t="s">
        <v>606</v>
      </c>
      <c r="B247" t="s">
        <v>607</v>
      </c>
      <c r="C247" t="s">
        <v>102</v>
      </c>
    </row>
    <row r="248" spans="1:3" x14ac:dyDescent="0.25">
      <c r="A248" t="s">
        <v>609</v>
      </c>
      <c r="B248" t="s">
        <v>610</v>
      </c>
      <c r="C248" t="s">
        <v>102</v>
      </c>
    </row>
    <row r="249" spans="1:3" x14ac:dyDescent="0.25">
      <c r="A249" t="s">
        <v>611</v>
      </c>
      <c r="B249" t="s">
        <v>612</v>
      </c>
      <c r="C249" t="s">
        <v>102</v>
      </c>
    </row>
    <row r="250" spans="1:3" x14ac:dyDescent="0.25">
      <c r="A250" t="s">
        <v>613</v>
      </c>
      <c r="B250" t="s">
        <v>614</v>
      </c>
      <c r="C250" t="s">
        <v>102</v>
      </c>
    </row>
    <row r="251" spans="1:3" x14ac:dyDescent="0.25">
      <c r="A251" t="s">
        <v>615</v>
      </c>
      <c r="B251" t="s">
        <v>616</v>
      </c>
      <c r="C251" t="s">
        <v>102</v>
      </c>
    </row>
    <row r="252" spans="1:3" x14ac:dyDescent="0.25">
      <c r="A252" t="s">
        <v>617</v>
      </c>
      <c r="B252" t="s">
        <v>618</v>
      </c>
      <c r="C252" t="s">
        <v>102</v>
      </c>
    </row>
    <row r="253" spans="1:3" x14ac:dyDescent="0.25">
      <c r="A253" t="s">
        <v>619</v>
      </c>
      <c r="B253" t="s">
        <v>620</v>
      </c>
      <c r="C253" t="s">
        <v>102</v>
      </c>
    </row>
    <row r="254" spans="1:3" x14ac:dyDescent="0.25">
      <c r="A254" t="s">
        <v>622</v>
      </c>
      <c r="B254" t="s">
        <v>623</v>
      </c>
      <c r="C254" t="s">
        <v>102</v>
      </c>
    </row>
    <row r="255" spans="1:3" x14ac:dyDescent="0.25">
      <c r="A255" t="s">
        <v>624</v>
      </c>
      <c r="B255" t="s">
        <v>625</v>
      </c>
      <c r="C255" t="s">
        <v>102</v>
      </c>
    </row>
    <row r="256" spans="1:3" x14ac:dyDescent="0.25">
      <c r="A256" t="s">
        <v>627</v>
      </c>
      <c r="B256" t="s">
        <v>628</v>
      </c>
      <c r="C256" t="s">
        <v>102</v>
      </c>
    </row>
    <row r="257" spans="1:3" x14ac:dyDescent="0.25">
      <c r="A257" t="s">
        <v>629</v>
      </c>
      <c r="B257" t="s">
        <v>630</v>
      </c>
      <c r="C257" t="s">
        <v>102</v>
      </c>
    </row>
    <row r="258" spans="1:3" x14ac:dyDescent="0.25">
      <c r="A258" t="s">
        <v>632</v>
      </c>
      <c r="B258" t="s">
        <v>633</v>
      </c>
      <c r="C258" t="s">
        <v>102</v>
      </c>
    </row>
    <row r="259" spans="1:3" x14ac:dyDescent="0.25">
      <c r="A259" t="s">
        <v>634</v>
      </c>
      <c r="B259" t="s">
        <v>635</v>
      </c>
      <c r="C259" t="s">
        <v>102</v>
      </c>
    </row>
    <row r="260" spans="1:3" x14ac:dyDescent="0.25">
      <c r="A260" t="s">
        <v>637</v>
      </c>
      <c r="B260" t="s">
        <v>638</v>
      </c>
      <c r="C260" t="s">
        <v>102</v>
      </c>
    </row>
    <row r="261" spans="1:3" x14ac:dyDescent="0.25">
      <c r="A261" t="s">
        <v>639</v>
      </c>
      <c r="B261" t="s">
        <v>640</v>
      </c>
      <c r="C261" t="s">
        <v>102</v>
      </c>
    </row>
    <row r="262" spans="1:3" x14ac:dyDescent="0.25">
      <c r="A262" t="s">
        <v>641</v>
      </c>
      <c r="B262" t="s">
        <v>642</v>
      </c>
      <c r="C262" t="s">
        <v>102</v>
      </c>
    </row>
    <row r="263" spans="1:3" x14ac:dyDescent="0.25">
      <c r="A263" t="s">
        <v>643</v>
      </c>
      <c r="B263" t="s">
        <v>644</v>
      </c>
      <c r="C263" t="s">
        <v>102</v>
      </c>
    </row>
    <row r="264" spans="1:3" x14ac:dyDescent="0.25">
      <c r="A264" t="s">
        <v>645</v>
      </c>
      <c r="B264" t="s">
        <v>646</v>
      </c>
      <c r="C264" t="s">
        <v>102</v>
      </c>
    </row>
    <row r="265" spans="1:3" x14ac:dyDescent="0.25">
      <c r="A265" t="s">
        <v>648</v>
      </c>
      <c r="B265" t="s">
        <v>649</v>
      </c>
      <c r="C265" t="s">
        <v>102</v>
      </c>
    </row>
    <row r="266" spans="1:3" x14ac:dyDescent="0.25">
      <c r="A266" t="s">
        <v>650</v>
      </c>
      <c r="B266" t="s">
        <v>651</v>
      </c>
      <c r="C266" t="s">
        <v>102</v>
      </c>
    </row>
    <row r="267" spans="1:3" x14ac:dyDescent="0.25">
      <c r="A267" t="s">
        <v>653</v>
      </c>
      <c r="B267" t="s">
        <v>654</v>
      </c>
      <c r="C267" t="s">
        <v>102</v>
      </c>
    </row>
    <row r="268" spans="1:3" x14ac:dyDescent="0.25">
      <c r="A268" t="s">
        <v>655</v>
      </c>
      <c r="B268" t="s">
        <v>656</v>
      </c>
      <c r="C268" t="s">
        <v>102</v>
      </c>
    </row>
    <row r="269" spans="1:3" x14ac:dyDescent="0.25">
      <c r="A269" t="s">
        <v>657</v>
      </c>
      <c r="B269" t="s">
        <v>658</v>
      </c>
      <c r="C269" t="s">
        <v>102</v>
      </c>
    </row>
    <row r="270" spans="1:3" x14ac:dyDescent="0.25">
      <c r="A270" t="s">
        <v>659</v>
      </c>
      <c r="B270" t="s">
        <v>660</v>
      </c>
      <c r="C270" t="s">
        <v>102</v>
      </c>
    </row>
    <row r="271" spans="1:3" x14ac:dyDescent="0.25">
      <c r="A271" t="s">
        <v>661</v>
      </c>
      <c r="B271" t="s">
        <v>662</v>
      </c>
      <c r="C271" t="s">
        <v>97</v>
      </c>
    </row>
    <row r="272" spans="1:3" x14ac:dyDescent="0.25">
      <c r="A272" t="s">
        <v>664</v>
      </c>
      <c r="B272" t="s">
        <v>665</v>
      </c>
      <c r="C272" t="s">
        <v>97</v>
      </c>
    </row>
    <row r="273" spans="1:3" x14ac:dyDescent="0.25">
      <c r="A273" t="s">
        <v>666</v>
      </c>
      <c r="B273" t="s">
        <v>667</v>
      </c>
      <c r="C273" t="s">
        <v>102</v>
      </c>
    </row>
    <row r="274" spans="1:3" x14ac:dyDescent="0.25">
      <c r="A274" t="s">
        <v>669</v>
      </c>
      <c r="B274" t="s">
        <v>670</v>
      </c>
      <c r="C274" t="s">
        <v>102</v>
      </c>
    </row>
    <row r="275" spans="1:3" x14ac:dyDescent="0.25">
      <c r="A275" t="s">
        <v>671</v>
      </c>
      <c r="B275" t="s">
        <v>672</v>
      </c>
      <c r="C275" t="s">
        <v>102</v>
      </c>
    </row>
    <row r="276" spans="1:3" x14ac:dyDescent="0.25">
      <c r="A276" t="s">
        <v>673</v>
      </c>
      <c r="B276" t="s">
        <v>674</v>
      </c>
      <c r="C276" t="s">
        <v>102</v>
      </c>
    </row>
    <row r="277" spans="1:3" x14ac:dyDescent="0.25">
      <c r="A277" t="s">
        <v>676</v>
      </c>
      <c r="B277" t="s">
        <v>677</v>
      </c>
      <c r="C277" t="s">
        <v>102</v>
      </c>
    </row>
    <row r="278" spans="1:3" x14ac:dyDescent="0.25">
      <c r="A278" t="s">
        <v>678</v>
      </c>
      <c r="B278" t="s">
        <v>679</v>
      </c>
      <c r="C278" t="s">
        <v>102</v>
      </c>
    </row>
    <row r="279" spans="1:3" x14ac:dyDescent="0.25">
      <c r="A279" t="s">
        <v>680</v>
      </c>
      <c r="B279" t="s">
        <v>681</v>
      </c>
      <c r="C279" t="s">
        <v>102</v>
      </c>
    </row>
    <row r="280" spans="1:3" x14ac:dyDescent="0.25">
      <c r="A280" t="s">
        <v>682</v>
      </c>
      <c r="B280" t="s">
        <v>683</v>
      </c>
      <c r="C280" t="s">
        <v>102</v>
      </c>
    </row>
    <row r="281" spans="1:3" x14ac:dyDescent="0.25">
      <c r="A281" t="s">
        <v>685</v>
      </c>
      <c r="B281" t="s">
        <v>686</v>
      </c>
      <c r="C281" t="s">
        <v>102</v>
      </c>
    </row>
    <row r="282" spans="1:3" x14ac:dyDescent="0.25">
      <c r="A282" t="s">
        <v>688</v>
      </c>
      <c r="B282" t="s">
        <v>689</v>
      </c>
      <c r="C282" t="s">
        <v>102</v>
      </c>
    </row>
    <row r="283" spans="1:3" x14ac:dyDescent="0.25">
      <c r="A283" t="s">
        <v>690</v>
      </c>
      <c r="B283" t="s">
        <v>691</v>
      </c>
      <c r="C283" t="s">
        <v>102</v>
      </c>
    </row>
    <row r="284" spans="1:3" x14ac:dyDescent="0.25">
      <c r="A284" t="s">
        <v>692</v>
      </c>
      <c r="B284" t="s">
        <v>693</v>
      </c>
      <c r="C284" t="s">
        <v>97</v>
      </c>
    </row>
    <row r="285" spans="1:3" x14ac:dyDescent="0.25">
      <c r="A285" t="s">
        <v>695</v>
      </c>
      <c r="B285" t="s">
        <v>696</v>
      </c>
      <c r="C285" t="s">
        <v>97</v>
      </c>
    </row>
    <row r="286" spans="1:3" x14ac:dyDescent="0.25">
      <c r="A286" t="s">
        <v>697</v>
      </c>
      <c r="B286" t="s">
        <v>698</v>
      </c>
      <c r="C286" t="s">
        <v>102</v>
      </c>
    </row>
    <row r="287" spans="1:3" x14ac:dyDescent="0.25">
      <c r="A287" t="s">
        <v>699</v>
      </c>
      <c r="B287" t="s">
        <v>700</v>
      </c>
      <c r="C287" t="s">
        <v>102</v>
      </c>
    </row>
    <row r="288" spans="1:3" x14ac:dyDescent="0.25">
      <c r="A288" t="s">
        <v>701</v>
      </c>
      <c r="B288" t="s">
        <v>702</v>
      </c>
      <c r="C288" t="s">
        <v>211</v>
      </c>
    </row>
    <row r="289" spans="1:3" x14ac:dyDescent="0.25">
      <c r="A289" t="s">
        <v>703</v>
      </c>
      <c r="B289" t="s">
        <v>704</v>
      </c>
      <c r="C289" t="s">
        <v>211</v>
      </c>
    </row>
    <row r="290" spans="1:3" x14ac:dyDescent="0.25">
      <c r="A290" t="s">
        <v>705</v>
      </c>
      <c r="B290" t="s">
        <v>706</v>
      </c>
      <c r="C290" t="s">
        <v>211</v>
      </c>
    </row>
    <row r="291" spans="1:3" x14ac:dyDescent="0.25">
      <c r="A291" t="s">
        <v>707</v>
      </c>
      <c r="B291" t="s">
        <v>708</v>
      </c>
      <c r="C291" t="s">
        <v>211</v>
      </c>
    </row>
    <row r="292" spans="1:3" x14ac:dyDescent="0.25">
      <c r="A292" t="s">
        <v>709</v>
      </c>
      <c r="B292" t="s">
        <v>710</v>
      </c>
      <c r="C292" t="s">
        <v>211</v>
      </c>
    </row>
    <row r="293" spans="1:3" x14ac:dyDescent="0.25">
      <c r="A293" t="s">
        <v>711</v>
      </c>
      <c r="B293" t="s">
        <v>712</v>
      </c>
      <c r="C293" t="s">
        <v>211</v>
      </c>
    </row>
    <row r="294" spans="1:3" x14ac:dyDescent="0.25">
      <c r="A294" t="s">
        <v>713</v>
      </c>
      <c r="B294" t="s">
        <v>714</v>
      </c>
      <c r="C294" t="s">
        <v>211</v>
      </c>
    </row>
    <row r="295" spans="1:3" x14ac:dyDescent="0.25">
      <c r="A295" t="s">
        <v>715</v>
      </c>
      <c r="B295" t="s">
        <v>716</v>
      </c>
      <c r="C295" t="s">
        <v>222</v>
      </c>
    </row>
    <row r="296" spans="1:3" x14ac:dyDescent="0.25">
      <c r="A296" t="s">
        <v>717</v>
      </c>
      <c r="B296" t="s">
        <v>718</v>
      </c>
      <c r="C296" t="s">
        <v>211</v>
      </c>
    </row>
    <row r="297" spans="1:3" x14ac:dyDescent="0.25">
      <c r="A297" t="s">
        <v>719</v>
      </c>
      <c r="B297" t="s">
        <v>720</v>
      </c>
      <c r="C297" t="s">
        <v>211</v>
      </c>
    </row>
    <row r="298" spans="1:3" x14ac:dyDescent="0.25">
      <c r="A298" t="s">
        <v>721</v>
      </c>
      <c r="B298" t="s">
        <v>722</v>
      </c>
      <c r="C298" t="s">
        <v>102</v>
      </c>
    </row>
    <row r="299" spans="1:3" x14ac:dyDescent="0.25">
      <c r="A299" t="s">
        <v>724</v>
      </c>
      <c r="B299" t="s">
        <v>725</v>
      </c>
      <c r="C299" t="s">
        <v>211</v>
      </c>
    </row>
    <row r="300" spans="1:3" x14ac:dyDescent="0.25">
      <c r="A300" t="s">
        <v>726</v>
      </c>
      <c r="B300" t="s">
        <v>727</v>
      </c>
      <c r="C300" t="s">
        <v>211</v>
      </c>
    </row>
    <row r="301" spans="1:3" x14ac:dyDescent="0.25">
      <c r="A301" t="s">
        <v>728</v>
      </c>
      <c r="B301" t="s">
        <v>729</v>
      </c>
      <c r="C301" t="s">
        <v>211</v>
      </c>
    </row>
    <row r="302" spans="1:3" x14ac:dyDescent="0.25">
      <c r="A302" t="s">
        <v>730</v>
      </c>
      <c r="B302" t="s">
        <v>731</v>
      </c>
      <c r="C302" t="s">
        <v>211</v>
      </c>
    </row>
    <row r="303" spans="1:3" x14ac:dyDescent="0.25">
      <c r="A303" t="s">
        <v>732</v>
      </c>
      <c r="B303" t="s">
        <v>733</v>
      </c>
      <c r="C303" t="s">
        <v>211</v>
      </c>
    </row>
    <row r="304" spans="1:3" x14ac:dyDescent="0.25">
      <c r="A304" t="s">
        <v>734</v>
      </c>
      <c r="B304" t="s">
        <v>735</v>
      </c>
      <c r="C304" t="s">
        <v>211</v>
      </c>
    </row>
    <row r="305" spans="1:3" x14ac:dyDescent="0.25">
      <c r="A305" t="s">
        <v>736</v>
      </c>
      <c r="B305" t="s">
        <v>737</v>
      </c>
      <c r="C305" t="s">
        <v>211</v>
      </c>
    </row>
    <row r="306" spans="1:3" x14ac:dyDescent="0.25">
      <c r="A306" t="s">
        <v>738</v>
      </c>
      <c r="B306" t="s">
        <v>739</v>
      </c>
      <c r="C306" t="s">
        <v>211</v>
      </c>
    </row>
    <row r="307" spans="1:3" x14ac:dyDescent="0.25">
      <c r="A307" t="s">
        <v>740</v>
      </c>
      <c r="B307" t="s">
        <v>741</v>
      </c>
      <c r="C307" t="s">
        <v>211</v>
      </c>
    </row>
    <row r="308" spans="1:3" x14ac:dyDescent="0.25">
      <c r="A308" t="s">
        <v>742</v>
      </c>
      <c r="B308" t="s">
        <v>743</v>
      </c>
      <c r="C308" t="s">
        <v>211</v>
      </c>
    </row>
    <row r="309" spans="1:3" x14ac:dyDescent="0.25">
      <c r="A309" t="s">
        <v>744</v>
      </c>
      <c r="B309" t="s">
        <v>745</v>
      </c>
      <c r="C309" t="s">
        <v>222</v>
      </c>
    </row>
    <row r="310" spans="1:3" x14ac:dyDescent="0.25">
      <c r="A310" t="s">
        <v>746</v>
      </c>
      <c r="B310" t="s">
        <v>747</v>
      </c>
      <c r="C310" t="s">
        <v>102</v>
      </c>
    </row>
    <row r="311" spans="1:3" x14ac:dyDescent="0.25">
      <c r="A311" t="s">
        <v>748</v>
      </c>
      <c r="B311" t="s">
        <v>749</v>
      </c>
      <c r="C311" t="s">
        <v>102</v>
      </c>
    </row>
    <row r="312" spans="1:3" x14ac:dyDescent="0.25">
      <c r="A312" t="s">
        <v>750</v>
      </c>
      <c r="B312" t="s">
        <v>751</v>
      </c>
      <c r="C312" t="s">
        <v>211</v>
      </c>
    </row>
    <row r="313" spans="1:3" x14ac:dyDescent="0.25">
      <c r="A313" t="s">
        <v>753</v>
      </c>
      <c r="B313" t="s">
        <v>754</v>
      </c>
      <c r="C313" t="s">
        <v>211</v>
      </c>
    </row>
    <row r="314" spans="1:3" x14ac:dyDescent="0.25">
      <c r="A314" t="s">
        <v>755</v>
      </c>
      <c r="B314" t="s">
        <v>756</v>
      </c>
      <c r="C314" t="s">
        <v>211</v>
      </c>
    </row>
    <row r="315" spans="1:3" x14ac:dyDescent="0.25">
      <c r="A315" t="s">
        <v>757</v>
      </c>
      <c r="B315" t="s">
        <v>758</v>
      </c>
      <c r="C315" t="s">
        <v>211</v>
      </c>
    </row>
    <row r="316" spans="1:3" x14ac:dyDescent="0.25">
      <c r="A316" t="s">
        <v>759</v>
      </c>
      <c r="B316" t="s">
        <v>760</v>
      </c>
      <c r="C316" t="s">
        <v>102</v>
      </c>
    </row>
    <row r="317" spans="1:3" x14ac:dyDescent="0.25">
      <c r="A317" t="s">
        <v>761</v>
      </c>
      <c r="B317" t="s">
        <v>762</v>
      </c>
      <c r="C317" t="s">
        <v>211</v>
      </c>
    </row>
    <row r="318" spans="1:3" x14ac:dyDescent="0.25">
      <c r="A318" t="s">
        <v>763</v>
      </c>
      <c r="B318" t="s">
        <v>764</v>
      </c>
      <c r="C318" t="s">
        <v>211</v>
      </c>
    </row>
    <row r="319" spans="1:3" x14ac:dyDescent="0.25">
      <c r="A319" t="s">
        <v>765</v>
      </c>
      <c r="B319" t="s">
        <v>766</v>
      </c>
      <c r="C319" t="s">
        <v>211</v>
      </c>
    </row>
    <row r="320" spans="1:3" x14ac:dyDescent="0.25">
      <c r="A320" t="s">
        <v>767</v>
      </c>
      <c r="B320" t="s">
        <v>768</v>
      </c>
      <c r="C320" t="s">
        <v>222</v>
      </c>
    </row>
    <row r="321" spans="1:3" x14ac:dyDescent="0.25">
      <c r="A321" t="s">
        <v>769</v>
      </c>
      <c r="B321" t="s">
        <v>770</v>
      </c>
      <c r="C321" t="s">
        <v>102</v>
      </c>
    </row>
    <row r="322" spans="1:3" x14ac:dyDescent="0.25">
      <c r="A322" t="s">
        <v>771</v>
      </c>
      <c r="B322" t="s">
        <v>772</v>
      </c>
      <c r="C322" t="s">
        <v>102</v>
      </c>
    </row>
    <row r="323" spans="1:3" x14ac:dyDescent="0.25">
      <c r="A323" t="s">
        <v>773</v>
      </c>
      <c r="B323" t="s">
        <v>774</v>
      </c>
      <c r="C323" t="s">
        <v>222</v>
      </c>
    </row>
    <row r="324" spans="1:3" x14ac:dyDescent="0.25">
      <c r="A324" t="s">
        <v>775</v>
      </c>
      <c r="B324" t="s">
        <v>776</v>
      </c>
      <c r="C324" t="s">
        <v>102</v>
      </c>
    </row>
    <row r="325" spans="1:3" x14ac:dyDescent="0.25">
      <c r="A325" t="s">
        <v>777</v>
      </c>
      <c r="B325" t="s">
        <v>778</v>
      </c>
      <c r="C325" t="s">
        <v>211</v>
      </c>
    </row>
    <row r="326" spans="1:3" x14ac:dyDescent="0.25">
      <c r="A326" t="s">
        <v>780</v>
      </c>
      <c r="B326" t="s">
        <v>781</v>
      </c>
      <c r="C326" t="s">
        <v>102</v>
      </c>
    </row>
    <row r="327" spans="1:3" x14ac:dyDescent="0.25">
      <c r="A327" t="s">
        <v>782</v>
      </c>
      <c r="B327" t="s">
        <v>783</v>
      </c>
      <c r="C327" t="s">
        <v>211</v>
      </c>
    </row>
    <row r="328" spans="1:3" x14ac:dyDescent="0.25">
      <c r="A328" t="s">
        <v>784</v>
      </c>
      <c r="B328" t="s">
        <v>785</v>
      </c>
      <c r="C328" t="s">
        <v>211</v>
      </c>
    </row>
    <row r="329" spans="1:3" x14ac:dyDescent="0.25">
      <c r="A329" t="s">
        <v>786</v>
      </c>
      <c r="B329" t="s">
        <v>787</v>
      </c>
      <c r="C329" t="s">
        <v>211</v>
      </c>
    </row>
    <row r="330" spans="1:3" x14ac:dyDescent="0.25">
      <c r="A330" t="s">
        <v>788</v>
      </c>
      <c r="B330" t="s">
        <v>789</v>
      </c>
      <c r="C330" t="s">
        <v>222</v>
      </c>
    </row>
    <row r="331" spans="1:3" x14ac:dyDescent="0.25">
      <c r="A331" t="s">
        <v>790</v>
      </c>
      <c r="B331" t="s">
        <v>791</v>
      </c>
      <c r="C331" t="s">
        <v>102</v>
      </c>
    </row>
    <row r="332" spans="1:3" x14ac:dyDescent="0.25">
      <c r="A332" t="s">
        <v>792</v>
      </c>
      <c r="B332" t="s">
        <v>793</v>
      </c>
      <c r="C332" t="s">
        <v>97</v>
      </c>
    </row>
    <row r="333" spans="1:3" x14ac:dyDescent="0.25">
      <c r="A333" t="s">
        <v>795</v>
      </c>
      <c r="B333" t="s">
        <v>796</v>
      </c>
      <c r="C333" t="s">
        <v>102</v>
      </c>
    </row>
    <row r="334" spans="1:3" x14ac:dyDescent="0.25">
      <c r="A334" t="s">
        <v>797</v>
      </c>
      <c r="B334" t="s">
        <v>798</v>
      </c>
      <c r="C334" t="s">
        <v>102</v>
      </c>
    </row>
    <row r="335" spans="1:3" x14ac:dyDescent="0.25">
      <c r="A335" t="s">
        <v>799</v>
      </c>
      <c r="B335" t="s">
        <v>800</v>
      </c>
      <c r="C335" t="s">
        <v>102</v>
      </c>
    </row>
    <row r="336" spans="1:3" x14ac:dyDescent="0.25">
      <c r="A336" t="s">
        <v>801</v>
      </c>
      <c r="B336" t="s">
        <v>802</v>
      </c>
      <c r="C336" t="s">
        <v>102</v>
      </c>
    </row>
    <row r="337" spans="1:3" x14ac:dyDescent="0.25">
      <c r="A337" t="s">
        <v>803</v>
      </c>
      <c r="B337" t="s">
        <v>804</v>
      </c>
      <c r="C337" t="s">
        <v>102</v>
      </c>
    </row>
    <row r="338" spans="1:3" x14ac:dyDescent="0.25">
      <c r="A338" t="s">
        <v>805</v>
      </c>
      <c r="B338" t="s">
        <v>806</v>
      </c>
      <c r="C338" t="s">
        <v>102</v>
      </c>
    </row>
    <row r="339" spans="1:3" x14ac:dyDescent="0.25">
      <c r="A339" t="s">
        <v>807</v>
      </c>
      <c r="B339" t="s">
        <v>808</v>
      </c>
      <c r="C339" t="s">
        <v>102</v>
      </c>
    </row>
    <row r="340" spans="1:3" x14ac:dyDescent="0.25">
      <c r="A340" t="s">
        <v>809</v>
      </c>
      <c r="B340" t="s">
        <v>810</v>
      </c>
      <c r="C340" t="s">
        <v>102</v>
      </c>
    </row>
    <row r="341" spans="1:3" x14ac:dyDescent="0.25">
      <c r="A341" t="s">
        <v>811</v>
      </c>
      <c r="B341" t="s">
        <v>812</v>
      </c>
      <c r="C341" t="s">
        <v>97</v>
      </c>
    </row>
    <row r="342" spans="1:3" x14ac:dyDescent="0.25">
      <c r="A342" t="s">
        <v>814</v>
      </c>
      <c r="B342" t="s">
        <v>815</v>
      </c>
      <c r="C342" t="s">
        <v>97</v>
      </c>
    </row>
    <row r="343" spans="1:3" x14ac:dyDescent="0.25">
      <c r="A343" t="s">
        <v>816</v>
      </c>
      <c r="B343" t="s">
        <v>817</v>
      </c>
      <c r="C343" t="s">
        <v>102</v>
      </c>
    </row>
    <row r="344" spans="1:3" x14ac:dyDescent="0.25">
      <c r="A344" t="s">
        <v>819</v>
      </c>
      <c r="B344" t="s">
        <v>820</v>
      </c>
      <c r="C344" t="s">
        <v>102</v>
      </c>
    </row>
    <row r="345" spans="1:3" x14ac:dyDescent="0.25">
      <c r="A345" t="s">
        <v>821</v>
      </c>
      <c r="B345" t="s">
        <v>822</v>
      </c>
      <c r="C345" t="s">
        <v>102</v>
      </c>
    </row>
    <row r="346" spans="1:3" x14ac:dyDescent="0.25">
      <c r="A346" t="s">
        <v>824</v>
      </c>
      <c r="B346" t="s">
        <v>825</v>
      </c>
      <c r="C346" t="s">
        <v>102</v>
      </c>
    </row>
    <row r="347" spans="1:3" x14ac:dyDescent="0.25">
      <c r="A347" t="s">
        <v>826</v>
      </c>
      <c r="B347" t="s">
        <v>827</v>
      </c>
      <c r="C347" t="s">
        <v>102</v>
      </c>
    </row>
    <row r="348" spans="1:3" x14ac:dyDescent="0.25">
      <c r="A348" t="s">
        <v>828</v>
      </c>
      <c r="B348" t="s">
        <v>829</v>
      </c>
      <c r="C348" t="s">
        <v>102</v>
      </c>
    </row>
    <row r="349" spans="1:3" x14ac:dyDescent="0.25">
      <c r="A349" t="s">
        <v>830</v>
      </c>
      <c r="B349" t="s">
        <v>831</v>
      </c>
      <c r="C349" t="s">
        <v>222</v>
      </c>
    </row>
    <row r="350" spans="1:3" x14ac:dyDescent="0.25">
      <c r="A350" t="s">
        <v>832</v>
      </c>
      <c r="B350" t="s">
        <v>833</v>
      </c>
      <c r="C350" t="s">
        <v>222</v>
      </c>
    </row>
    <row r="351" spans="1:3" x14ac:dyDescent="0.25">
      <c r="A351" t="s">
        <v>834</v>
      </c>
      <c r="B351" t="s">
        <v>835</v>
      </c>
      <c r="C351" t="s">
        <v>211</v>
      </c>
    </row>
    <row r="352" spans="1:3" x14ac:dyDescent="0.25">
      <c r="A352" t="s">
        <v>836</v>
      </c>
      <c r="B352" t="s">
        <v>837</v>
      </c>
      <c r="C352" t="s">
        <v>211</v>
      </c>
    </row>
    <row r="353" spans="1:3" x14ac:dyDescent="0.25">
      <c r="A353" t="s">
        <v>838</v>
      </c>
      <c r="B353" t="s">
        <v>839</v>
      </c>
      <c r="C353" t="s">
        <v>211</v>
      </c>
    </row>
    <row r="354" spans="1:3" x14ac:dyDescent="0.25">
      <c r="A354" t="s">
        <v>840</v>
      </c>
      <c r="B354" t="s">
        <v>841</v>
      </c>
      <c r="C354" t="s">
        <v>211</v>
      </c>
    </row>
    <row r="355" spans="1:3" x14ac:dyDescent="0.25">
      <c r="A355" t="s">
        <v>842</v>
      </c>
      <c r="B355" t="s">
        <v>843</v>
      </c>
      <c r="C355" t="s">
        <v>211</v>
      </c>
    </row>
    <row r="356" spans="1:3" x14ac:dyDescent="0.25">
      <c r="A356" t="s">
        <v>844</v>
      </c>
      <c r="B356" t="s">
        <v>845</v>
      </c>
      <c r="C356" t="s">
        <v>211</v>
      </c>
    </row>
    <row r="357" spans="1:3" x14ac:dyDescent="0.25">
      <c r="A357" t="s">
        <v>846</v>
      </c>
      <c r="B357" t="s">
        <v>847</v>
      </c>
      <c r="C357" t="s">
        <v>102</v>
      </c>
    </row>
    <row r="358" spans="1:3" x14ac:dyDescent="0.25">
      <c r="A358" t="s">
        <v>849</v>
      </c>
      <c r="B358" t="s">
        <v>850</v>
      </c>
      <c r="C358" t="s">
        <v>102</v>
      </c>
    </row>
    <row r="359" spans="1:3" x14ac:dyDescent="0.25">
      <c r="A359" t="s">
        <v>851</v>
      </c>
      <c r="B359" t="s">
        <v>852</v>
      </c>
      <c r="C359" t="s">
        <v>211</v>
      </c>
    </row>
    <row r="360" spans="1:3" x14ac:dyDescent="0.25">
      <c r="A360" t="s">
        <v>853</v>
      </c>
      <c r="B360" t="s">
        <v>854</v>
      </c>
      <c r="C360" t="s">
        <v>211</v>
      </c>
    </row>
    <row r="361" spans="1:3" x14ac:dyDescent="0.25">
      <c r="A361" t="s">
        <v>855</v>
      </c>
      <c r="B361" t="s">
        <v>856</v>
      </c>
      <c r="C361" t="s">
        <v>211</v>
      </c>
    </row>
    <row r="362" spans="1:3" x14ac:dyDescent="0.25">
      <c r="A362" t="s">
        <v>857</v>
      </c>
      <c r="B362" t="s">
        <v>858</v>
      </c>
      <c r="C362" t="s">
        <v>211</v>
      </c>
    </row>
    <row r="363" spans="1:3" x14ac:dyDescent="0.25">
      <c r="A363" t="s">
        <v>859</v>
      </c>
      <c r="B363" t="s">
        <v>860</v>
      </c>
      <c r="C363" t="s">
        <v>222</v>
      </c>
    </row>
    <row r="364" spans="1:3" x14ac:dyDescent="0.25">
      <c r="A364" t="s">
        <v>861</v>
      </c>
      <c r="B364" t="s">
        <v>862</v>
      </c>
      <c r="C364" t="s">
        <v>102</v>
      </c>
    </row>
    <row r="365" spans="1:3" x14ac:dyDescent="0.25">
      <c r="A365" t="s">
        <v>863</v>
      </c>
      <c r="B365" t="s">
        <v>864</v>
      </c>
      <c r="C365" t="s">
        <v>102</v>
      </c>
    </row>
    <row r="366" spans="1:3" x14ac:dyDescent="0.25">
      <c r="A366" t="s">
        <v>865</v>
      </c>
      <c r="B366" t="s">
        <v>866</v>
      </c>
      <c r="C366" t="s">
        <v>102</v>
      </c>
    </row>
    <row r="367" spans="1:3" x14ac:dyDescent="0.25">
      <c r="A367" t="s">
        <v>867</v>
      </c>
      <c r="B367" t="s">
        <v>868</v>
      </c>
      <c r="C367" t="s">
        <v>102</v>
      </c>
    </row>
    <row r="368" spans="1:3" x14ac:dyDescent="0.25">
      <c r="A368" t="s">
        <v>869</v>
      </c>
      <c r="B368" t="s">
        <v>870</v>
      </c>
      <c r="C368" t="s">
        <v>102</v>
      </c>
    </row>
    <row r="369" spans="1:3" x14ac:dyDescent="0.25">
      <c r="A369" t="s">
        <v>871</v>
      </c>
      <c r="B369" t="s">
        <v>872</v>
      </c>
      <c r="C369" t="s">
        <v>102</v>
      </c>
    </row>
    <row r="370" spans="1:3" x14ac:dyDescent="0.25">
      <c r="A370" t="s">
        <v>873</v>
      </c>
      <c r="B370" t="s">
        <v>874</v>
      </c>
      <c r="C370" t="s">
        <v>102</v>
      </c>
    </row>
    <row r="371" spans="1:3" x14ac:dyDescent="0.25">
      <c r="A371" t="s">
        <v>875</v>
      </c>
      <c r="B371" t="s">
        <v>876</v>
      </c>
      <c r="C371" t="s">
        <v>102</v>
      </c>
    </row>
    <row r="372" spans="1:3" x14ac:dyDescent="0.25">
      <c r="A372" t="s">
        <v>877</v>
      </c>
      <c r="B372" t="s">
        <v>878</v>
      </c>
      <c r="C372" t="s">
        <v>97</v>
      </c>
    </row>
    <row r="373" spans="1:3" x14ac:dyDescent="0.25">
      <c r="A373" t="s">
        <v>880</v>
      </c>
      <c r="B373" t="s">
        <v>881</v>
      </c>
      <c r="C373" t="s">
        <v>97</v>
      </c>
    </row>
    <row r="374" spans="1:3" x14ac:dyDescent="0.25">
      <c r="A374" t="s">
        <v>882</v>
      </c>
      <c r="B374" t="s">
        <v>883</v>
      </c>
      <c r="C374" t="s">
        <v>211</v>
      </c>
    </row>
    <row r="375" spans="1:3" x14ac:dyDescent="0.25">
      <c r="A375" t="s">
        <v>884</v>
      </c>
      <c r="B375" t="s">
        <v>885</v>
      </c>
      <c r="C375" t="s">
        <v>211</v>
      </c>
    </row>
    <row r="376" spans="1:3" x14ac:dyDescent="0.25">
      <c r="A376" t="s">
        <v>886</v>
      </c>
      <c r="B376" t="s">
        <v>887</v>
      </c>
      <c r="C376" t="s">
        <v>211</v>
      </c>
    </row>
    <row r="377" spans="1:3" x14ac:dyDescent="0.25">
      <c r="A377" t="s">
        <v>888</v>
      </c>
      <c r="B377" t="s">
        <v>889</v>
      </c>
      <c r="C377" t="s">
        <v>211</v>
      </c>
    </row>
    <row r="378" spans="1:3" x14ac:dyDescent="0.25">
      <c r="A378" t="s">
        <v>890</v>
      </c>
      <c r="B378" t="s">
        <v>891</v>
      </c>
      <c r="C378" t="s">
        <v>211</v>
      </c>
    </row>
    <row r="379" spans="1:3" x14ac:dyDescent="0.25">
      <c r="A379" t="s">
        <v>892</v>
      </c>
      <c r="B379" t="s">
        <v>893</v>
      </c>
      <c r="C379" t="s">
        <v>211</v>
      </c>
    </row>
    <row r="380" spans="1:3" x14ac:dyDescent="0.25">
      <c r="A380" t="s">
        <v>894</v>
      </c>
      <c r="B380" t="s">
        <v>895</v>
      </c>
      <c r="C380" t="s">
        <v>211</v>
      </c>
    </row>
    <row r="381" spans="1:3" x14ac:dyDescent="0.25">
      <c r="A381" t="s">
        <v>896</v>
      </c>
      <c r="B381" t="s">
        <v>897</v>
      </c>
      <c r="C381" t="s">
        <v>211</v>
      </c>
    </row>
    <row r="382" spans="1:3" x14ac:dyDescent="0.25">
      <c r="A382" t="s">
        <v>898</v>
      </c>
      <c r="B382" t="s">
        <v>899</v>
      </c>
      <c r="C382" t="s">
        <v>211</v>
      </c>
    </row>
    <row r="383" spans="1:3" x14ac:dyDescent="0.25">
      <c r="A383" t="s">
        <v>900</v>
      </c>
      <c r="B383" t="s">
        <v>901</v>
      </c>
      <c r="C383" t="s">
        <v>211</v>
      </c>
    </row>
    <row r="384" spans="1:3" x14ac:dyDescent="0.25">
      <c r="A384" t="s">
        <v>902</v>
      </c>
      <c r="B384" t="s">
        <v>903</v>
      </c>
      <c r="C384" t="s">
        <v>211</v>
      </c>
    </row>
    <row r="385" spans="1:3" x14ac:dyDescent="0.25">
      <c r="A385" t="s">
        <v>904</v>
      </c>
      <c r="B385" t="s">
        <v>905</v>
      </c>
      <c r="C385" t="s">
        <v>211</v>
      </c>
    </row>
    <row r="386" spans="1:3" x14ac:dyDescent="0.25">
      <c r="A386" t="s">
        <v>906</v>
      </c>
      <c r="B386" t="s">
        <v>907</v>
      </c>
      <c r="C386" t="s">
        <v>211</v>
      </c>
    </row>
    <row r="387" spans="1:3" x14ac:dyDescent="0.25">
      <c r="A387" t="s">
        <v>908</v>
      </c>
      <c r="B387" t="s">
        <v>909</v>
      </c>
      <c r="C387" t="s">
        <v>211</v>
      </c>
    </row>
    <row r="388" spans="1:3" x14ac:dyDescent="0.25">
      <c r="A388" t="s">
        <v>910</v>
      </c>
      <c r="B388" t="s">
        <v>911</v>
      </c>
      <c r="C388" t="s">
        <v>211</v>
      </c>
    </row>
    <row r="389" spans="1:3" x14ac:dyDescent="0.25">
      <c r="A389" t="s">
        <v>912</v>
      </c>
      <c r="B389" t="s">
        <v>913</v>
      </c>
      <c r="C389" t="s">
        <v>211</v>
      </c>
    </row>
    <row r="390" spans="1:3" x14ac:dyDescent="0.25">
      <c r="A390" t="s">
        <v>914</v>
      </c>
      <c r="B390" t="s">
        <v>915</v>
      </c>
      <c r="C390" t="s">
        <v>211</v>
      </c>
    </row>
    <row r="391" spans="1:3" x14ac:dyDescent="0.25">
      <c r="A391" t="s">
        <v>916</v>
      </c>
      <c r="B391" t="s">
        <v>917</v>
      </c>
      <c r="C391" t="s">
        <v>211</v>
      </c>
    </row>
    <row r="392" spans="1:3" x14ac:dyDescent="0.25">
      <c r="A392" t="s">
        <v>918</v>
      </c>
      <c r="B392" t="s">
        <v>919</v>
      </c>
      <c r="C392" t="s">
        <v>211</v>
      </c>
    </row>
    <row r="393" spans="1:3" x14ac:dyDescent="0.25">
      <c r="A393" t="s">
        <v>920</v>
      </c>
      <c r="B393" t="s">
        <v>921</v>
      </c>
      <c r="C393" t="s">
        <v>211</v>
      </c>
    </row>
    <row r="394" spans="1:3" x14ac:dyDescent="0.25">
      <c r="A394" t="s">
        <v>922</v>
      </c>
      <c r="B394" t="s">
        <v>923</v>
      </c>
      <c r="C394" t="s">
        <v>211</v>
      </c>
    </row>
    <row r="395" spans="1:3" x14ac:dyDescent="0.25">
      <c r="A395" t="s">
        <v>924</v>
      </c>
      <c r="B395" t="s">
        <v>925</v>
      </c>
      <c r="C395" t="s">
        <v>211</v>
      </c>
    </row>
    <row r="396" spans="1:3" x14ac:dyDescent="0.25">
      <c r="A396" t="s">
        <v>926</v>
      </c>
      <c r="B396" t="s">
        <v>927</v>
      </c>
      <c r="C396" t="s">
        <v>211</v>
      </c>
    </row>
    <row r="397" spans="1:3" x14ac:dyDescent="0.25">
      <c r="A397" t="s">
        <v>928</v>
      </c>
      <c r="B397" t="s">
        <v>929</v>
      </c>
      <c r="C397" t="s">
        <v>211</v>
      </c>
    </row>
    <row r="398" spans="1:3" x14ac:dyDescent="0.25">
      <c r="A398" t="s">
        <v>930</v>
      </c>
      <c r="B398" t="s">
        <v>931</v>
      </c>
      <c r="C398" t="s">
        <v>211</v>
      </c>
    </row>
    <row r="399" spans="1:3" x14ac:dyDescent="0.25">
      <c r="A399" t="s">
        <v>932</v>
      </c>
      <c r="B399" t="s">
        <v>933</v>
      </c>
      <c r="C399" t="s">
        <v>222</v>
      </c>
    </row>
    <row r="400" spans="1:3" x14ac:dyDescent="0.25">
      <c r="A400" t="s">
        <v>934</v>
      </c>
      <c r="B400" t="s">
        <v>935</v>
      </c>
      <c r="C400" t="s">
        <v>222</v>
      </c>
    </row>
    <row r="401" spans="1:3" x14ac:dyDescent="0.25">
      <c r="A401" t="s">
        <v>936</v>
      </c>
      <c r="B401" t="s">
        <v>937</v>
      </c>
      <c r="C401" t="s">
        <v>222</v>
      </c>
    </row>
    <row r="402" spans="1:3" x14ac:dyDescent="0.25">
      <c r="A402" t="s">
        <v>938</v>
      </c>
      <c r="B402" t="s">
        <v>939</v>
      </c>
      <c r="C402" t="s">
        <v>211</v>
      </c>
    </row>
    <row r="403" spans="1:3" x14ac:dyDescent="0.25">
      <c r="A403" t="s">
        <v>940</v>
      </c>
      <c r="B403" t="s">
        <v>941</v>
      </c>
      <c r="C403" t="s">
        <v>211</v>
      </c>
    </row>
    <row r="404" spans="1:3" x14ac:dyDescent="0.25">
      <c r="A404" t="s">
        <v>942</v>
      </c>
      <c r="B404" t="s">
        <v>943</v>
      </c>
      <c r="C404" t="s">
        <v>222</v>
      </c>
    </row>
    <row r="405" spans="1:3" x14ac:dyDescent="0.25">
      <c r="A405" t="s">
        <v>944</v>
      </c>
      <c r="B405" t="s">
        <v>945</v>
      </c>
      <c r="C405" t="s">
        <v>222</v>
      </c>
    </row>
    <row r="406" spans="1:3" x14ac:dyDescent="0.25">
      <c r="A406" t="s">
        <v>946</v>
      </c>
      <c r="B406" t="s">
        <v>947</v>
      </c>
      <c r="C406" t="s">
        <v>222</v>
      </c>
    </row>
    <row r="407" spans="1:3" x14ac:dyDescent="0.25">
      <c r="A407" t="s">
        <v>948</v>
      </c>
      <c r="B407" t="s">
        <v>949</v>
      </c>
      <c r="C407" t="s">
        <v>222</v>
      </c>
    </row>
    <row r="408" spans="1:3" x14ac:dyDescent="0.25">
      <c r="A408" t="s">
        <v>950</v>
      </c>
      <c r="B408" t="s">
        <v>951</v>
      </c>
      <c r="C408" t="s">
        <v>211</v>
      </c>
    </row>
    <row r="409" spans="1:3" x14ac:dyDescent="0.25">
      <c r="A409" t="s">
        <v>952</v>
      </c>
      <c r="B409" t="s">
        <v>953</v>
      </c>
      <c r="C409" t="s">
        <v>211</v>
      </c>
    </row>
    <row r="410" spans="1:3" x14ac:dyDescent="0.25">
      <c r="A410" t="s">
        <v>954</v>
      </c>
      <c r="B410" t="s">
        <v>955</v>
      </c>
      <c r="C410" t="s">
        <v>102</v>
      </c>
    </row>
    <row r="411" spans="1:3" x14ac:dyDescent="0.25">
      <c r="A411" t="s">
        <v>956</v>
      </c>
      <c r="B411" t="s">
        <v>957</v>
      </c>
      <c r="C411" t="s">
        <v>102</v>
      </c>
    </row>
    <row r="412" spans="1:3" x14ac:dyDescent="0.25">
      <c r="A412" t="s">
        <v>958</v>
      </c>
      <c r="B412" t="s">
        <v>959</v>
      </c>
      <c r="C412" t="s">
        <v>102</v>
      </c>
    </row>
    <row r="413" spans="1:3" x14ac:dyDescent="0.25">
      <c r="A413" t="s">
        <v>960</v>
      </c>
      <c r="B413" t="s">
        <v>961</v>
      </c>
      <c r="C413" t="s">
        <v>102</v>
      </c>
    </row>
    <row r="414" spans="1:3" x14ac:dyDescent="0.25">
      <c r="A414" t="s">
        <v>962</v>
      </c>
      <c r="B414" t="s">
        <v>963</v>
      </c>
      <c r="C414" t="s">
        <v>102</v>
      </c>
    </row>
    <row r="415" spans="1:3" x14ac:dyDescent="0.25">
      <c r="A415" t="s">
        <v>964</v>
      </c>
      <c r="B415" t="s">
        <v>965</v>
      </c>
      <c r="C415" t="s">
        <v>102</v>
      </c>
    </row>
    <row r="416" spans="1:3" x14ac:dyDescent="0.25">
      <c r="A416" t="s">
        <v>966</v>
      </c>
      <c r="B416" t="s">
        <v>967</v>
      </c>
      <c r="C416" t="s">
        <v>97</v>
      </c>
    </row>
    <row r="417" spans="1:3" x14ac:dyDescent="0.25">
      <c r="A417" t="s">
        <v>969</v>
      </c>
      <c r="B417" t="s">
        <v>970</v>
      </c>
      <c r="C417" t="s">
        <v>97</v>
      </c>
    </row>
    <row r="418" spans="1:3" x14ac:dyDescent="0.25">
      <c r="A418" t="s">
        <v>971</v>
      </c>
      <c r="B418" t="s">
        <v>972</v>
      </c>
      <c r="C418" t="s">
        <v>102</v>
      </c>
    </row>
    <row r="419" spans="1:3" x14ac:dyDescent="0.25">
      <c r="A419" t="s">
        <v>974</v>
      </c>
      <c r="B419" t="s">
        <v>975</v>
      </c>
      <c r="C419" t="s">
        <v>102</v>
      </c>
    </row>
    <row r="420" spans="1:3" x14ac:dyDescent="0.25">
      <c r="A420" t="s">
        <v>977</v>
      </c>
      <c r="B420" t="s">
        <v>978</v>
      </c>
      <c r="C420" t="s">
        <v>102</v>
      </c>
    </row>
    <row r="421" spans="1:3" x14ac:dyDescent="0.25">
      <c r="A421" t="s">
        <v>980</v>
      </c>
      <c r="B421" t="s">
        <v>981</v>
      </c>
      <c r="C421" t="s">
        <v>102</v>
      </c>
    </row>
    <row r="422" spans="1:3" x14ac:dyDescent="0.25">
      <c r="A422" t="s">
        <v>983</v>
      </c>
      <c r="B422" t="s">
        <v>984</v>
      </c>
      <c r="C422" t="s">
        <v>102</v>
      </c>
    </row>
    <row r="423" spans="1:3" x14ac:dyDescent="0.25">
      <c r="A423" t="s">
        <v>986</v>
      </c>
      <c r="B423" t="s">
        <v>987</v>
      </c>
      <c r="C423" t="s">
        <v>102</v>
      </c>
    </row>
    <row r="424" spans="1:3" x14ac:dyDescent="0.25">
      <c r="A424" t="s">
        <v>988</v>
      </c>
      <c r="B424" t="s">
        <v>989</v>
      </c>
      <c r="C424" t="s">
        <v>102</v>
      </c>
    </row>
    <row r="425" spans="1:3" x14ac:dyDescent="0.25">
      <c r="A425" t="s">
        <v>990</v>
      </c>
      <c r="B425" t="s">
        <v>991</v>
      </c>
      <c r="C425" t="s">
        <v>102</v>
      </c>
    </row>
    <row r="426" spans="1:3" x14ac:dyDescent="0.25">
      <c r="A426" t="s">
        <v>992</v>
      </c>
      <c r="B426" t="s">
        <v>993</v>
      </c>
      <c r="C426" t="s">
        <v>102</v>
      </c>
    </row>
    <row r="427" spans="1:3" x14ac:dyDescent="0.25">
      <c r="A427" t="s">
        <v>994</v>
      </c>
      <c r="B427" t="s">
        <v>995</v>
      </c>
      <c r="C427" t="s">
        <v>102</v>
      </c>
    </row>
    <row r="428" spans="1:3" x14ac:dyDescent="0.25">
      <c r="A428" t="s">
        <v>997</v>
      </c>
      <c r="B428" t="s">
        <v>998</v>
      </c>
      <c r="C428" t="s">
        <v>102</v>
      </c>
    </row>
    <row r="429" spans="1:3" x14ac:dyDescent="0.25">
      <c r="A429" t="s">
        <v>999</v>
      </c>
      <c r="B429" t="s">
        <v>1000</v>
      </c>
      <c r="C429" t="s">
        <v>211</v>
      </c>
    </row>
    <row r="430" spans="1:3" x14ac:dyDescent="0.25">
      <c r="A430" t="s">
        <v>1002</v>
      </c>
      <c r="B430" t="s">
        <v>1003</v>
      </c>
      <c r="C430" t="s">
        <v>211</v>
      </c>
    </row>
    <row r="431" spans="1:3" x14ac:dyDescent="0.25">
      <c r="A431" t="s">
        <v>1004</v>
      </c>
      <c r="B431" t="s">
        <v>1005</v>
      </c>
      <c r="C431" t="s">
        <v>211</v>
      </c>
    </row>
    <row r="432" spans="1:3" x14ac:dyDescent="0.25">
      <c r="A432" t="s">
        <v>1006</v>
      </c>
      <c r="B432" t="s">
        <v>1007</v>
      </c>
      <c r="C432" t="s">
        <v>102</v>
      </c>
    </row>
    <row r="433" spans="1:3" x14ac:dyDescent="0.25">
      <c r="A433" t="s">
        <v>1008</v>
      </c>
      <c r="B433" t="s">
        <v>1009</v>
      </c>
      <c r="C433" t="s">
        <v>211</v>
      </c>
    </row>
    <row r="434" spans="1:3" x14ac:dyDescent="0.25">
      <c r="A434" t="s">
        <v>1010</v>
      </c>
      <c r="B434" t="s">
        <v>1011</v>
      </c>
      <c r="C434" t="s">
        <v>102</v>
      </c>
    </row>
    <row r="435" spans="1:3" x14ac:dyDescent="0.25">
      <c r="A435" t="s">
        <v>1012</v>
      </c>
      <c r="B435" t="s">
        <v>1013</v>
      </c>
      <c r="C435" t="s">
        <v>222</v>
      </c>
    </row>
    <row r="436" spans="1:3" x14ac:dyDescent="0.25">
      <c r="A436" t="s">
        <v>1014</v>
      </c>
      <c r="B436" t="s">
        <v>1015</v>
      </c>
      <c r="C436" t="s">
        <v>102</v>
      </c>
    </row>
    <row r="437" spans="1:3" x14ac:dyDescent="0.25">
      <c r="A437" t="s">
        <v>1017</v>
      </c>
      <c r="B437" t="s">
        <v>1018</v>
      </c>
      <c r="C437" t="s">
        <v>102</v>
      </c>
    </row>
    <row r="438" spans="1:3" x14ac:dyDescent="0.25">
      <c r="A438" t="s">
        <v>1019</v>
      </c>
      <c r="B438" t="s">
        <v>1020</v>
      </c>
      <c r="C438" t="s">
        <v>102</v>
      </c>
    </row>
    <row r="439" spans="1:3" x14ac:dyDescent="0.25">
      <c r="A439" t="s">
        <v>1021</v>
      </c>
      <c r="B439" t="s">
        <v>1022</v>
      </c>
      <c r="C439" t="s">
        <v>97</v>
      </c>
    </row>
    <row r="440" spans="1:3" x14ac:dyDescent="0.25">
      <c r="A440" t="s">
        <v>1024</v>
      </c>
      <c r="B440" t="s">
        <v>1025</v>
      </c>
      <c r="C440" t="s">
        <v>97</v>
      </c>
    </row>
    <row r="441" spans="1:3" x14ac:dyDescent="0.25">
      <c r="A441" t="s">
        <v>1026</v>
      </c>
      <c r="B441" t="s">
        <v>1027</v>
      </c>
      <c r="C441" t="s">
        <v>211</v>
      </c>
    </row>
    <row r="442" spans="1:3" x14ac:dyDescent="0.25">
      <c r="A442" t="s">
        <v>1028</v>
      </c>
      <c r="B442" t="s">
        <v>1029</v>
      </c>
      <c r="C442" t="s">
        <v>211</v>
      </c>
    </row>
    <row r="443" spans="1:3" x14ac:dyDescent="0.25">
      <c r="A443" t="s">
        <v>1030</v>
      </c>
      <c r="B443" t="s">
        <v>1031</v>
      </c>
      <c r="C443" t="s">
        <v>102</v>
      </c>
    </row>
    <row r="444" spans="1:3" x14ac:dyDescent="0.25">
      <c r="A444" t="s">
        <v>1032</v>
      </c>
      <c r="B444" t="s">
        <v>1033</v>
      </c>
      <c r="C444" t="s">
        <v>222</v>
      </c>
    </row>
    <row r="445" spans="1:3" x14ac:dyDescent="0.25">
      <c r="A445" t="s">
        <v>1034</v>
      </c>
      <c r="B445" t="s">
        <v>1035</v>
      </c>
      <c r="C445" t="s">
        <v>211</v>
      </c>
    </row>
    <row r="446" spans="1:3" x14ac:dyDescent="0.25">
      <c r="A446" t="s">
        <v>1036</v>
      </c>
      <c r="B446" t="s">
        <v>1037</v>
      </c>
      <c r="C446" t="s">
        <v>102</v>
      </c>
    </row>
    <row r="447" spans="1:3" x14ac:dyDescent="0.25">
      <c r="A447" t="s">
        <v>1038</v>
      </c>
      <c r="B447" t="s">
        <v>1039</v>
      </c>
      <c r="C447" t="s">
        <v>102</v>
      </c>
    </row>
    <row r="448" spans="1:3" x14ac:dyDescent="0.25">
      <c r="A448" t="s">
        <v>1040</v>
      </c>
      <c r="B448" t="s">
        <v>1041</v>
      </c>
      <c r="C448" t="s">
        <v>102</v>
      </c>
    </row>
    <row r="449" spans="1:3" x14ac:dyDescent="0.25">
      <c r="A449" t="s">
        <v>1042</v>
      </c>
      <c r="B449" t="s">
        <v>1043</v>
      </c>
      <c r="C449" t="s">
        <v>102</v>
      </c>
    </row>
    <row r="450" spans="1:3" x14ac:dyDescent="0.25">
      <c r="A450" t="s">
        <v>1044</v>
      </c>
      <c r="B450" t="s">
        <v>1045</v>
      </c>
      <c r="C450" t="s">
        <v>102</v>
      </c>
    </row>
    <row r="451" spans="1:3" x14ac:dyDescent="0.25">
      <c r="A451" t="s">
        <v>1047</v>
      </c>
      <c r="B451" t="s">
        <v>1048</v>
      </c>
      <c r="C451" t="s">
        <v>211</v>
      </c>
    </row>
    <row r="452" spans="1:3" x14ac:dyDescent="0.25">
      <c r="A452" t="s">
        <v>1049</v>
      </c>
      <c r="B452" t="s">
        <v>1050</v>
      </c>
      <c r="C452" t="s">
        <v>211</v>
      </c>
    </row>
    <row r="453" spans="1:3" x14ac:dyDescent="0.25">
      <c r="A453" t="s">
        <v>1051</v>
      </c>
      <c r="B453" t="s">
        <v>1052</v>
      </c>
      <c r="C453" t="s">
        <v>211</v>
      </c>
    </row>
    <row r="454" spans="1:3" x14ac:dyDescent="0.25">
      <c r="A454" t="s">
        <v>1053</v>
      </c>
      <c r="B454" t="s">
        <v>1054</v>
      </c>
      <c r="C454" t="s">
        <v>211</v>
      </c>
    </row>
    <row r="455" spans="1:3" x14ac:dyDescent="0.25">
      <c r="A455" t="s">
        <v>1055</v>
      </c>
      <c r="B455" t="s">
        <v>1056</v>
      </c>
      <c r="C455" t="s">
        <v>222</v>
      </c>
    </row>
    <row r="456" spans="1:3" x14ac:dyDescent="0.25">
      <c r="A456" t="s">
        <v>1057</v>
      </c>
      <c r="B456" t="s">
        <v>1058</v>
      </c>
      <c r="C456" t="s">
        <v>102</v>
      </c>
    </row>
    <row r="457" spans="1:3" x14ac:dyDescent="0.25">
      <c r="A457" t="s">
        <v>1060</v>
      </c>
      <c r="B457" t="s">
        <v>1061</v>
      </c>
      <c r="C457" t="s">
        <v>102</v>
      </c>
    </row>
    <row r="458" spans="1:3" x14ac:dyDescent="0.25">
      <c r="A458" t="s">
        <v>1062</v>
      </c>
      <c r="B458" t="s">
        <v>1063</v>
      </c>
      <c r="C458" t="s">
        <v>102</v>
      </c>
    </row>
    <row r="459" spans="1:3" x14ac:dyDescent="0.25">
      <c r="A459" t="s">
        <v>1065</v>
      </c>
      <c r="B459" t="s">
        <v>1066</v>
      </c>
      <c r="C459" t="s">
        <v>102</v>
      </c>
    </row>
    <row r="460" spans="1:3" x14ac:dyDescent="0.25">
      <c r="A460" t="s">
        <v>1067</v>
      </c>
      <c r="B460" t="s">
        <v>1068</v>
      </c>
      <c r="C460" t="s">
        <v>102</v>
      </c>
    </row>
    <row r="461" spans="1:3" x14ac:dyDescent="0.25">
      <c r="A461" t="s">
        <v>1069</v>
      </c>
      <c r="B461" t="s">
        <v>1070</v>
      </c>
      <c r="C461" t="s">
        <v>102</v>
      </c>
    </row>
    <row r="462" spans="1:3" x14ac:dyDescent="0.25">
      <c r="A462" t="s">
        <v>1071</v>
      </c>
      <c r="B462" t="s">
        <v>1072</v>
      </c>
      <c r="C462" t="s">
        <v>102</v>
      </c>
    </row>
    <row r="463" spans="1:3" x14ac:dyDescent="0.25">
      <c r="A463" t="s">
        <v>1073</v>
      </c>
      <c r="B463" t="s">
        <v>1074</v>
      </c>
      <c r="C463" t="s">
        <v>97</v>
      </c>
    </row>
    <row r="464" spans="1:3" x14ac:dyDescent="0.25">
      <c r="A464" t="s">
        <v>1076</v>
      </c>
      <c r="B464" t="s">
        <v>1077</v>
      </c>
      <c r="C464" t="s">
        <v>97</v>
      </c>
    </row>
    <row r="465" spans="1:3" x14ac:dyDescent="0.25">
      <c r="A465" t="s">
        <v>1078</v>
      </c>
      <c r="B465" t="s">
        <v>1079</v>
      </c>
      <c r="C465" t="s">
        <v>102</v>
      </c>
    </row>
    <row r="466" spans="1:3" x14ac:dyDescent="0.25">
      <c r="A466" t="s">
        <v>1080</v>
      </c>
      <c r="B466" t="s">
        <v>1081</v>
      </c>
      <c r="C466" t="s">
        <v>211</v>
      </c>
    </row>
    <row r="467" spans="1:3" x14ac:dyDescent="0.25">
      <c r="A467" t="s">
        <v>1082</v>
      </c>
      <c r="B467" t="s">
        <v>1083</v>
      </c>
      <c r="C467" t="s">
        <v>211</v>
      </c>
    </row>
    <row r="468" spans="1:3" x14ac:dyDescent="0.25">
      <c r="A468" t="s">
        <v>1084</v>
      </c>
      <c r="B468" t="s">
        <v>1085</v>
      </c>
      <c r="C468" t="s">
        <v>211</v>
      </c>
    </row>
    <row r="469" spans="1:3" x14ac:dyDescent="0.25">
      <c r="A469" t="s">
        <v>1086</v>
      </c>
      <c r="B469" t="s">
        <v>1087</v>
      </c>
      <c r="C469" t="s">
        <v>211</v>
      </c>
    </row>
    <row r="470" spans="1:3" x14ac:dyDescent="0.25">
      <c r="A470" t="s">
        <v>1088</v>
      </c>
      <c r="B470" t="s">
        <v>1089</v>
      </c>
      <c r="C470" t="s">
        <v>211</v>
      </c>
    </row>
    <row r="471" spans="1:3" x14ac:dyDescent="0.25">
      <c r="A471" t="s">
        <v>1090</v>
      </c>
      <c r="B471" t="s">
        <v>1091</v>
      </c>
      <c r="C471" t="s">
        <v>222</v>
      </c>
    </row>
    <row r="472" spans="1:3" x14ac:dyDescent="0.25">
      <c r="A472" t="s">
        <v>1092</v>
      </c>
      <c r="B472" t="s">
        <v>1093</v>
      </c>
      <c r="C472" t="s">
        <v>211</v>
      </c>
    </row>
    <row r="473" spans="1:3" x14ac:dyDescent="0.25">
      <c r="A473" t="s">
        <v>1094</v>
      </c>
      <c r="B473" t="s">
        <v>1095</v>
      </c>
      <c r="C473" t="s">
        <v>211</v>
      </c>
    </row>
    <row r="474" spans="1:3" x14ac:dyDescent="0.25">
      <c r="A474" t="s">
        <v>1096</v>
      </c>
      <c r="B474" t="s">
        <v>1097</v>
      </c>
      <c r="C474" t="s">
        <v>222</v>
      </c>
    </row>
    <row r="475" spans="1:3" x14ac:dyDescent="0.25">
      <c r="A475" t="s">
        <v>1098</v>
      </c>
      <c r="B475" t="s">
        <v>1099</v>
      </c>
      <c r="C475" t="s">
        <v>222</v>
      </c>
    </row>
    <row r="476" spans="1:3" x14ac:dyDescent="0.25">
      <c r="A476" t="s">
        <v>1100</v>
      </c>
      <c r="B476" t="s">
        <v>1101</v>
      </c>
      <c r="C476" t="s">
        <v>211</v>
      </c>
    </row>
    <row r="477" spans="1:3" x14ac:dyDescent="0.25">
      <c r="A477" t="s">
        <v>1102</v>
      </c>
      <c r="B477" t="s">
        <v>1103</v>
      </c>
      <c r="C477" t="s">
        <v>222</v>
      </c>
    </row>
    <row r="478" spans="1:3" x14ac:dyDescent="0.25">
      <c r="A478" t="s">
        <v>1105</v>
      </c>
      <c r="B478" t="s">
        <v>1106</v>
      </c>
      <c r="C478" t="s">
        <v>211</v>
      </c>
    </row>
    <row r="479" spans="1:3" x14ac:dyDescent="0.25">
      <c r="A479" t="s">
        <v>1107</v>
      </c>
      <c r="B479" t="s">
        <v>1108</v>
      </c>
      <c r="C479" t="s">
        <v>102</v>
      </c>
    </row>
    <row r="480" spans="1:3" x14ac:dyDescent="0.25">
      <c r="A480" t="s">
        <v>1109</v>
      </c>
      <c r="B480" t="s">
        <v>1110</v>
      </c>
      <c r="C480" t="s">
        <v>211</v>
      </c>
    </row>
    <row r="481" spans="1:3" x14ac:dyDescent="0.25">
      <c r="A481" t="s">
        <v>1111</v>
      </c>
      <c r="B481" t="s">
        <v>1112</v>
      </c>
      <c r="C481" t="s">
        <v>102</v>
      </c>
    </row>
    <row r="482" spans="1:3" x14ac:dyDescent="0.25">
      <c r="A482" t="s">
        <v>1113</v>
      </c>
      <c r="B482" t="s">
        <v>1114</v>
      </c>
      <c r="C482" t="s">
        <v>102</v>
      </c>
    </row>
    <row r="483" spans="1:3" x14ac:dyDescent="0.25">
      <c r="A483" t="s">
        <v>1115</v>
      </c>
      <c r="B483" t="s">
        <v>1116</v>
      </c>
      <c r="C483" t="s">
        <v>97</v>
      </c>
    </row>
    <row r="484" spans="1:3" x14ac:dyDescent="0.25">
      <c r="A484" t="s">
        <v>1118</v>
      </c>
      <c r="B484" t="s">
        <v>1119</v>
      </c>
      <c r="C484" t="s">
        <v>97</v>
      </c>
    </row>
    <row r="485" spans="1:3" x14ac:dyDescent="0.25">
      <c r="A485" t="s">
        <v>1120</v>
      </c>
      <c r="B485" t="s">
        <v>1121</v>
      </c>
      <c r="C485" t="s">
        <v>102</v>
      </c>
    </row>
    <row r="486" spans="1:3" x14ac:dyDescent="0.25">
      <c r="A486" t="s">
        <v>1123</v>
      </c>
      <c r="B486" t="s">
        <v>1124</v>
      </c>
      <c r="C486" t="s">
        <v>102</v>
      </c>
    </row>
    <row r="487" spans="1:3" x14ac:dyDescent="0.25">
      <c r="A487" t="s">
        <v>1125</v>
      </c>
      <c r="B487" t="s">
        <v>1126</v>
      </c>
      <c r="C487" t="s">
        <v>102</v>
      </c>
    </row>
    <row r="488" spans="1:3" x14ac:dyDescent="0.25">
      <c r="A488" t="s">
        <v>1127</v>
      </c>
      <c r="B488" t="s">
        <v>1128</v>
      </c>
      <c r="C488" t="s">
        <v>102</v>
      </c>
    </row>
    <row r="489" spans="1:3" x14ac:dyDescent="0.25">
      <c r="A489" t="s">
        <v>1129</v>
      </c>
      <c r="B489" t="s">
        <v>1130</v>
      </c>
      <c r="C489" t="s">
        <v>102</v>
      </c>
    </row>
    <row r="490" spans="1:3" x14ac:dyDescent="0.25">
      <c r="A490" t="s">
        <v>1131</v>
      </c>
      <c r="B490" t="s">
        <v>1132</v>
      </c>
      <c r="C490" t="s">
        <v>102</v>
      </c>
    </row>
    <row r="491" spans="1:3" x14ac:dyDescent="0.25">
      <c r="A491" t="s">
        <v>1133</v>
      </c>
      <c r="B491" t="s">
        <v>1134</v>
      </c>
      <c r="C491" t="s">
        <v>222</v>
      </c>
    </row>
    <row r="492" spans="1:3" x14ac:dyDescent="0.25">
      <c r="A492" t="s">
        <v>1136</v>
      </c>
      <c r="B492" t="s">
        <v>1137</v>
      </c>
      <c r="C492" t="s">
        <v>102</v>
      </c>
    </row>
    <row r="493" spans="1:3" x14ac:dyDescent="0.25">
      <c r="A493" t="s">
        <v>1138</v>
      </c>
      <c r="B493" t="s">
        <v>1139</v>
      </c>
      <c r="C493" t="s">
        <v>211</v>
      </c>
    </row>
    <row r="494" spans="1:3" x14ac:dyDescent="0.25">
      <c r="A494" t="s">
        <v>1140</v>
      </c>
      <c r="B494" t="s">
        <v>1141</v>
      </c>
      <c r="C494" t="s">
        <v>102</v>
      </c>
    </row>
    <row r="495" spans="1:3" x14ac:dyDescent="0.25">
      <c r="A495" t="s">
        <v>1142</v>
      </c>
      <c r="B495" t="s">
        <v>1143</v>
      </c>
      <c r="C495" t="s">
        <v>211</v>
      </c>
    </row>
    <row r="496" spans="1:3" x14ac:dyDescent="0.25">
      <c r="A496" t="s">
        <v>1144</v>
      </c>
      <c r="B496" t="s">
        <v>1145</v>
      </c>
      <c r="C496" t="s">
        <v>102</v>
      </c>
    </row>
    <row r="497" spans="1:3" x14ac:dyDescent="0.25">
      <c r="A497" t="s">
        <v>1146</v>
      </c>
      <c r="B497" t="s">
        <v>1147</v>
      </c>
      <c r="C497" t="s">
        <v>102</v>
      </c>
    </row>
    <row r="498" spans="1:3" x14ac:dyDescent="0.25">
      <c r="A498" t="s">
        <v>1148</v>
      </c>
      <c r="B498" t="s">
        <v>1149</v>
      </c>
      <c r="C498" t="s">
        <v>211</v>
      </c>
    </row>
    <row r="499" spans="1:3" x14ac:dyDescent="0.25">
      <c r="A499" t="s">
        <v>1150</v>
      </c>
      <c r="B499" t="s">
        <v>1151</v>
      </c>
      <c r="C499" t="s">
        <v>102</v>
      </c>
    </row>
    <row r="500" spans="1:3" x14ac:dyDescent="0.25">
      <c r="A500" t="s">
        <v>1152</v>
      </c>
      <c r="B500" t="s">
        <v>1153</v>
      </c>
      <c r="C500" t="s">
        <v>102</v>
      </c>
    </row>
    <row r="501" spans="1:3" x14ac:dyDescent="0.25">
      <c r="A501" t="s">
        <v>1154</v>
      </c>
      <c r="B501" t="s">
        <v>1155</v>
      </c>
      <c r="C501" t="s">
        <v>102</v>
      </c>
    </row>
    <row r="502" spans="1:3" x14ac:dyDescent="0.25">
      <c r="A502" t="s">
        <v>1156</v>
      </c>
      <c r="B502" t="s">
        <v>1157</v>
      </c>
      <c r="C502" t="s">
        <v>102</v>
      </c>
    </row>
    <row r="503" spans="1:3" x14ac:dyDescent="0.25">
      <c r="A503" t="s">
        <v>1159</v>
      </c>
      <c r="B503" t="s">
        <v>1160</v>
      </c>
      <c r="C503" t="s">
        <v>97</v>
      </c>
    </row>
    <row r="504" spans="1:3" x14ac:dyDescent="0.25">
      <c r="A504" t="s">
        <v>1162</v>
      </c>
      <c r="B504" t="s">
        <v>1163</v>
      </c>
      <c r="C504" t="s">
        <v>211</v>
      </c>
    </row>
    <row r="505" spans="1:3" x14ac:dyDescent="0.25">
      <c r="A505" t="s">
        <v>1165</v>
      </c>
      <c r="B505" t="s">
        <v>1166</v>
      </c>
      <c r="C505" t="s">
        <v>211</v>
      </c>
    </row>
    <row r="506" spans="1:3" x14ac:dyDescent="0.25">
      <c r="A506" t="s">
        <v>1167</v>
      </c>
      <c r="B506" t="s">
        <v>1168</v>
      </c>
      <c r="C506" t="s">
        <v>211</v>
      </c>
    </row>
    <row r="507" spans="1:3" x14ac:dyDescent="0.25">
      <c r="A507" t="s">
        <v>1169</v>
      </c>
      <c r="B507" t="s">
        <v>1170</v>
      </c>
      <c r="C507" t="s">
        <v>211</v>
      </c>
    </row>
    <row r="508" spans="1:3" x14ac:dyDescent="0.25">
      <c r="A508" t="s">
        <v>1171</v>
      </c>
      <c r="B508" t="s">
        <v>1172</v>
      </c>
      <c r="C508" t="s">
        <v>211</v>
      </c>
    </row>
    <row r="509" spans="1:3" x14ac:dyDescent="0.25">
      <c r="A509" t="s">
        <v>1173</v>
      </c>
      <c r="B509" t="s">
        <v>1174</v>
      </c>
      <c r="C509" t="s">
        <v>102</v>
      </c>
    </row>
    <row r="510" spans="1:3" x14ac:dyDescent="0.25">
      <c r="A510" t="s">
        <v>1175</v>
      </c>
      <c r="B510" t="s">
        <v>1176</v>
      </c>
      <c r="C510" t="s">
        <v>211</v>
      </c>
    </row>
    <row r="511" spans="1:3" x14ac:dyDescent="0.25">
      <c r="A511" t="s">
        <v>1177</v>
      </c>
      <c r="B511" t="s">
        <v>1178</v>
      </c>
      <c r="C511" t="s">
        <v>102</v>
      </c>
    </row>
    <row r="512" spans="1:3" x14ac:dyDescent="0.25">
      <c r="A512" t="s">
        <v>1179</v>
      </c>
      <c r="B512" t="s">
        <v>1180</v>
      </c>
      <c r="C512" t="s">
        <v>102</v>
      </c>
    </row>
    <row r="513" spans="1:3" x14ac:dyDescent="0.25">
      <c r="A513" t="s">
        <v>1181</v>
      </c>
      <c r="B513" t="s">
        <v>1182</v>
      </c>
      <c r="C513" t="s">
        <v>222</v>
      </c>
    </row>
    <row r="514" spans="1:3" x14ac:dyDescent="0.25">
      <c r="A514" t="s">
        <v>1183</v>
      </c>
      <c r="B514" t="s">
        <v>1184</v>
      </c>
      <c r="C514" t="s">
        <v>222</v>
      </c>
    </row>
    <row r="515" spans="1:3" x14ac:dyDescent="0.25">
      <c r="A515" t="s">
        <v>1185</v>
      </c>
      <c r="B515" t="s">
        <v>1186</v>
      </c>
      <c r="C515" t="s">
        <v>222</v>
      </c>
    </row>
    <row r="516" spans="1:3" x14ac:dyDescent="0.25">
      <c r="A516" t="s">
        <v>1187</v>
      </c>
      <c r="B516" t="s">
        <v>1188</v>
      </c>
      <c r="C516" t="s">
        <v>211</v>
      </c>
    </row>
    <row r="517" spans="1:3" x14ac:dyDescent="0.25">
      <c r="A517" t="s">
        <v>1189</v>
      </c>
      <c r="B517" t="s">
        <v>1190</v>
      </c>
      <c r="C517" t="s">
        <v>102</v>
      </c>
    </row>
    <row r="518" spans="1:3" x14ac:dyDescent="0.25">
      <c r="A518" t="s">
        <v>1191</v>
      </c>
      <c r="B518" t="s">
        <v>1192</v>
      </c>
      <c r="C518" t="s">
        <v>102</v>
      </c>
    </row>
    <row r="519" spans="1:3" x14ac:dyDescent="0.25">
      <c r="A519" t="s">
        <v>1193</v>
      </c>
      <c r="B519" t="s">
        <v>1194</v>
      </c>
      <c r="C519" t="s">
        <v>102</v>
      </c>
    </row>
    <row r="520" spans="1:3" x14ac:dyDescent="0.25">
      <c r="A520" t="s">
        <v>1195</v>
      </c>
      <c r="B520" t="s">
        <v>1196</v>
      </c>
      <c r="C520" t="s">
        <v>102</v>
      </c>
    </row>
    <row r="521" spans="1:3" x14ac:dyDescent="0.25">
      <c r="A521" t="s">
        <v>1197</v>
      </c>
      <c r="B521" t="s">
        <v>1198</v>
      </c>
      <c r="C521" t="s">
        <v>102</v>
      </c>
    </row>
    <row r="522" spans="1:3" x14ac:dyDescent="0.25">
      <c r="A522" t="s">
        <v>1199</v>
      </c>
      <c r="B522" t="s">
        <v>1200</v>
      </c>
      <c r="C522" t="s">
        <v>102</v>
      </c>
    </row>
    <row r="523" spans="1:3" x14ac:dyDescent="0.25">
      <c r="A523" t="s">
        <v>1201</v>
      </c>
      <c r="B523" t="s">
        <v>1202</v>
      </c>
      <c r="C523" t="s">
        <v>102</v>
      </c>
    </row>
    <row r="524" spans="1:3" x14ac:dyDescent="0.25">
      <c r="A524" t="s">
        <v>1203</v>
      </c>
      <c r="B524" t="s">
        <v>1204</v>
      </c>
      <c r="C524" t="s">
        <v>102</v>
      </c>
    </row>
    <row r="525" spans="1:3" x14ac:dyDescent="0.25">
      <c r="A525" t="s">
        <v>1205</v>
      </c>
      <c r="B525" t="s">
        <v>1206</v>
      </c>
      <c r="C525" t="s">
        <v>102</v>
      </c>
    </row>
    <row r="526" spans="1:3" x14ac:dyDescent="0.25">
      <c r="A526" t="s">
        <v>1208</v>
      </c>
      <c r="B526" t="s">
        <v>1209</v>
      </c>
      <c r="C526" t="s">
        <v>102</v>
      </c>
    </row>
    <row r="527" spans="1:3" x14ac:dyDescent="0.25">
      <c r="A527" t="s">
        <v>1210</v>
      </c>
      <c r="B527" t="s">
        <v>1211</v>
      </c>
      <c r="C527" t="s">
        <v>97</v>
      </c>
    </row>
    <row r="528" spans="1:3" x14ac:dyDescent="0.25">
      <c r="A528" t="s">
        <v>1213</v>
      </c>
      <c r="B528" t="s">
        <v>1214</v>
      </c>
      <c r="C528" t="s">
        <v>97</v>
      </c>
    </row>
    <row r="529" spans="1:3" x14ac:dyDescent="0.25">
      <c r="A529" t="s">
        <v>1215</v>
      </c>
      <c r="B529" t="s">
        <v>1216</v>
      </c>
      <c r="C529" t="s">
        <v>97</v>
      </c>
    </row>
    <row r="530" spans="1:3" x14ac:dyDescent="0.25">
      <c r="A530" t="s">
        <v>1217</v>
      </c>
      <c r="B530" t="s">
        <v>1218</v>
      </c>
      <c r="C530" t="s">
        <v>102</v>
      </c>
    </row>
    <row r="531" spans="1:3" x14ac:dyDescent="0.25">
      <c r="A531" t="s">
        <v>1220</v>
      </c>
      <c r="B531" t="s">
        <v>1221</v>
      </c>
      <c r="C531" t="s">
        <v>102</v>
      </c>
    </row>
    <row r="532" spans="1:3" x14ac:dyDescent="0.25">
      <c r="A532" t="s">
        <v>1222</v>
      </c>
      <c r="B532" t="s">
        <v>1223</v>
      </c>
      <c r="C532" t="s">
        <v>211</v>
      </c>
    </row>
    <row r="533" spans="1:3" x14ac:dyDescent="0.25">
      <c r="A533" t="s">
        <v>1224</v>
      </c>
      <c r="B533" t="s">
        <v>1225</v>
      </c>
      <c r="C533" t="s">
        <v>211</v>
      </c>
    </row>
    <row r="534" spans="1:3" x14ac:dyDescent="0.25">
      <c r="A534" t="s">
        <v>1226</v>
      </c>
      <c r="B534" t="s">
        <v>1227</v>
      </c>
      <c r="C534" t="s">
        <v>211</v>
      </c>
    </row>
    <row r="535" spans="1:3" x14ac:dyDescent="0.25">
      <c r="A535" t="s">
        <v>1228</v>
      </c>
      <c r="B535" t="s">
        <v>1229</v>
      </c>
      <c r="C535" t="s">
        <v>211</v>
      </c>
    </row>
    <row r="536" spans="1:3" x14ac:dyDescent="0.25">
      <c r="A536" t="s">
        <v>1230</v>
      </c>
      <c r="B536" t="s">
        <v>1231</v>
      </c>
      <c r="C536" t="s">
        <v>222</v>
      </c>
    </row>
    <row r="537" spans="1:3" x14ac:dyDescent="0.25">
      <c r="A537" t="s">
        <v>1232</v>
      </c>
      <c r="B537" t="s">
        <v>1233</v>
      </c>
      <c r="C537" t="s">
        <v>102</v>
      </c>
    </row>
    <row r="538" spans="1:3" x14ac:dyDescent="0.25">
      <c r="A538" t="s">
        <v>1234</v>
      </c>
      <c r="B538" t="s">
        <v>1235</v>
      </c>
      <c r="C538" t="s">
        <v>102</v>
      </c>
    </row>
    <row r="539" spans="1:3" x14ac:dyDescent="0.25">
      <c r="A539" t="s">
        <v>1236</v>
      </c>
      <c r="B539" t="s">
        <v>1237</v>
      </c>
      <c r="C539" t="s">
        <v>102</v>
      </c>
    </row>
    <row r="540" spans="1:3" x14ac:dyDescent="0.25">
      <c r="A540" t="s">
        <v>1238</v>
      </c>
      <c r="B540" t="s">
        <v>1239</v>
      </c>
      <c r="C540" t="s">
        <v>211</v>
      </c>
    </row>
    <row r="541" spans="1:3" x14ac:dyDescent="0.25">
      <c r="A541" t="s">
        <v>1241</v>
      </c>
      <c r="B541" t="s">
        <v>1242</v>
      </c>
      <c r="C541" t="s">
        <v>211</v>
      </c>
    </row>
    <row r="542" spans="1:3" x14ac:dyDescent="0.25">
      <c r="A542" t="s">
        <v>1243</v>
      </c>
      <c r="B542" t="s">
        <v>1244</v>
      </c>
      <c r="C542" t="s">
        <v>222</v>
      </c>
    </row>
    <row r="543" spans="1:3" x14ac:dyDescent="0.25">
      <c r="A543" t="s">
        <v>1245</v>
      </c>
      <c r="B543" t="s">
        <v>1246</v>
      </c>
      <c r="C543" t="s">
        <v>211</v>
      </c>
    </row>
    <row r="544" spans="1:3" x14ac:dyDescent="0.25">
      <c r="A544" t="s">
        <v>1247</v>
      </c>
      <c r="B544" t="s">
        <v>1248</v>
      </c>
      <c r="C544" t="s">
        <v>102</v>
      </c>
    </row>
    <row r="545" spans="1:3" x14ac:dyDescent="0.25">
      <c r="A545" t="s">
        <v>1249</v>
      </c>
      <c r="B545" t="s">
        <v>1250</v>
      </c>
      <c r="C545" t="s">
        <v>102</v>
      </c>
    </row>
    <row r="546" spans="1:3" x14ac:dyDescent="0.25">
      <c r="A546" t="s">
        <v>1252</v>
      </c>
      <c r="B546" t="s">
        <v>1253</v>
      </c>
      <c r="C546" t="s">
        <v>102</v>
      </c>
    </row>
    <row r="547" spans="1:3" x14ac:dyDescent="0.25">
      <c r="A547" t="s">
        <v>1254</v>
      </c>
      <c r="B547" t="s">
        <v>1255</v>
      </c>
      <c r="C547" t="s">
        <v>211</v>
      </c>
    </row>
    <row r="548" spans="1:3" x14ac:dyDescent="0.25">
      <c r="A548" t="s">
        <v>1257</v>
      </c>
      <c r="B548" t="s">
        <v>1258</v>
      </c>
      <c r="C548" t="s">
        <v>102</v>
      </c>
    </row>
    <row r="549" spans="1:3" x14ac:dyDescent="0.25">
      <c r="A549" t="s">
        <v>1259</v>
      </c>
      <c r="B549" t="s">
        <v>1260</v>
      </c>
      <c r="C549" t="s">
        <v>211</v>
      </c>
    </row>
    <row r="550" spans="1:3" x14ac:dyDescent="0.25">
      <c r="A550" t="s">
        <v>1261</v>
      </c>
      <c r="B550" t="s">
        <v>1262</v>
      </c>
      <c r="C550" t="s">
        <v>211</v>
      </c>
    </row>
    <row r="551" spans="1:3" x14ac:dyDescent="0.25">
      <c r="A551" t="s">
        <v>1263</v>
      </c>
      <c r="B551" t="s">
        <v>1264</v>
      </c>
      <c r="C551" t="s">
        <v>102</v>
      </c>
    </row>
    <row r="552" spans="1:3" x14ac:dyDescent="0.25">
      <c r="A552" t="s">
        <v>1265</v>
      </c>
      <c r="B552" t="s">
        <v>1266</v>
      </c>
      <c r="C552" t="s">
        <v>222</v>
      </c>
    </row>
    <row r="553" spans="1:3" x14ac:dyDescent="0.25">
      <c r="A553" t="s">
        <v>1267</v>
      </c>
      <c r="B553" t="s">
        <v>1268</v>
      </c>
      <c r="C553" t="s">
        <v>102</v>
      </c>
    </row>
    <row r="554" spans="1:3" x14ac:dyDescent="0.25">
      <c r="A554" t="s">
        <v>1269</v>
      </c>
      <c r="B554" t="s">
        <v>1270</v>
      </c>
      <c r="C554" t="s">
        <v>97</v>
      </c>
    </row>
    <row r="555" spans="1:3" x14ac:dyDescent="0.25">
      <c r="A555" t="s">
        <v>1272</v>
      </c>
      <c r="B555" t="s">
        <v>1273</v>
      </c>
      <c r="C555" t="s">
        <v>97</v>
      </c>
    </row>
    <row r="556" spans="1:3" x14ac:dyDescent="0.25">
      <c r="A556" t="s">
        <v>1274</v>
      </c>
      <c r="B556" t="s">
        <v>1275</v>
      </c>
      <c r="C556" t="s">
        <v>102</v>
      </c>
    </row>
    <row r="557" spans="1:3" x14ac:dyDescent="0.25">
      <c r="A557" t="s">
        <v>1276</v>
      </c>
      <c r="B557" t="s">
        <v>1277</v>
      </c>
      <c r="C557" t="s">
        <v>102</v>
      </c>
    </row>
    <row r="558" spans="1:3" x14ac:dyDescent="0.25">
      <c r="A558" t="s">
        <v>1278</v>
      </c>
      <c r="B558" t="s">
        <v>1279</v>
      </c>
      <c r="C558" t="s">
        <v>102</v>
      </c>
    </row>
    <row r="559" spans="1:3" x14ac:dyDescent="0.25">
      <c r="A559" t="s">
        <v>1280</v>
      </c>
      <c r="B559" t="s">
        <v>1281</v>
      </c>
      <c r="C559" t="s">
        <v>102</v>
      </c>
    </row>
    <row r="560" spans="1:3" x14ac:dyDescent="0.25">
      <c r="A560" t="s">
        <v>1282</v>
      </c>
      <c r="B560" t="s">
        <v>1283</v>
      </c>
      <c r="C560" t="s">
        <v>102</v>
      </c>
    </row>
    <row r="561" spans="1:3" x14ac:dyDescent="0.25">
      <c r="A561" t="s">
        <v>1284</v>
      </c>
      <c r="B561" t="s">
        <v>1285</v>
      </c>
      <c r="C561" t="s">
        <v>102</v>
      </c>
    </row>
    <row r="562" spans="1:3" x14ac:dyDescent="0.25">
      <c r="A562" t="s">
        <v>1286</v>
      </c>
      <c r="B562" t="s">
        <v>1287</v>
      </c>
      <c r="C562" t="s">
        <v>102</v>
      </c>
    </row>
    <row r="563" spans="1:3" x14ac:dyDescent="0.25">
      <c r="A563" t="s">
        <v>1288</v>
      </c>
      <c r="B563" t="s">
        <v>1289</v>
      </c>
      <c r="C563" t="s">
        <v>102</v>
      </c>
    </row>
    <row r="564" spans="1:3" x14ac:dyDescent="0.25">
      <c r="A564" t="s">
        <v>1290</v>
      </c>
      <c r="B564" t="s">
        <v>1291</v>
      </c>
      <c r="C564" t="s">
        <v>102</v>
      </c>
    </row>
    <row r="565" spans="1:3" x14ac:dyDescent="0.25">
      <c r="A565" t="s">
        <v>1292</v>
      </c>
      <c r="B565" t="s">
        <v>1293</v>
      </c>
      <c r="C565" t="s">
        <v>97</v>
      </c>
    </row>
    <row r="566" spans="1:3" x14ac:dyDescent="0.25">
      <c r="A566" t="s">
        <v>1295</v>
      </c>
      <c r="B566" t="s">
        <v>1296</v>
      </c>
      <c r="C566" t="s">
        <v>97</v>
      </c>
    </row>
    <row r="567" spans="1:3" x14ac:dyDescent="0.25">
      <c r="A567" t="s">
        <v>1297</v>
      </c>
      <c r="B567" t="s">
        <v>1298</v>
      </c>
      <c r="C567" t="s">
        <v>102</v>
      </c>
    </row>
    <row r="568" spans="1:3" x14ac:dyDescent="0.25">
      <c r="A568" t="s">
        <v>1300</v>
      </c>
      <c r="B568" t="s">
        <v>1301</v>
      </c>
      <c r="C568" t="s">
        <v>102</v>
      </c>
    </row>
    <row r="569" spans="1:3" x14ac:dyDescent="0.25">
      <c r="A569" t="s">
        <v>1302</v>
      </c>
      <c r="B569" t="s">
        <v>1303</v>
      </c>
      <c r="C569" t="s">
        <v>102</v>
      </c>
    </row>
    <row r="570" spans="1:3" x14ac:dyDescent="0.25">
      <c r="A570" t="s">
        <v>1304</v>
      </c>
      <c r="B570" t="s">
        <v>1305</v>
      </c>
      <c r="C570" t="s">
        <v>102</v>
      </c>
    </row>
    <row r="571" spans="1:3" x14ac:dyDescent="0.25">
      <c r="A571" t="s">
        <v>1306</v>
      </c>
      <c r="B571" t="s">
        <v>1307</v>
      </c>
      <c r="C571" t="s">
        <v>102</v>
      </c>
    </row>
    <row r="572" spans="1:3" x14ac:dyDescent="0.25">
      <c r="A572" t="s">
        <v>1308</v>
      </c>
      <c r="B572" t="s">
        <v>1309</v>
      </c>
      <c r="C572" t="s">
        <v>102</v>
      </c>
    </row>
    <row r="573" spans="1:3" x14ac:dyDescent="0.25">
      <c r="A573" t="s">
        <v>1310</v>
      </c>
      <c r="B573" t="s">
        <v>1311</v>
      </c>
      <c r="C573" t="s">
        <v>102</v>
      </c>
    </row>
    <row r="574" spans="1:3" x14ac:dyDescent="0.25">
      <c r="A574" t="s">
        <v>1312</v>
      </c>
      <c r="B574" t="s">
        <v>1313</v>
      </c>
      <c r="C574" t="s">
        <v>102</v>
      </c>
    </row>
    <row r="575" spans="1:3" x14ac:dyDescent="0.25">
      <c r="A575" t="s">
        <v>1314</v>
      </c>
      <c r="B575" t="s">
        <v>1315</v>
      </c>
      <c r="C575" t="s">
        <v>102</v>
      </c>
    </row>
    <row r="576" spans="1:3" x14ac:dyDescent="0.25">
      <c r="A576" t="s">
        <v>1316</v>
      </c>
      <c r="B576" t="s">
        <v>1317</v>
      </c>
      <c r="C576" t="s">
        <v>102</v>
      </c>
    </row>
    <row r="577" spans="1:3" x14ac:dyDescent="0.25">
      <c r="A577" t="s">
        <v>1318</v>
      </c>
      <c r="B577" t="s">
        <v>1319</v>
      </c>
      <c r="C577" t="s">
        <v>102</v>
      </c>
    </row>
    <row r="578" spans="1:3" x14ac:dyDescent="0.25">
      <c r="A578" t="s">
        <v>1320</v>
      </c>
      <c r="B578" t="s">
        <v>1321</v>
      </c>
      <c r="C578" t="s">
        <v>211</v>
      </c>
    </row>
    <row r="579" spans="1:3" x14ac:dyDescent="0.25">
      <c r="A579" t="s">
        <v>1322</v>
      </c>
      <c r="B579" t="s">
        <v>1323</v>
      </c>
      <c r="C579" t="s">
        <v>211</v>
      </c>
    </row>
    <row r="580" spans="1:3" x14ac:dyDescent="0.25">
      <c r="A580" t="s">
        <v>1324</v>
      </c>
      <c r="B580" t="s">
        <v>1325</v>
      </c>
      <c r="C580" t="s">
        <v>102</v>
      </c>
    </row>
    <row r="581" spans="1:3" x14ac:dyDescent="0.25">
      <c r="A581" t="s">
        <v>1326</v>
      </c>
      <c r="B581" t="s">
        <v>1327</v>
      </c>
      <c r="C581" t="s">
        <v>211</v>
      </c>
    </row>
    <row r="582" spans="1:3" x14ac:dyDescent="0.25">
      <c r="A582" t="s">
        <v>1328</v>
      </c>
      <c r="B582" t="s">
        <v>1329</v>
      </c>
      <c r="C582" t="s">
        <v>211</v>
      </c>
    </row>
    <row r="583" spans="1:3" x14ac:dyDescent="0.25">
      <c r="A583" t="s">
        <v>1330</v>
      </c>
      <c r="B583" t="s">
        <v>1331</v>
      </c>
      <c r="C583" t="s">
        <v>211</v>
      </c>
    </row>
    <row r="584" spans="1:3" x14ac:dyDescent="0.25">
      <c r="A584" t="s">
        <v>1332</v>
      </c>
      <c r="B584" t="s">
        <v>1333</v>
      </c>
      <c r="C584" t="s">
        <v>222</v>
      </c>
    </row>
    <row r="585" spans="1:3" x14ac:dyDescent="0.25">
      <c r="A585" t="s">
        <v>1334</v>
      </c>
      <c r="B585" t="s">
        <v>1335</v>
      </c>
      <c r="C585" t="s">
        <v>222</v>
      </c>
    </row>
    <row r="586" spans="1:3" x14ac:dyDescent="0.25">
      <c r="A586" t="s">
        <v>1336</v>
      </c>
      <c r="B586" t="s">
        <v>1337</v>
      </c>
      <c r="C586" t="s">
        <v>97</v>
      </c>
    </row>
    <row r="587" spans="1:3" x14ac:dyDescent="0.25">
      <c r="A587" t="s">
        <v>1339</v>
      </c>
      <c r="B587" t="s">
        <v>1340</v>
      </c>
      <c r="C587" t="s">
        <v>97</v>
      </c>
    </row>
    <row r="588" spans="1:3" x14ac:dyDescent="0.25">
      <c r="A588" t="s">
        <v>1341</v>
      </c>
      <c r="B588" t="s">
        <v>1342</v>
      </c>
      <c r="C588" t="s">
        <v>102</v>
      </c>
    </row>
    <row r="589" spans="1:3" x14ac:dyDescent="0.25">
      <c r="A589" t="s">
        <v>1344</v>
      </c>
      <c r="B589" t="s">
        <v>1345</v>
      </c>
      <c r="C589" t="s">
        <v>102</v>
      </c>
    </row>
    <row r="590" spans="1:3" x14ac:dyDescent="0.25">
      <c r="A590" t="s">
        <v>1347</v>
      </c>
      <c r="B590" t="s">
        <v>1348</v>
      </c>
      <c r="C590" t="s">
        <v>102</v>
      </c>
    </row>
    <row r="591" spans="1:3" x14ac:dyDescent="0.25">
      <c r="A591" t="s">
        <v>1349</v>
      </c>
      <c r="B591" t="s">
        <v>1350</v>
      </c>
      <c r="C591" t="s">
        <v>102</v>
      </c>
    </row>
    <row r="592" spans="1:3" x14ac:dyDescent="0.25">
      <c r="A592" t="s">
        <v>1351</v>
      </c>
      <c r="B592" t="s">
        <v>1352</v>
      </c>
      <c r="C592" t="s">
        <v>102</v>
      </c>
    </row>
    <row r="593" spans="1:3" x14ac:dyDescent="0.25">
      <c r="A593" t="s">
        <v>1353</v>
      </c>
      <c r="B593" t="s">
        <v>1354</v>
      </c>
      <c r="C593" t="s">
        <v>102</v>
      </c>
    </row>
    <row r="594" spans="1:3" x14ac:dyDescent="0.25">
      <c r="A594" t="s">
        <v>1355</v>
      </c>
      <c r="B594" t="s">
        <v>1356</v>
      </c>
      <c r="C594" t="s">
        <v>102</v>
      </c>
    </row>
    <row r="595" spans="1:3" x14ac:dyDescent="0.25">
      <c r="A595" t="s">
        <v>1358</v>
      </c>
      <c r="B595" t="s">
        <v>1359</v>
      </c>
      <c r="C595" t="s">
        <v>102</v>
      </c>
    </row>
    <row r="596" spans="1:3" x14ac:dyDescent="0.25">
      <c r="A596" t="s">
        <v>1360</v>
      </c>
      <c r="B596" t="s">
        <v>1361</v>
      </c>
      <c r="C596" t="s">
        <v>102</v>
      </c>
    </row>
    <row r="597" spans="1:3" x14ac:dyDescent="0.25">
      <c r="A597" t="s">
        <v>1362</v>
      </c>
      <c r="B597" t="s">
        <v>1363</v>
      </c>
      <c r="C597" t="s">
        <v>97</v>
      </c>
    </row>
    <row r="598" spans="1:3" x14ac:dyDescent="0.25">
      <c r="A598" t="s">
        <v>1365</v>
      </c>
      <c r="B598" t="s">
        <v>1366</v>
      </c>
      <c r="C598" t="s">
        <v>97</v>
      </c>
    </row>
    <row r="599" spans="1:3" x14ac:dyDescent="0.25">
      <c r="A599" t="s">
        <v>1367</v>
      </c>
      <c r="B599" t="s">
        <v>1368</v>
      </c>
      <c r="C599" t="s">
        <v>211</v>
      </c>
    </row>
    <row r="600" spans="1:3" x14ac:dyDescent="0.25">
      <c r="A600" t="s">
        <v>1369</v>
      </c>
      <c r="B600" t="s">
        <v>1370</v>
      </c>
      <c r="C600" t="s">
        <v>211</v>
      </c>
    </row>
    <row r="601" spans="1:3" x14ac:dyDescent="0.25">
      <c r="A601" t="s">
        <v>1371</v>
      </c>
      <c r="B601" t="s">
        <v>1372</v>
      </c>
      <c r="C601" t="s">
        <v>211</v>
      </c>
    </row>
    <row r="602" spans="1:3" x14ac:dyDescent="0.25">
      <c r="A602" t="s">
        <v>1373</v>
      </c>
      <c r="B602" t="s">
        <v>1374</v>
      </c>
      <c r="C602" t="s">
        <v>211</v>
      </c>
    </row>
    <row r="603" spans="1:3" x14ac:dyDescent="0.25">
      <c r="A603" t="s">
        <v>1375</v>
      </c>
      <c r="B603" t="s">
        <v>1376</v>
      </c>
      <c r="C603" t="s">
        <v>211</v>
      </c>
    </row>
    <row r="604" spans="1:3" x14ac:dyDescent="0.25">
      <c r="A604" t="s">
        <v>1377</v>
      </c>
      <c r="B604" t="s">
        <v>1378</v>
      </c>
      <c r="C604" t="s">
        <v>211</v>
      </c>
    </row>
    <row r="605" spans="1:3" x14ac:dyDescent="0.25">
      <c r="A605" t="s">
        <v>1379</v>
      </c>
      <c r="B605" t="s">
        <v>1380</v>
      </c>
      <c r="C605" t="s">
        <v>211</v>
      </c>
    </row>
    <row r="606" spans="1:3" x14ac:dyDescent="0.25">
      <c r="A606" t="s">
        <v>1381</v>
      </c>
      <c r="B606" t="s">
        <v>1382</v>
      </c>
      <c r="C606" t="s">
        <v>211</v>
      </c>
    </row>
    <row r="607" spans="1:3" x14ac:dyDescent="0.25">
      <c r="A607" t="s">
        <v>1383</v>
      </c>
      <c r="B607" t="s">
        <v>1384</v>
      </c>
      <c r="C607" t="s">
        <v>211</v>
      </c>
    </row>
    <row r="608" spans="1:3" x14ac:dyDescent="0.25">
      <c r="A608" t="s">
        <v>1385</v>
      </c>
      <c r="B608" t="s">
        <v>1386</v>
      </c>
      <c r="C608" t="s">
        <v>211</v>
      </c>
    </row>
    <row r="609" spans="1:3" x14ac:dyDescent="0.25">
      <c r="A609" t="s">
        <v>1387</v>
      </c>
      <c r="B609" t="s">
        <v>1388</v>
      </c>
      <c r="C609" t="s">
        <v>211</v>
      </c>
    </row>
    <row r="610" spans="1:3" x14ac:dyDescent="0.25">
      <c r="A610" t="s">
        <v>1389</v>
      </c>
      <c r="B610" t="s">
        <v>1390</v>
      </c>
      <c r="C610" t="s">
        <v>211</v>
      </c>
    </row>
    <row r="611" spans="1:3" x14ac:dyDescent="0.25">
      <c r="A611" t="s">
        <v>1391</v>
      </c>
      <c r="B611" t="s">
        <v>1392</v>
      </c>
      <c r="C611" t="s">
        <v>211</v>
      </c>
    </row>
    <row r="612" spans="1:3" x14ac:dyDescent="0.25">
      <c r="A612" t="s">
        <v>1393</v>
      </c>
      <c r="B612" t="s">
        <v>1394</v>
      </c>
      <c r="C612" t="s">
        <v>102</v>
      </c>
    </row>
    <row r="613" spans="1:3" x14ac:dyDescent="0.25">
      <c r="A613" t="s">
        <v>1395</v>
      </c>
      <c r="B613" t="s">
        <v>1396</v>
      </c>
      <c r="C613" t="s">
        <v>211</v>
      </c>
    </row>
    <row r="614" spans="1:3" x14ac:dyDescent="0.25">
      <c r="A614" t="s">
        <v>1397</v>
      </c>
      <c r="B614" t="s">
        <v>1398</v>
      </c>
      <c r="C614" t="s">
        <v>211</v>
      </c>
    </row>
    <row r="615" spans="1:3" x14ac:dyDescent="0.25">
      <c r="A615" t="s">
        <v>1399</v>
      </c>
      <c r="B615" t="s">
        <v>1400</v>
      </c>
      <c r="C615" t="s">
        <v>211</v>
      </c>
    </row>
    <row r="616" spans="1:3" x14ac:dyDescent="0.25">
      <c r="A616" t="s">
        <v>1401</v>
      </c>
      <c r="B616" t="s">
        <v>1402</v>
      </c>
      <c r="C616" t="s">
        <v>211</v>
      </c>
    </row>
    <row r="617" spans="1:3" x14ac:dyDescent="0.25">
      <c r="A617" t="s">
        <v>1403</v>
      </c>
      <c r="B617" t="s">
        <v>1404</v>
      </c>
      <c r="C617" t="s">
        <v>211</v>
      </c>
    </row>
    <row r="618" spans="1:3" x14ac:dyDescent="0.25">
      <c r="A618" t="s">
        <v>1405</v>
      </c>
      <c r="B618" t="s">
        <v>1406</v>
      </c>
      <c r="C618" t="s">
        <v>211</v>
      </c>
    </row>
    <row r="619" spans="1:3" x14ac:dyDescent="0.25">
      <c r="A619" t="s">
        <v>1407</v>
      </c>
      <c r="B619" t="s">
        <v>1408</v>
      </c>
      <c r="C619" t="s">
        <v>211</v>
      </c>
    </row>
    <row r="620" spans="1:3" x14ac:dyDescent="0.25">
      <c r="A620" t="s">
        <v>1409</v>
      </c>
      <c r="B620" t="s">
        <v>1410</v>
      </c>
      <c r="C620" t="s">
        <v>211</v>
      </c>
    </row>
    <row r="621" spans="1:3" x14ac:dyDescent="0.25">
      <c r="A621" t="s">
        <v>1411</v>
      </c>
      <c r="B621" t="s">
        <v>1412</v>
      </c>
      <c r="C621" t="s">
        <v>211</v>
      </c>
    </row>
    <row r="622" spans="1:3" x14ac:dyDescent="0.25">
      <c r="A622" t="s">
        <v>1413</v>
      </c>
      <c r="B622" t="s">
        <v>1414</v>
      </c>
      <c r="C622" t="s">
        <v>102</v>
      </c>
    </row>
    <row r="623" spans="1:3" x14ac:dyDescent="0.25">
      <c r="A623" t="s">
        <v>1415</v>
      </c>
      <c r="B623" t="s">
        <v>1416</v>
      </c>
      <c r="C623" t="s">
        <v>211</v>
      </c>
    </row>
    <row r="624" spans="1:3" x14ac:dyDescent="0.25">
      <c r="A624" t="s">
        <v>1417</v>
      </c>
      <c r="B624" t="s">
        <v>1418</v>
      </c>
      <c r="C624" t="s">
        <v>211</v>
      </c>
    </row>
    <row r="625" spans="1:3" x14ac:dyDescent="0.25">
      <c r="A625" t="s">
        <v>1419</v>
      </c>
      <c r="B625" t="s">
        <v>1420</v>
      </c>
      <c r="C625" t="s">
        <v>211</v>
      </c>
    </row>
    <row r="626" spans="1:3" x14ac:dyDescent="0.25">
      <c r="A626" t="s">
        <v>1421</v>
      </c>
      <c r="B626" t="s">
        <v>1422</v>
      </c>
      <c r="C626" t="s">
        <v>211</v>
      </c>
    </row>
    <row r="627" spans="1:3" x14ac:dyDescent="0.25">
      <c r="A627" t="s">
        <v>1423</v>
      </c>
      <c r="B627" t="s">
        <v>1424</v>
      </c>
      <c r="C627" t="s">
        <v>211</v>
      </c>
    </row>
    <row r="628" spans="1:3" x14ac:dyDescent="0.25">
      <c r="A628" t="s">
        <v>1425</v>
      </c>
      <c r="B628" t="s">
        <v>1426</v>
      </c>
      <c r="C628" t="s">
        <v>211</v>
      </c>
    </row>
    <row r="629" spans="1:3" x14ac:dyDescent="0.25">
      <c r="A629" t="s">
        <v>1427</v>
      </c>
      <c r="B629" t="s">
        <v>1428</v>
      </c>
      <c r="C629" t="s">
        <v>222</v>
      </c>
    </row>
    <row r="630" spans="1:3" x14ac:dyDescent="0.25">
      <c r="A630" t="s">
        <v>1429</v>
      </c>
      <c r="B630" t="s">
        <v>1430</v>
      </c>
      <c r="C630" t="s">
        <v>211</v>
      </c>
    </row>
    <row r="631" spans="1:3" x14ac:dyDescent="0.25">
      <c r="A631" t="s">
        <v>1431</v>
      </c>
      <c r="B631" t="s">
        <v>1432</v>
      </c>
      <c r="C631" t="s">
        <v>222</v>
      </c>
    </row>
    <row r="632" spans="1:3" x14ac:dyDescent="0.25">
      <c r="A632" t="s">
        <v>1433</v>
      </c>
      <c r="B632" t="s">
        <v>1434</v>
      </c>
      <c r="C632" t="s">
        <v>102</v>
      </c>
    </row>
    <row r="633" spans="1:3" x14ac:dyDescent="0.25">
      <c r="A633" t="s">
        <v>1435</v>
      </c>
      <c r="B633" t="s">
        <v>1436</v>
      </c>
      <c r="C633" t="s">
        <v>222</v>
      </c>
    </row>
    <row r="634" spans="1:3" x14ac:dyDescent="0.25">
      <c r="A634" t="s">
        <v>1437</v>
      </c>
      <c r="B634" t="s">
        <v>1438</v>
      </c>
      <c r="C634" t="s">
        <v>102</v>
      </c>
    </row>
    <row r="635" spans="1:3" x14ac:dyDescent="0.25">
      <c r="A635" t="s">
        <v>1439</v>
      </c>
      <c r="B635" t="s">
        <v>1440</v>
      </c>
      <c r="C635" t="s">
        <v>222</v>
      </c>
    </row>
    <row r="636" spans="1:3" x14ac:dyDescent="0.25">
      <c r="A636" t="s">
        <v>1441</v>
      </c>
      <c r="B636" t="s">
        <v>1442</v>
      </c>
      <c r="C636" t="s">
        <v>222</v>
      </c>
    </row>
    <row r="637" spans="1:3" x14ac:dyDescent="0.25">
      <c r="A637" t="s">
        <v>1443</v>
      </c>
      <c r="B637" t="s">
        <v>1444</v>
      </c>
      <c r="C637" t="s">
        <v>222</v>
      </c>
    </row>
    <row r="638" spans="1:3" x14ac:dyDescent="0.25">
      <c r="A638" t="s">
        <v>1445</v>
      </c>
      <c r="B638" t="s">
        <v>1446</v>
      </c>
      <c r="C638" t="s">
        <v>222</v>
      </c>
    </row>
    <row r="639" spans="1:3" x14ac:dyDescent="0.25">
      <c r="A639" t="s">
        <v>1447</v>
      </c>
      <c r="B639" t="s">
        <v>1448</v>
      </c>
      <c r="C639" t="s">
        <v>222</v>
      </c>
    </row>
    <row r="640" spans="1:3" x14ac:dyDescent="0.25">
      <c r="A640" t="s">
        <v>1449</v>
      </c>
      <c r="B640" t="s">
        <v>1450</v>
      </c>
      <c r="C640" t="s">
        <v>222</v>
      </c>
    </row>
    <row r="641" spans="1:3" x14ac:dyDescent="0.25">
      <c r="A641" t="s">
        <v>1451</v>
      </c>
      <c r="B641" t="s">
        <v>1452</v>
      </c>
      <c r="C641" t="s">
        <v>222</v>
      </c>
    </row>
    <row r="642" spans="1:3" x14ac:dyDescent="0.25">
      <c r="A642" t="s">
        <v>1453</v>
      </c>
      <c r="B642" t="s">
        <v>1454</v>
      </c>
      <c r="C642" t="s">
        <v>102</v>
      </c>
    </row>
    <row r="643" spans="1:3" x14ac:dyDescent="0.25">
      <c r="A643" t="s">
        <v>1455</v>
      </c>
      <c r="B643" t="s">
        <v>1456</v>
      </c>
      <c r="C643" t="s">
        <v>102</v>
      </c>
    </row>
    <row r="644" spans="1:3" x14ac:dyDescent="0.25">
      <c r="A644" t="s">
        <v>1457</v>
      </c>
      <c r="B644" t="s">
        <v>1458</v>
      </c>
      <c r="C644" t="s">
        <v>97</v>
      </c>
    </row>
    <row r="645" spans="1:3" x14ac:dyDescent="0.25">
      <c r="A645" t="s">
        <v>1460</v>
      </c>
      <c r="B645" t="s">
        <v>1461</v>
      </c>
      <c r="C645" t="s">
        <v>97</v>
      </c>
    </row>
    <row r="646" spans="1:3" x14ac:dyDescent="0.25">
      <c r="A646" t="s">
        <v>1462</v>
      </c>
      <c r="B646" t="s">
        <v>1463</v>
      </c>
      <c r="C646" t="s">
        <v>102</v>
      </c>
    </row>
    <row r="647" spans="1:3" x14ac:dyDescent="0.25">
      <c r="A647" t="s">
        <v>1464</v>
      </c>
      <c r="B647" t="s">
        <v>1465</v>
      </c>
      <c r="C647" t="s">
        <v>102</v>
      </c>
    </row>
    <row r="648" spans="1:3" x14ac:dyDescent="0.25">
      <c r="A648" t="s">
        <v>1466</v>
      </c>
      <c r="B648" t="s">
        <v>1467</v>
      </c>
      <c r="C648" t="s">
        <v>102</v>
      </c>
    </row>
    <row r="649" spans="1:3" x14ac:dyDescent="0.25">
      <c r="A649" t="s">
        <v>1468</v>
      </c>
      <c r="B649" t="s">
        <v>1469</v>
      </c>
      <c r="C649" t="s">
        <v>211</v>
      </c>
    </row>
    <row r="650" spans="1:3" x14ac:dyDescent="0.25">
      <c r="A650" t="s">
        <v>1470</v>
      </c>
      <c r="B650" t="s">
        <v>1471</v>
      </c>
      <c r="C650" t="s">
        <v>222</v>
      </c>
    </row>
    <row r="651" spans="1:3" x14ac:dyDescent="0.25">
      <c r="A651" t="s">
        <v>1472</v>
      </c>
      <c r="B651" t="s">
        <v>1473</v>
      </c>
      <c r="C651" t="s">
        <v>211</v>
      </c>
    </row>
    <row r="652" spans="1:3" x14ac:dyDescent="0.25">
      <c r="A652" t="s">
        <v>1474</v>
      </c>
      <c r="B652" t="s">
        <v>1475</v>
      </c>
      <c r="C652" t="s">
        <v>211</v>
      </c>
    </row>
    <row r="653" spans="1:3" x14ac:dyDescent="0.25">
      <c r="A653" t="s">
        <v>1476</v>
      </c>
      <c r="B653" t="s">
        <v>1477</v>
      </c>
      <c r="C653" t="s">
        <v>211</v>
      </c>
    </row>
    <row r="654" spans="1:3" x14ac:dyDescent="0.25">
      <c r="A654" t="s">
        <v>1478</v>
      </c>
      <c r="B654" t="s">
        <v>1479</v>
      </c>
      <c r="C654" t="s">
        <v>211</v>
      </c>
    </row>
    <row r="655" spans="1:3" x14ac:dyDescent="0.25">
      <c r="A655" t="s">
        <v>1480</v>
      </c>
      <c r="B655" t="s">
        <v>1481</v>
      </c>
      <c r="C655" t="s">
        <v>211</v>
      </c>
    </row>
    <row r="656" spans="1:3" x14ac:dyDescent="0.25">
      <c r="A656" t="s">
        <v>1482</v>
      </c>
      <c r="B656" t="s">
        <v>1483</v>
      </c>
      <c r="C656" t="s">
        <v>222</v>
      </c>
    </row>
    <row r="657" spans="1:3" x14ac:dyDescent="0.25">
      <c r="A657" t="s">
        <v>1484</v>
      </c>
      <c r="B657" t="s">
        <v>1485</v>
      </c>
      <c r="C657" t="s">
        <v>211</v>
      </c>
    </row>
    <row r="658" spans="1:3" x14ac:dyDescent="0.25">
      <c r="A658" t="s">
        <v>1486</v>
      </c>
      <c r="B658" t="s">
        <v>1487</v>
      </c>
      <c r="C658" t="s">
        <v>211</v>
      </c>
    </row>
    <row r="659" spans="1:3" x14ac:dyDescent="0.25">
      <c r="A659" t="s">
        <v>1488</v>
      </c>
      <c r="B659" t="s">
        <v>1489</v>
      </c>
      <c r="C659" t="s">
        <v>211</v>
      </c>
    </row>
    <row r="660" spans="1:3" x14ac:dyDescent="0.25">
      <c r="A660" t="s">
        <v>1490</v>
      </c>
      <c r="B660" t="s">
        <v>1491</v>
      </c>
      <c r="C660" t="s">
        <v>222</v>
      </c>
    </row>
    <row r="661" spans="1:3" x14ac:dyDescent="0.25">
      <c r="A661" t="s">
        <v>1492</v>
      </c>
      <c r="B661" t="s">
        <v>1493</v>
      </c>
      <c r="C661" t="s">
        <v>211</v>
      </c>
    </row>
    <row r="662" spans="1:3" x14ac:dyDescent="0.25">
      <c r="A662" t="s">
        <v>1494</v>
      </c>
      <c r="B662" t="s">
        <v>1495</v>
      </c>
      <c r="C662" t="s">
        <v>211</v>
      </c>
    </row>
    <row r="663" spans="1:3" x14ac:dyDescent="0.25">
      <c r="A663" t="s">
        <v>1496</v>
      </c>
      <c r="B663" t="s">
        <v>1497</v>
      </c>
      <c r="C663" t="s">
        <v>222</v>
      </c>
    </row>
    <row r="664" spans="1:3" x14ac:dyDescent="0.25">
      <c r="A664" t="s">
        <v>1498</v>
      </c>
      <c r="B664" t="s">
        <v>1499</v>
      </c>
      <c r="C664" t="s">
        <v>211</v>
      </c>
    </row>
    <row r="665" spans="1:3" x14ac:dyDescent="0.25">
      <c r="A665" t="s">
        <v>1500</v>
      </c>
      <c r="B665" t="s">
        <v>1501</v>
      </c>
      <c r="C665" t="s">
        <v>211</v>
      </c>
    </row>
    <row r="666" spans="1:3" x14ac:dyDescent="0.25">
      <c r="A666" t="s">
        <v>1502</v>
      </c>
      <c r="B666" t="s">
        <v>1503</v>
      </c>
      <c r="C666" t="s">
        <v>211</v>
      </c>
    </row>
    <row r="667" spans="1:3" x14ac:dyDescent="0.25">
      <c r="A667" t="s">
        <v>1504</v>
      </c>
      <c r="B667" t="s">
        <v>1505</v>
      </c>
      <c r="C667" t="s">
        <v>211</v>
      </c>
    </row>
    <row r="668" spans="1:3" x14ac:dyDescent="0.25">
      <c r="A668" t="s">
        <v>1506</v>
      </c>
      <c r="B668" t="s">
        <v>1507</v>
      </c>
      <c r="C668" t="s">
        <v>211</v>
      </c>
    </row>
    <row r="669" spans="1:3" x14ac:dyDescent="0.25">
      <c r="A669" t="s">
        <v>1508</v>
      </c>
      <c r="B669" t="s">
        <v>1509</v>
      </c>
      <c r="C669" t="s">
        <v>222</v>
      </c>
    </row>
    <row r="670" spans="1:3" x14ac:dyDescent="0.25">
      <c r="A670" t="s">
        <v>1510</v>
      </c>
      <c r="B670" t="s">
        <v>1511</v>
      </c>
      <c r="C670" t="s">
        <v>211</v>
      </c>
    </row>
    <row r="671" spans="1:3" x14ac:dyDescent="0.25">
      <c r="A671" t="s">
        <v>1512</v>
      </c>
      <c r="B671" t="s">
        <v>1513</v>
      </c>
      <c r="C671" t="s">
        <v>102</v>
      </c>
    </row>
    <row r="672" spans="1:3" x14ac:dyDescent="0.25">
      <c r="A672" t="s">
        <v>1514</v>
      </c>
      <c r="B672" t="s">
        <v>1515</v>
      </c>
      <c r="C672" t="s">
        <v>102</v>
      </c>
    </row>
    <row r="673" spans="1:3" x14ac:dyDescent="0.25">
      <c r="A673" t="s">
        <v>1517</v>
      </c>
      <c r="B673" t="s">
        <v>1518</v>
      </c>
      <c r="C673" t="s">
        <v>102</v>
      </c>
    </row>
    <row r="674" spans="1:3" x14ac:dyDescent="0.25">
      <c r="A674" t="s">
        <v>1519</v>
      </c>
      <c r="B674" t="s">
        <v>1520</v>
      </c>
      <c r="C674" t="s">
        <v>102</v>
      </c>
    </row>
    <row r="675" spans="1:3" x14ac:dyDescent="0.25">
      <c r="A675" t="s">
        <v>1522</v>
      </c>
      <c r="B675" t="s">
        <v>1523</v>
      </c>
      <c r="C675" t="s">
        <v>97</v>
      </c>
    </row>
    <row r="676" spans="1:3" x14ac:dyDescent="0.25">
      <c r="A676" t="s">
        <v>1525</v>
      </c>
      <c r="B676" t="s">
        <v>1526</v>
      </c>
      <c r="C676" t="s">
        <v>97</v>
      </c>
    </row>
    <row r="677" spans="1:3" x14ac:dyDescent="0.25">
      <c r="A677" t="s">
        <v>1527</v>
      </c>
      <c r="B677" t="s">
        <v>1528</v>
      </c>
      <c r="C677" t="s">
        <v>102</v>
      </c>
    </row>
    <row r="678" spans="1:3" x14ac:dyDescent="0.25">
      <c r="A678" t="s">
        <v>1529</v>
      </c>
      <c r="B678" t="s">
        <v>1530</v>
      </c>
      <c r="C678" t="s">
        <v>102</v>
      </c>
    </row>
    <row r="679" spans="1:3" x14ac:dyDescent="0.25">
      <c r="A679" t="s">
        <v>1531</v>
      </c>
      <c r="B679" t="s">
        <v>1532</v>
      </c>
      <c r="C679" t="s">
        <v>102</v>
      </c>
    </row>
    <row r="680" spans="1:3" x14ac:dyDescent="0.25">
      <c r="A680" t="s">
        <v>1533</v>
      </c>
      <c r="B680" t="s">
        <v>1534</v>
      </c>
      <c r="C680" t="s">
        <v>102</v>
      </c>
    </row>
    <row r="681" spans="1:3" x14ac:dyDescent="0.25">
      <c r="A681" t="s">
        <v>1535</v>
      </c>
      <c r="B681" t="s">
        <v>1536</v>
      </c>
      <c r="C681" t="s">
        <v>102</v>
      </c>
    </row>
    <row r="682" spans="1:3" x14ac:dyDescent="0.25">
      <c r="A682" t="s">
        <v>1537</v>
      </c>
      <c r="B682" t="s">
        <v>1538</v>
      </c>
      <c r="C682" t="s">
        <v>102</v>
      </c>
    </row>
    <row r="683" spans="1:3" x14ac:dyDescent="0.25">
      <c r="A683" t="s">
        <v>1539</v>
      </c>
      <c r="B683" t="s">
        <v>1540</v>
      </c>
      <c r="C683" t="s">
        <v>102</v>
      </c>
    </row>
    <row r="684" spans="1:3" x14ac:dyDescent="0.25">
      <c r="A684" t="s">
        <v>1541</v>
      </c>
      <c r="B684" t="s">
        <v>1542</v>
      </c>
      <c r="C684" t="s">
        <v>102</v>
      </c>
    </row>
    <row r="685" spans="1:3" x14ac:dyDescent="0.25">
      <c r="A685" t="s">
        <v>1543</v>
      </c>
      <c r="B685" t="s">
        <v>1544</v>
      </c>
      <c r="C685" t="s">
        <v>102</v>
      </c>
    </row>
    <row r="686" spans="1:3" x14ac:dyDescent="0.25">
      <c r="A686" t="s">
        <v>1545</v>
      </c>
      <c r="B686" t="s">
        <v>1546</v>
      </c>
      <c r="C686" t="s">
        <v>102</v>
      </c>
    </row>
    <row r="687" spans="1:3" x14ac:dyDescent="0.25">
      <c r="A687" t="s">
        <v>1547</v>
      </c>
      <c r="B687" t="s">
        <v>1548</v>
      </c>
      <c r="C687" t="s">
        <v>102</v>
      </c>
    </row>
    <row r="688" spans="1:3" x14ac:dyDescent="0.25">
      <c r="A688" t="s">
        <v>1549</v>
      </c>
      <c r="B688" t="s">
        <v>1550</v>
      </c>
      <c r="C688" t="s">
        <v>97</v>
      </c>
    </row>
    <row r="689" spans="1:3" x14ac:dyDescent="0.25">
      <c r="A689" t="s">
        <v>1552</v>
      </c>
      <c r="B689" t="s">
        <v>1553</v>
      </c>
      <c r="C689" t="s">
        <v>97</v>
      </c>
    </row>
    <row r="690" spans="1:3" x14ac:dyDescent="0.25">
      <c r="A690" t="s">
        <v>1554</v>
      </c>
      <c r="B690" t="s">
        <v>1555</v>
      </c>
      <c r="C690" t="s">
        <v>102</v>
      </c>
    </row>
    <row r="691" spans="1:3" x14ac:dyDescent="0.25">
      <c r="A691" t="s">
        <v>1557</v>
      </c>
      <c r="B691" t="s">
        <v>1558</v>
      </c>
      <c r="C691" t="s">
        <v>102</v>
      </c>
    </row>
    <row r="692" spans="1:3" x14ac:dyDescent="0.25">
      <c r="A692" t="s">
        <v>1559</v>
      </c>
      <c r="B692" t="s">
        <v>1560</v>
      </c>
      <c r="C692" t="s">
        <v>102</v>
      </c>
    </row>
    <row r="693" spans="1:3" x14ac:dyDescent="0.25">
      <c r="A693" t="s">
        <v>1562</v>
      </c>
      <c r="B693" t="s">
        <v>1563</v>
      </c>
      <c r="C693" t="s">
        <v>102</v>
      </c>
    </row>
    <row r="694" spans="1:3" x14ac:dyDescent="0.25">
      <c r="A694" t="s">
        <v>1564</v>
      </c>
      <c r="B694" t="s">
        <v>1565</v>
      </c>
      <c r="C694" t="s">
        <v>102</v>
      </c>
    </row>
    <row r="695" spans="1:3" x14ac:dyDescent="0.25">
      <c r="A695" t="s">
        <v>1566</v>
      </c>
      <c r="B695" t="s">
        <v>1567</v>
      </c>
      <c r="C695" t="s">
        <v>102</v>
      </c>
    </row>
    <row r="696" spans="1:3" x14ac:dyDescent="0.25">
      <c r="A696" t="s">
        <v>1569</v>
      </c>
      <c r="B696" t="s">
        <v>1570</v>
      </c>
      <c r="C696" t="s">
        <v>102</v>
      </c>
    </row>
    <row r="697" spans="1:3" x14ac:dyDescent="0.25">
      <c r="A697" t="s">
        <v>1571</v>
      </c>
      <c r="B697" t="s">
        <v>1572</v>
      </c>
      <c r="C697" t="s">
        <v>102</v>
      </c>
    </row>
    <row r="698" spans="1:3" x14ac:dyDescent="0.25">
      <c r="A698" t="s">
        <v>1573</v>
      </c>
      <c r="B698" t="s">
        <v>1574</v>
      </c>
      <c r="C698" t="s">
        <v>102</v>
      </c>
    </row>
    <row r="699" spans="1:3" x14ac:dyDescent="0.25">
      <c r="A699" t="s">
        <v>1575</v>
      </c>
      <c r="B699" t="s">
        <v>1576</v>
      </c>
      <c r="C699" t="s">
        <v>102</v>
      </c>
    </row>
    <row r="700" spans="1:3" x14ac:dyDescent="0.25">
      <c r="A700" t="s">
        <v>1577</v>
      </c>
      <c r="B700" t="s">
        <v>1578</v>
      </c>
      <c r="C700" t="s">
        <v>102</v>
      </c>
    </row>
    <row r="701" spans="1:3" x14ac:dyDescent="0.25">
      <c r="A701" t="s">
        <v>1579</v>
      </c>
      <c r="B701" t="s">
        <v>1580</v>
      </c>
      <c r="C701" t="s">
        <v>102</v>
      </c>
    </row>
    <row r="702" spans="1:3" x14ac:dyDescent="0.25">
      <c r="A702" t="s">
        <v>1581</v>
      </c>
      <c r="B702" t="s">
        <v>1582</v>
      </c>
      <c r="C702" t="s">
        <v>102</v>
      </c>
    </row>
    <row r="703" spans="1:3" x14ac:dyDescent="0.25">
      <c r="A703" t="s">
        <v>1583</v>
      </c>
      <c r="B703" t="s">
        <v>1584</v>
      </c>
      <c r="C703" t="s">
        <v>102</v>
      </c>
    </row>
    <row r="704" spans="1:3" x14ac:dyDescent="0.25">
      <c r="A704" t="s">
        <v>1585</v>
      </c>
      <c r="B704" t="s">
        <v>1586</v>
      </c>
      <c r="C704" t="s">
        <v>97</v>
      </c>
    </row>
    <row r="705" spans="1:3" x14ac:dyDescent="0.25">
      <c r="A705" t="s">
        <v>1588</v>
      </c>
      <c r="B705" t="s">
        <v>1589</v>
      </c>
      <c r="C705" t="s">
        <v>102</v>
      </c>
    </row>
    <row r="706" spans="1:3" x14ac:dyDescent="0.25">
      <c r="A706" t="s">
        <v>1590</v>
      </c>
      <c r="B706" t="s">
        <v>1591</v>
      </c>
      <c r="C706" t="s">
        <v>102</v>
      </c>
    </row>
    <row r="707" spans="1:3" x14ac:dyDescent="0.25">
      <c r="A707" t="s">
        <v>1592</v>
      </c>
      <c r="B707" t="s">
        <v>1593</v>
      </c>
      <c r="C707" t="s">
        <v>102</v>
      </c>
    </row>
    <row r="708" spans="1:3" x14ac:dyDescent="0.25">
      <c r="A708" t="s">
        <v>1594</v>
      </c>
      <c r="B708" t="s">
        <v>1595</v>
      </c>
      <c r="C708" t="s">
        <v>102</v>
      </c>
    </row>
    <row r="709" spans="1:3" x14ac:dyDescent="0.25">
      <c r="A709" t="s">
        <v>1596</v>
      </c>
      <c r="B709" t="s">
        <v>1597</v>
      </c>
      <c r="C709" t="s">
        <v>102</v>
      </c>
    </row>
    <row r="710" spans="1:3" x14ac:dyDescent="0.25">
      <c r="A710" t="s">
        <v>1598</v>
      </c>
      <c r="B710" t="s">
        <v>1599</v>
      </c>
      <c r="C710" t="s">
        <v>102</v>
      </c>
    </row>
    <row r="711" spans="1:3" x14ac:dyDescent="0.25">
      <c r="A711" t="s">
        <v>1600</v>
      </c>
      <c r="B711" t="s">
        <v>1601</v>
      </c>
      <c r="C711" t="s">
        <v>102</v>
      </c>
    </row>
    <row r="712" spans="1:3" x14ac:dyDescent="0.25">
      <c r="A712" t="s">
        <v>1602</v>
      </c>
      <c r="B712" t="s">
        <v>1603</v>
      </c>
      <c r="C712" t="s">
        <v>102</v>
      </c>
    </row>
    <row r="713" spans="1:3" x14ac:dyDescent="0.25">
      <c r="A713" t="s">
        <v>1604</v>
      </c>
      <c r="B713" t="s">
        <v>1605</v>
      </c>
      <c r="C713" t="s">
        <v>102</v>
      </c>
    </row>
    <row r="714" spans="1:3" x14ac:dyDescent="0.25">
      <c r="A714" t="s">
        <v>1606</v>
      </c>
      <c r="B714" t="s">
        <v>1607</v>
      </c>
      <c r="C714" t="s">
        <v>102</v>
      </c>
    </row>
    <row r="715" spans="1:3" x14ac:dyDescent="0.25">
      <c r="A715" t="s">
        <v>1608</v>
      </c>
      <c r="B715" t="s">
        <v>1609</v>
      </c>
      <c r="C715" t="s">
        <v>211</v>
      </c>
    </row>
    <row r="716" spans="1:3" x14ac:dyDescent="0.25">
      <c r="A716" t="s">
        <v>1610</v>
      </c>
      <c r="B716" t="s">
        <v>1611</v>
      </c>
      <c r="C716" t="s">
        <v>222</v>
      </c>
    </row>
    <row r="717" spans="1:3" x14ac:dyDescent="0.25">
      <c r="A717" t="s">
        <v>1612</v>
      </c>
      <c r="B717" t="s">
        <v>1613</v>
      </c>
      <c r="C717" t="s">
        <v>211</v>
      </c>
    </row>
    <row r="718" spans="1:3" x14ac:dyDescent="0.25">
      <c r="A718" t="s">
        <v>1614</v>
      </c>
      <c r="B718" t="s">
        <v>1615</v>
      </c>
      <c r="C718" t="s">
        <v>97</v>
      </c>
    </row>
    <row r="719" spans="1:3" x14ac:dyDescent="0.25">
      <c r="A719" t="s">
        <v>1617</v>
      </c>
      <c r="B719" t="s">
        <v>1618</v>
      </c>
      <c r="C719" t="s">
        <v>211</v>
      </c>
    </row>
    <row r="720" spans="1:3" x14ac:dyDescent="0.25">
      <c r="A720" t="s">
        <v>1619</v>
      </c>
      <c r="B720" t="s">
        <v>1620</v>
      </c>
      <c r="C720" t="s">
        <v>211</v>
      </c>
    </row>
    <row r="721" spans="1:3" x14ac:dyDescent="0.25">
      <c r="A721" t="s">
        <v>1621</v>
      </c>
      <c r="B721" t="s">
        <v>1622</v>
      </c>
      <c r="C721" t="s">
        <v>102</v>
      </c>
    </row>
    <row r="722" spans="1:3" x14ac:dyDescent="0.25">
      <c r="A722" t="s">
        <v>1623</v>
      </c>
      <c r="B722" t="s">
        <v>1624</v>
      </c>
      <c r="C722" t="s">
        <v>211</v>
      </c>
    </row>
    <row r="723" spans="1:3" x14ac:dyDescent="0.25">
      <c r="A723" t="s">
        <v>1625</v>
      </c>
      <c r="B723" t="s">
        <v>1626</v>
      </c>
      <c r="C723" t="s">
        <v>211</v>
      </c>
    </row>
    <row r="724" spans="1:3" x14ac:dyDescent="0.25">
      <c r="A724" t="s">
        <v>1627</v>
      </c>
      <c r="B724" t="s">
        <v>1628</v>
      </c>
      <c r="C724" t="s">
        <v>102</v>
      </c>
    </row>
    <row r="725" spans="1:3" x14ac:dyDescent="0.25">
      <c r="A725" t="s">
        <v>1629</v>
      </c>
      <c r="B725" t="s">
        <v>1630</v>
      </c>
      <c r="C725" t="s">
        <v>211</v>
      </c>
    </row>
    <row r="726" spans="1:3" x14ac:dyDescent="0.25">
      <c r="A726" t="s">
        <v>1631</v>
      </c>
      <c r="B726" t="s">
        <v>1632</v>
      </c>
      <c r="C726" t="s">
        <v>211</v>
      </c>
    </row>
    <row r="727" spans="1:3" x14ac:dyDescent="0.25">
      <c r="A727" t="s">
        <v>1633</v>
      </c>
      <c r="B727" t="s">
        <v>1634</v>
      </c>
      <c r="C727" t="s">
        <v>211</v>
      </c>
    </row>
    <row r="728" spans="1:3" x14ac:dyDescent="0.25">
      <c r="A728" t="s">
        <v>1635</v>
      </c>
      <c r="B728" t="s">
        <v>1636</v>
      </c>
      <c r="C728" t="s">
        <v>211</v>
      </c>
    </row>
    <row r="729" spans="1:3" x14ac:dyDescent="0.25">
      <c r="A729" t="s">
        <v>1637</v>
      </c>
      <c r="B729" t="s">
        <v>1638</v>
      </c>
      <c r="C729" t="s">
        <v>102</v>
      </c>
    </row>
    <row r="730" spans="1:3" x14ac:dyDescent="0.25">
      <c r="A730" t="s">
        <v>1639</v>
      </c>
      <c r="B730" t="s">
        <v>1640</v>
      </c>
      <c r="C730" t="s">
        <v>222</v>
      </c>
    </row>
    <row r="731" spans="1:3" x14ac:dyDescent="0.25">
      <c r="A731" t="s">
        <v>1641</v>
      </c>
      <c r="B731" t="s">
        <v>1642</v>
      </c>
      <c r="C731" t="s">
        <v>222</v>
      </c>
    </row>
    <row r="732" spans="1:3" x14ac:dyDescent="0.25">
      <c r="A732" t="s">
        <v>1643</v>
      </c>
      <c r="B732" t="s">
        <v>1644</v>
      </c>
      <c r="C732" t="s">
        <v>222</v>
      </c>
    </row>
    <row r="733" spans="1:3" x14ac:dyDescent="0.25">
      <c r="A733" t="s">
        <v>1645</v>
      </c>
      <c r="B733" t="s">
        <v>1646</v>
      </c>
      <c r="C733" t="s">
        <v>222</v>
      </c>
    </row>
    <row r="734" spans="1:3" x14ac:dyDescent="0.25">
      <c r="A734" t="s">
        <v>1647</v>
      </c>
      <c r="B734" t="s">
        <v>1648</v>
      </c>
      <c r="C734" t="s">
        <v>102</v>
      </c>
    </row>
    <row r="735" spans="1:3" x14ac:dyDescent="0.25">
      <c r="A735" t="s">
        <v>1649</v>
      </c>
      <c r="B735" t="s">
        <v>1650</v>
      </c>
      <c r="C735" t="s">
        <v>211</v>
      </c>
    </row>
    <row r="736" spans="1:3" x14ac:dyDescent="0.25">
      <c r="A736" t="s">
        <v>1651</v>
      </c>
      <c r="B736" t="s">
        <v>1652</v>
      </c>
      <c r="C736" t="s">
        <v>102</v>
      </c>
    </row>
    <row r="737" spans="1:3" x14ac:dyDescent="0.25">
      <c r="A737" t="s">
        <v>1653</v>
      </c>
      <c r="B737" t="s">
        <v>1654</v>
      </c>
      <c r="C737" t="s">
        <v>97</v>
      </c>
    </row>
    <row r="738" spans="1:3" x14ac:dyDescent="0.25">
      <c r="A738" t="s">
        <v>1656</v>
      </c>
      <c r="B738" t="s">
        <v>1657</v>
      </c>
      <c r="C738" t="s">
        <v>97</v>
      </c>
    </row>
    <row r="739" spans="1:3" x14ac:dyDescent="0.25">
      <c r="A739" t="s">
        <v>1658</v>
      </c>
      <c r="B739" t="s">
        <v>1659</v>
      </c>
      <c r="C739" t="s">
        <v>102</v>
      </c>
    </row>
    <row r="740" spans="1:3" x14ac:dyDescent="0.25">
      <c r="A740" t="s">
        <v>1660</v>
      </c>
      <c r="B740" t="s">
        <v>1661</v>
      </c>
      <c r="C740" t="s">
        <v>102</v>
      </c>
    </row>
    <row r="741" spans="1:3" x14ac:dyDescent="0.25">
      <c r="A741" t="s">
        <v>1662</v>
      </c>
      <c r="B741" t="s">
        <v>1663</v>
      </c>
      <c r="C741" t="s">
        <v>102</v>
      </c>
    </row>
    <row r="742" spans="1:3" x14ac:dyDescent="0.25">
      <c r="A742" t="s">
        <v>1664</v>
      </c>
      <c r="B742" t="s">
        <v>1665</v>
      </c>
      <c r="C742" t="s">
        <v>102</v>
      </c>
    </row>
    <row r="743" spans="1:3" x14ac:dyDescent="0.25">
      <c r="A743" t="s">
        <v>1667</v>
      </c>
      <c r="B743" t="s">
        <v>1668</v>
      </c>
      <c r="C743" t="s">
        <v>222</v>
      </c>
    </row>
    <row r="744" spans="1:3" x14ac:dyDescent="0.25">
      <c r="A744" t="s">
        <v>1669</v>
      </c>
      <c r="B744" t="s">
        <v>1670</v>
      </c>
      <c r="C744" t="s">
        <v>102</v>
      </c>
    </row>
    <row r="745" spans="1:3" x14ac:dyDescent="0.25">
      <c r="A745" t="s">
        <v>1671</v>
      </c>
      <c r="B745" t="s">
        <v>1672</v>
      </c>
      <c r="C745" t="s">
        <v>211</v>
      </c>
    </row>
    <row r="746" spans="1:3" x14ac:dyDescent="0.25">
      <c r="A746" t="s">
        <v>1673</v>
      </c>
      <c r="B746" t="s">
        <v>1674</v>
      </c>
      <c r="C746" t="s">
        <v>102</v>
      </c>
    </row>
    <row r="747" spans="1:3" x14ac:dyDescent="0.25">
      <c r="A747" t="s">
        <v>1675</v>
      </c>
      <c r="B747" t="s">
        <v>1676</v>
      </c>
      <c r="C747" t="s">
        <v>102</v>
      </c>
    </row>
    <row r="748" spans="1:3" x14ac:dyDescent="0.25">
      <c r="A748" t="s">
        <v>1677</v>
      </c>
      <c r="B748" t="s">
        <v>1678</v>
      </c>
      <c r="C748" t="s">
        <v>102</v>
      </c>
    </row>
    <row r="749" spans="1:3" x14ac:dyDescent="0.25">
      <c r="A749" t="s">
        <v>1679</v>
      </c>
      <c r="B749" t="s">
        <v>1680</v>
      </c>
      <c r="C749" t="s">
        <v>97</v>
      </c>
    </row>
    <row r="750" spans="1:3" x14ac:dyDescent="0.25">
      <c r="A750" t="s">
        <v>1682</v>
      </c>
      <c r="B750" t="s">
        <v>1683</v>
      </c>
      <c r="C750" t="s">
        <v>97</v>
      </c>
    </row>
    <row r="751" spans="1:3" x14ac:dyDescent="0.25">
      <c r="A751" t="s">
        <v>1684</v>
      </c>
      <c r="B751" t="s">
        <v>1685</v>
      </c>
      <c r="C751" t="s">
        <v>102</v>
      </c>
    </row>
    <row r="752" spans="1:3" x14ac:dyDescent="0.25">
      <c r="A752" t="s">
        <v>1686</v>
      </c>
      <c r="B752" t="s">
        <v>1687</v>
      </c>
      <c r="C752" t="s">
        <v>211</v>
      </c>
    </row>
    <row r="753" spans="1:3" x14ac:dyDescent="0.25">
      <c r="A753" t="s">
        <v>1688</v>
      </c>
      <c r="B753" t="s">
        <v>1689</v>
      </c>
      <c r="C753" t="s">
        <v>102</v>
      </c>
    </row>
    <row r="754" spans="1:3" x14ac:dyDescent="0.25">
      <c r="A754" t="s">
        <v>1690</v>
      </c>
      <c r="B754" t="s">
        <v>1691</v>
      </c>
      <c r="C754" t="s">
        <v>102</v>
      </c>
    </row>
    <row r="755" spans="1:3" x14ac:dyDescent="0.25">
      <c r="A755" t="s">
        <v>1692</v>
      </c>
      <c r="B755" t="s">
        <v>1693</v>
      </c>
      <c r="C755" t="s">
        <v>102</v>
      </c>
    </row>
    <row r="756" spans="1:3" x14ac:dyDescent="0.25">
      <c r="A756" t="s">
        <v>1694</v>
      </c>
      <c r="B756" t="s">
        <v>1695</v>
      </c>
      <c r="C756" t="s">
        <v>211</v>
      </c>
    </row>
    <row r="757" spans="1:3" x14ac:dyDescent="0.25">
      <c r="A757" t="s">
        <v>1697</v>
      </c>
      <c r="B757" t="s">
        <v>1698</v>
      </c>
      <c r="C757" t="s">
        <v>211</v>
      </c>
    </row>
    <row r="758" spans="1:3" x14ac:dyDescent="0.25">
      <c r="A758" t="s">
        <v>1699</v>
      </c>
      <c r="B758" t="s">
        <v>1700</v>
      </c>
      <c r="C758" t="s">
        <v>222</v>
      </c>
    </row>
    <row r="759" spans="1:3" x14ac:dyDescent="0.25">
      <c r="A759" t="s">
        <v>1701</v>
      </c>
      <c r="B759" t="s">
        <v>1702</v>
      </c>
      <c r="C759" t="s">
        <v>102</v>
      </c>
    </row>
    <row r="760" spans="1:3" x14ac:dyDescent="0.25">
      <c r="A760" t="s">
        <v>1703</v>
      </c>
      <c r="B760" t="s">
        <v>1704</v>
      </c>
      <c r="C760" t="s">
        <v>102</v>
      </c>
    </row>
    <row r="761" spans="1:3" x14ac:dyDescent="0.25">
      <c r="A761" t="s">
        <v>1705</v>
      </c>
      <c r="B761" t="s">
        <v>1706</v>
      </c>
      <c r="C761" t="s">
        <v>102</v>
      </c>
    </row>
    <row r="762" spans="1:3" x14ac:dyDescent="0.25">
      <c r="A762" t="s">
        <v>1707</v>
      </c>
      <c r="B762" t="s">
        <v>1708</v>
      </c>
      <c r="C762" t="s">
        <v>102</v>
      </c>
    </row>
    <row r="763" spans="1:3" x14ac:dyDescent="0.25">
      <c r="A763" t="s">
        <v>1709</v>
      </c>
      <c r="B763" t="s">
        <v>1710</v>
      </c>
      <c r="C763" t="s">
        <v>102</v>
      </c>
    </row>
    <row r="764" spans="1:3" x14ac:dyDescent="0.25">
      <c r="A764" t="s">
        <v>1711</v>
      </c>
      <c r="B764" t="s">
        <v>1712</v>
      </c>
      <c r="C764" t="s">
        <v>211</v>
      </c>
    </row>
    <row r="765" spans="1:3" x14ac:dyDescent="0.25">
      <c r="A765" t="s">
        <v>1713</v>
      </c>
      <c r="B765" t="s">
        <v>1714</v>
      </c>
      <c r="C765" t="s">
        <v>211</v>
      </c>
    </row>
    <row r="766" spans="1:3" x14ac:dyDescent="0.25">
      <c r="A766" t="s">
        <v>1715</v>
      </c>
      <c r="B766" t="s">
        <v>1716</v>
      </c>
      <c r="C766" t="s">
        <v>102</v>
      </c>
    </row>
    <row r="767" spans="1:3" x14ac:dyDescent="0.25">
      <c r="A767" t="s">
        <v>1718</v>
      </c>
      <c r="B767" t="s">
        <v>1719</v>
      </c>
      <c r="C767" t="s">
        <v>102</v>
      </c>
    </row>
    <row r="768" spans="1:3" x14ac:dyDescent="0.25">
      <c r="A768" t="s">
        <v>1720</v>
      </c>
      <c r="B768" t="s">
        <v>1721</v>
      </c>
      <c r="C768" t="s">
        <v>102</v>
      </c>
    </row>
    <row r="769" spans="1:3" x14ac:dyDescent="0.25">
      <c r="A769" t="s">
        <v>1722</v>
      </c>
      <c r="B769" t="s">
        <v>1723</v>
      </c>
      <c r="C769" t="s">
        <v>102</v>
      </c>
    </row>
    <row r="770" spans="1:3" x14ac:dyDescent="0.25">
      <c r="A770" t="s">
        <v>1724</v>
      </c>
      <c r="B770" t="s">
        <v>1725</v>
      </c>
      <c r="C770" t="s">
        <v>102</v>
      </c>
    </row>
    <row r="771" spans="1:3" x14ac:dyDescent="0.25">
      <c r="A771" t="s">
        <v>1726</v>
      </c>
      <c r="B771" t="s">
        <v>1727</v>
      </c>
      <c r="C771" t="s">
        <v>211</v>
      </c>
    </row>
    <row r="772" spans="1:3" x14ac:dyDescent="0.25">
      <c r="A772" t="s">
        <v>1728</v>
      </c>
      <c r="B772" t="s">
        <v>1729</v>
      </c>
      <c r="C772" t="s">
        <v>211</v>
      </c>
    </row>
    <row r="773" spans="1:3" x14ac:dyDescent="0.25">
      <c r="A773" t="s">
        <v>1730</v>
      </c>
      <c r="B773" t="s">
        <v>1731</v>
      </c>
      <c r="C773" t="s">
        <v>211</v>
      </c>
    </row>
    <row r="774" spans="1:3" x14ac:dyDescent="0.25">
      <c r="A774" t="s">
        <v>1732</v>
      </c>
      <c r="B774" t="s">
        <v>1733</v>
      </c>
      <c r="C774" t="s">
        <v>222</v>
      </c>
    </row>
    <row r="775" spans="1:3" x14ac:dyDescent="0.25">
      <c r="A775" t="s">
        <v>1734</v>
      </c>
      <c r="B775" t="s">
        <v>1735</v>
      </c>
      <c r="C775" t="s">
        <v>97</v>
      </c>
    </row>
    <row r="776" spans="1:3" x14ac:dyDescent="0.25">
      <c r="A776" t="s">
        <v>1737</v>
      </c>
      <c r="B776" t="s">
        <v>1738</v>
      </c>
      <c r="C776" t="s">
        <v>97</v>
      </c>
    </row>
    <row r="777" spans="1:3" x14ac:dyDescent="0.25">
      <c r="A777" t="s">
        <v>1739</v>
      </c>
      <c r="B777" t="s">
        <v>1740</v>
      </c>
      <c r="C777" t="s">
        <v>211</v>
      </c>
    </row>
    <row r="778" spans="1:3" x14ac:dyDescent="0.25">
      <c r="A778" t="s">
        <v>1741</v>
      </c>
      <c r="B778" t="s">
        <v>1742</v>
      </c>
      <c r="C778" t="s">
        <v>211</v>
      </c>
    </row>
    <row r="779" spans="1:3" x14ac:dyDescent="0.25">
      <c r="A779" t="s">
        <v>1743</v>
      </c>
      <c r="B779" t="s">
        <v>1744</v>
      </c>
      <c r="C779" t="s">
        <v>211</v>
      </c>
    </row>
    <row r="780" spans="1:3" x14ac:dyDescent="0.25">
      <c r="A780" t="s">
        <v>1745</v>
      </c>
      <c r="B780" t="s">
        <v>1400</v>
      </c>
      <c r="C780" t="s">
        <v>211</v>
      </c>
    </row>
    <row r="781" spans="1:3" x14ac:dyDescent="0.25">
      <c r="A781" t="s">
        <v>1746</v>
      </c>
      <c r="B781" t="s">
        <v>1747</v>
      </c>
      <c r="C781" t="s">
        <v>211</v>
      </c>
    </row>
    <row r="782" spans="1:3" x14ac:dyDescent="0.25">
      <c r="A782" t="s">
        <v>1748</v>
      </c>
      <c r="B782" t="s">
        <v>1749</v>
      </c>
      <c r="C782" t="s">
        <v>211</v>
      </c>
    </row>
    <row r="783" spans="1:3" x14ac:dyDescent="0.25">
      <c r="A783" t="s">
        <v>1750</v>
      </c>
      <c r="B783" t="s">
        <v>1751</v>
      </c>
      <c r="C783" t="s">
        <v>102</v>
      </c>
    </row>
    <row r="784" spans="1:3" x14ac:dyDescent="0.25">
      <c r="A784" t="s">
        <v>1752</v>
      </c>
      <c r="B784" t="s">
        <v>1753</v>
      </c>
      <c r="C784" t="s">
        <v>102</v>
      </c>
    </row>
    <row r="785" spans="1:3" x14ac:dyDescent="0.25">
      <c r="A785" t="s">
        <v>1754</v>
      </c>
      <c r="B785" t="s">
        <v>1755</v>
      </c>
      <c r="C785" t="s">
        <v>102</v>
      </c>
    </row>
    <row r="786" spans="1:3" x14ac:dyDescent="0.25">
      <c r="A786" t="s">
        <v>1756</v>
      </c>
      <c r="B786" t="s">
        <v>1757</v>
      </c>
      <c r="C786" t="s">
        <v>222</v>
      </c>
    </row>
    <row r="787" spans="1:3" x14ac:dyDescent="0.25">
      <c r="A787" t="s">
        <v>1758</v>
      </c>
      <c r="B787" t="s">
        <v>1759</v>
      </c>
      <c r="C787" t="s">
        <v>211</v>
      </c>
    </row>
    <row r="788" spans="1:3" x14ac:dyDescent="0.25">
      <c r="A788" t="s">
        <v>1760</v>
      </c>
      <c r="B788" t="s">
        <v>1761</v>
      </c>
      <c r="C788" t="s">
        <v>102</v>
      </c>
    </row>
    <row r="789" spans="1:3" x14ac:dyDescent="0.25">
      <c r="A789" t="s">
        <v>1762</v>
      </c>
      <c r="B789" t="s">
        <v>1763</v>
      </c>
      <c r="C789" t="s">
        <v>102</v>
      </c>
    </row>
    <row r="790" spans="1:3" x14ac:dyDescent="0.25">
      <c r="A790" t="s">
        <v>1764</v>
      </c>
      <c r="B790" t="s">
        <v>1765</v>
      </c>
      <c r="C790" t="s">
        <v>102</v>
      </c>
    </row>
    <row r="791" spans="1:3" x14ac:dyDescent="0.25">
      <c r="A791" t="s">
        <v>1766</v>
      </c>
      <c r="B791" t="s">
        <v>1767</v>
      </c>
      <c r="C791" t="s">
        <v>102</v>
      </c>
    </row>
    <row r="792" spans="1:3" x14ac:dyDescent="0.25">
      <c r="A792" t="s">
        <v>1768</v>
      </c>
      <c r="B792" t="s">
        <v>1769</v>
      </c>
      <c r="C792" t="s">
        <v>102</v>
      </c>
    </row>
    <row r="793" spans="1:3" x14ac:dyDescent="0.25">
      <c r="A793" t="s">
        <v>1770</v>
      </c>
      <c r="B793" t="s">
        <v>1771</v>
      </c>
      <c r="C793" t="s">
        <v>102</v>
      </c>
    </row>
    <row r="794" spans="1:3" x14ac:dyDescent="0.25">
      <c r="A794" t="s">
        <v>1772</v>
      </c>
      <c r="B794" t="s">
        <v>1773</v>
      </c>
      <c r="C794" t="s">
        <v>211</v>
      </c>
    </row>
    <row r="795" spans="1:3" x14ac:dyDescent="0.25">
      <c r="A795" t="s">
        <v>1774</v>
      </c>
      <c r="B795" t="s">
        <v>1775</v>
      </c>
      <c r="C795" t="s">
        <v>97</v>
      </c>
    </row>
    <row r="796" spans="1:3" x14ac:dyDescent="0.25">
      <c r="A796" t="s">
        <v>1777</v>
      </c>
      <c r="B796" t="s">
        <v>1778</v>
      </c>
      <c r="C796" t="s">
        <v>211</v>
      </c>
    </row>
    <row r="797" spans="1:3" x14ac:dyDescent="0.25">
      <c r="A797" t="s">
        <v>1779</v>
      </c>
      <c r="B797" t="s">
        <v>1780</v>
      </c>
      <c r="C797" t="s">
        <v>222</v>
      </c>
    </row>
    <row r="798" spans="1:3" x14ac:dyDescent="0.25">
      <c r="A798" t="s">
        <v>1781</v>
      </c>
      <c r="B798" t="s">
        <v>1782</v>
      </c>
      <c r="C798" t="s">
        <v>211</v>
      </c>
    </row>
    <row r="799" spans="1:3" x14ac:dyDescent="0.25">
      <c r="A799" t="s">
        <v>1783</v>
      </c>
      <c r="B799" t="s">
        <v>1784</v>
      </c>
      <c r="C799" t="s">
        <v>211</v>
      </c>
    </row>
    <row r="800" spans="1:3" x14ac:dyDescent="0.25">
      <c r="A800" t="s">
        <v>1785</v>
      </c>
      <c r="B800" t="s">
        <v>1786</v>
      </c>
      <c r="C800" t="s">
        <v>211</v>
      </c>
    </row>
    <row r="801" spans="1:3" x14ac:dyDescent="0.25">
      <c r="A801" t="s">
        <v>1787</v>
      </c>
      <c r="B801" t="s">
        <v>1788</v>
      </c>
      <c r="C801" t="s">
        <v>102</v>
      </c>
    </row>
    <row r="802" spans="1:3" x14ac:dyDescent="0.25">
      <c r="A802" t="s">
        <v>1789</v>
      </c>
      <c r="B802" t="s">
        <v>1790</v>
      </c>
      <c r="C802" t="s">
        <v>102</v>
      </c>
    </row>
    <row r="803" spans="1:3" x14ac:dyDescent="0.25">
      <c r="A803" t="s">
        <v>1791</v>
      </c>
      <c r="B803" t="s">
        <v>1792</v>
      </c>
      <c r="C803" t="s">
        <v>102</v>
      </c>
    </row>
    <row r="804" spans="1:3" x14ac:dyDescent="0.25">
      <c r="A804" t="s">
        <v>1793</v>
      </c>
      <c r="B804" t="s">
        <v>1794</v>
      </c>
      <c r="C804" t="s">
        <v>102</v>
      </c>
    </row>
    <row r="805" spans="1:3" x14ac:dyDescent="0.25">
      <c r="A805" t="s">
        <v>1795</v>
      </c>
      <c r="B805" t="s">
        <v>1796</v>
      </c>
      <c r="C805" t="s">
        <v>102</v>
      </c>
    </row>
    <row r="806" spans="1:3" x14ac:dyDescent="0.25">
      <c r="A806" t="s">
        <v>1797</v>
      </c>
      <c r="B806" t="s">
        <v>1798</v>
      </c>
      <c r="C806" t="s">
        <v>97</v>
      </c>
    </row>
    <row r="807" spans="1:3" x14ac:dyDescent="0.25">
      <c r="A807" t="s">
        <v>1800</v>
      </c>
      <c r="B807" t="s">
        <v>1801</v>
      </c>
      <c r="C807" t="s">
        <v>102</v>
      </c>
    </row>
    <row r="808" spans="1:3" x14ac:dyDescent="0.25">
      <c r="A808" t="s">
        <v>1802</v>
      </c>
      <c r="B808" t="s">
        <v>1803</v>
      </c>
      <c r="C808" t="s">
        <v>102</v>
      </c>
    </row>
    <row r="809" spans="1:3" x14ac:dyDescent="0.25">
      <c r="A809" t="s">
        <v>1804</v>
      </c>
      <c r="B809" t="s">
        <v>1805</v>
      </c>
      <c r="C809" t="s">
        <v>211</v>
      </c>
    </row>
    <row r="810" spans="1:3" x14ac:dyDescent="0.25">
      <c r="A810" t="s">
        <v>1806</v>
      </c>
      <c r="B810" t="s">
        <v>1807</v>
      </c>
      <c r="C810" t="s">
        <v>102</v>
      </c>
    </row>
    <row r="811" spans="1:3" x14ac:dyDescent="0.25">
      <c r="A811" t="s">
        <v>1808</v>
      </c>
      <c r="B811" t="s">
        <v>1809</v>
      </c>
      <c r="C811" t="s">
        <v>102</v>
      </c>
    </row>
    <row r="812" spans="1:3" x14ac:dyDescent="0.25">
      <c r="A812" t="s">
        <v>1810</v>
      </c>
      <c r="B812" t="s">
        <v>1811</v>
      </c>
      <c r="C812" t="s">
        <v>211</v>
      </c>
    </row>
    <row r="813" spans="1:3" x14ac:dyDescent="0.25">
      <c r="A813" t="s">
        <v>1812</v>
      </c>
      <c r="B813" t="s">
        <v>1813</v>
      </c>
      <c r="C813" t="s">
        <v>222</v>
      </c>
    </row>
    <row r="814" spans="1:3" x14ac:dyDescent="0.25">
      <c r="A814" t="s">
        <v>1814</v>
      </c>
      <c r="B814" t="s">
        <v>1815</v>
      </c>
      <c r="C814" t="s">
        <v>211</v>
      </c>
    </row>
    <row r="815" spans="1:3" x14ac:dyDescent="0.25">
      <c r="A815" t="s">
        <v>1816</v>
      </c>
      <c r="B815" t="s">
        <v>1817</v>
      </c>
      <c r="C815" t="s">
        <v>211</v>
      </c>
    </row>
    <row r="816" spans="1:3" x14ac:dyDescent="0.25">
      <c r="A816" t="s">
        <v>1818</v>
      </c>
      <c r="B816" t="s">
        <v>1819</v>
      </c>
      <c r="C816" t="s">
        <v>211</v>
      </c>
    </row>
    <row r="817" spans="1:3" x14ac:dyDescent="0.25">
      <c r="A817" t="s">
        <v>1820</v>
      </c>
      <c r="B817" t="s">
        <v>1821</v>
      </c>
      <c r="C817" t="s">
        <v>211</v>
      </c>
    </row>
    <row r="818" spans="1:3" x14ac:dyDescent="0.25">
      <c r="A818" t="s">
        <v>1822</v>
      </c>
      <c r="B818" t="s">
        <v>1823</v>
      </c>
      <c r="C818" t="s">
        <v>211</v>
      </c>
    </row>
    <row r="819" spans="1:3" x14ac:dyDescent="0.25">
      <c r="A819" t="s">
        <v>1824</v>
      </c>
      <c r="B819" t="s">
        <v>1825</v>
      </c>
      <c r="C819" t="s">
        <v>211</v>
      </c>
    </row>
    <row r="820" spans="1:3" x14ac:dyDescent="0.25">
      <c r="A820" t="s">
        <v>1826</v>
      </c>
      <c r="B820" t="s">
        <v>1827</v>
      </c>
      <c r="C820" t="s">
        <v>211</v>
      </c>
    </row>
    <row r="821" spans="1:3" x14ac:dyDescent="0.25">
      <c r="A821" t="s">
        <v>1828</v>
      </c>
      <c r="B821" t="s">
        <v>1829</v>
      </c>
      <c r="C821" t="s">
        <v>211</v>
      </c>
    </row>
    <row r="822" spans="1:3" x14ac:dyDescent="0.25">
      <c r="A822" t="s">
        <v>1830</v>
      </c>
      <c r="B822" t="s">
        <v>1831</v>
      </c>
      <c r="C822" t="s">
        <v>211</v>
      </c>
    </row>
    <row r="823" spans="1:3" x14ac:dyDescent="0.25">
      <c r="A823" t="s">
        <v>1832</v>
      </c>
      <c r="B823" t="s">
        <v>1833</v>
      </c>
      <c r="C823" t="s">
        <v>211</v>
      </c>
    </row>
    <row r="824" spans="1:3" x14ac:dyDescent="0.25">
      <c r="A824" t="s">
        <v>1834</v>
      </c>
      <c r="B824" t="s">
        <v>1835</v>
      </c>
      <c r="C824" t="s">
        <v>211</v>
      </c>
    </row>
    <row r="825" spans="1:3" x14ac:dyDescent="0.25">
      <c r="A825" t="s">
        <v>1836</v>
      </c>
      <c r="B825" t="s">
        <v>1837</v>
      </c>
      <c r="C825" t="s">
        <v>211</v>
      </c>
    </row>
    <row r="826" spans="1:3" x14ac:dyDescent="0.25">
      <c r="A826" t="s">
        <v>1838</v>
      </c>
      <c r="B826" t="s">
        <v>1839</v>
      </c>
      <c r="C826" t="s">
        <v>211</v>
      </c>
    </row>
    <row r="827" spans="1:3" x14ac:dyDescent="0.25">
      <c r="A827" t="s">
        <v>1840</v>
      </c>
      <c r="B827" t="s">
        <v>1841</v>
      </c>
      <c r="C827" t="s">
        <v>211</v>
      </c>
    </row>
    <row r="828" spans="1:3" x14ac:dyDescent="0.25">
      <c r="A828" t="s">
        <v>1842</v>
      </c>
      <c r="B828" t="s">
        <v>1843</v>
      </c>
      <c r="C828" t="s">
        <v>102</v>
      </c>
    </row>
    <row r="829" spans="1:3" x14ac:dyDescent="0.25">
      <c r="A829" t="s">
        <v>1844</v>
      </c>
      <c r="B829" t="s">
        <v>1845</v>
      </c>
      <c r="C829" t="s">
        <v>102</v>
      </c>
    </row>
    <row r="830" spans="1:3" x14ac:dyDescent="0.25">
      <c r="A830" t="s">
        <v>1846</v>
      </c>
      <c r="B830" t="s">
        <v>1847</v>
      </c>
      <c r="C830" t="s">
        <v>102</v>
      </c>
    </row>
    <row r="831" spans="1:3" x14ac:dyDescent="0.25">
      <c r="A831" t="s">
        <v>1848</v>
      </c>
      <c r="B831" t="s">
        <v>1849</v>
      </c>
      <c r="C831" t="s">
        <v>102</v>
      </c>
    </row>
    <row r="832" spans="1:3" x14ac:dyDescent="0.25">
      <c r="A832" t="s">
        <v>1850</v>
      </c>
      <c r="B832" t="s">
        <v>1851</v>
      </c>
      <c r="C832" t="s">
        <v>222</v>
      </c>
    </row>
    <row r="833" spans="1:3" x14ac:dyDescent="0.25">
      <c r="A833" t="s">
        <v>1852</v>
      </c>
      <c r="B833" t="s">
        <v>1853</v>
      </c>
      <c r="C833" t="s">
        <v>222</v>
      </c>
    </row>
    <row r="834" spans="1:3" x14ac:dyDescent="0.25">
      <c r="A834" t="s">
        <v>1854</v>
      </c>
      <c r="B834" t="s">
        <v>1855</v>
      </c>
      <c r="C834" t="s">
        <v>97</v>
      </c>
    </row>
    <row r="835" spans="1:3" x14ac:dyDescent="0.25">
      <c r="A835" t="s">
        <v>1857</v>
      </c>
      <c r="B835" t="s">
        <v>1858</v>
      </c>
      <c r="C835" t="s">
        <v>97</v>
      </c>
    </row>
    <row r="836" spans="1:3" x14ac:dyDescent="0.25">
      <c r="A836" t="s">
        <v>1859</v>
      </c>
      <c r="B836" t="s">
        <v>1860</v>
      </c>
      <c r="C836" t="s">
        <v>97</v>
      </c>
    </row>
    <row r="837" spans="1:3" x14ac:dyDescent="0.25">
      <c r="A837" t="s">
        <v>1861</v>
      </c>
      <c r="B837" t="s">
        <v>1862</v>
      </c>
      <c r="C837" t="s">
        <v>102</v>
      </c>
    </row>
    <row r="838" spans="1:3" x14ac:dyDescent="0.25">
      <c r="A838" t="s">
        <v>1864</v>
      </c>
      <c r="B838" t="s">
        <v>1865</v>
      </c>
      <c r="C838" t="s">
        <v>102</v>
      </c>
    </row>
    <row r="839" spans="1:3" x14ac:dyDescent="0.25">
      <c r="A839" t="s">
        <v>1866</v>
      </c>
      <c r="B839" t="s">
        <v>1867</v>
      </c>
      <c r="C839" t="s">
        <v>102</v>
      </c>
    </row>
    <row r="840" spans="1:3" x14ac:dyDescent="0.25">
      <c r="A840" t="s">
        <v>1868</v>
      </c>
      <c r="B840" t="s">
        <v>1869</v>
      </c>
      <c r="C840" t="s">
        <v>102</v>
      </c>
    </row>
    <row r="841" spans="1:3" x14ac:dyDescent="0.25">
      <c r="A841" t="s">
        <v>1870</v>
      </c>
      <c r="B841" t="s">
        <v>1871</v>
      </c>
      <c r="C841" t="s">
        <v>102</v>
      </c>
    </row>
    <row r="842" spans="1:3" x14ac:dyDescent="0.25">
      <c r="A842" t="s">
        <v>1872</v>
      </c>
      <c r="B842" t="s">
        <v>1873</v>
      </c>
      <c r="C842" t="s">
        <v>102</v>
      </c>
    </row>
    <row r="843" spans="1:3" x14ac:dyDescent="0.25">
      <c r="A843" t="s">
        <v>1874</v>
      </c>
      <c r="B843" t="s">
        <v>1875</v>
      </c>
      <c r="C843" t="s">
        <v>102</v>
      </c>
    </row>
    <row r="844" spans="1:3" x14ac:dyDescent="0.25">
      <c r="A844" t="s">
        <v>1876</v>
      </c>
      <c r="B844" t="s">
        <v>1877</v>
      </c>
      <c r="C844" t="s">
        <v>102</v>
      </c>
    </row>
    <row r="845" spans="1:3" x14ac:dyDescent="0.25">
      <c r="A845" t="s">
        <v>1878</v>
      </c>
      <c r="B845" t="s">
        <v>1879</v>
      </c>
      <c r="C845" t="s">
        <v>102</v>
      </c>
    </row>
    <row r="846" spans="1:3" x14ac:dyDescent="0.25">
      <c r="A846" t="s">
        <v>1880</v>
      </c>
      <c r="B846" t="s">
        <v>1881</v>
      </c>
      <c r="C846" t="s">
        <v>102</v>
      </c>
    </row>
    <row r="847" spans="1:3" x14ac:dyDescent="0.25">
      <c r="A847" t="s">
        <v>1882</v>
      </c>
      <c r="B847" t="s">
        <v>1883</v>
      </c>
      <c r="C847" t="s">
        <v>102</v>
      </c>
    </row>
    <row r="848" spans="1:3" x14ac:dyDescent="0.25">
      <c r="A848" t="s">
        <v>1884</v>
      </c>
      <c r="B848" t="s">
        <v>1885</v>
      </c>
      <c r="C848" t="s">
        <v>102</v>
      </c>
    </row>
    <row r="849" spans="1:3" x14ac:dyDescent="0.25">
      <c r="A849" t="s">
        <v>1886</v>
      </c>
      <c r="B849" t="s">
        <v>1887</v>
      </c>
      <c r="C849" t="s">
        <v>102</v>
      </c>
    </row>
    <row r="850" spans="1:3" x14ac:dyDescent="0.25">
      <c r="A850" t="s">
        <v>1888</v>
      </c>
      <c r="B850" t="s">
        <v>1889</v>
      </c>
      <c r="C850" t="s">
        <v>97</v>
      </c>
    </row>
    <row r="851" spans="1:3" x14ac:dyDescent="0.25">
      <c r="A851" t="s">
        <v>1891</v>
      </c>
      <c r="B851" t="s">
        <v>1892</v>
      </c>
      <c r="C851" t="s">
        <v>97</v>
      </c>
    </row>
    <row r="852" spans="1:3" x14ac:dyDescent="0.25">
      <c r="A852" t="s">
        <v>1893</v>
      </c>
      <c r="B852" t="s">
        <v>1894</v>
      </c>
      <c r="C852" t="s">
        <v>102</v>
      </c>
    </row>
    <row r="853" spans="1:3" x14ac:dyDescent="0.25">
      <c r="A853" t="s">
        <v>1896</v>
      </c>
      <c r="B853" t="s">
        <v>1897</v>
      </c>
      <c r="C853" t="s">
        <v>102</v>
      </c>
    </row>
    <row r="854" spans="1:3" x14ac:dyDescent="0.25">
      <c r="A854" t="s">
        <v>1898</v>
      </c>
      <c r="B854" t="s">
        <v>1899</v>
      </c>
      <c r="C854" t="s">
        <v>102</v>
      </c>
    </row>
    <row r="855" spans="1:3" x14ac:dyDescent="0.25">
      <c r="A855" t="s">
        <v>1900</v>
      </c>
      <c r="B855" t="s">
        <v>1901</v>
      </c>
      <c r="C855" t="s">
        <v>211</v>
      </c>
    </row>
    <row r="856" spans="1:3" x14ac:dyDescent="0.25">
      <c r="A856" t="s">
        <v>1902</v>
      </c>
      <c r="B856" t="s">
        <v>1903</v>
      </c>
      <c r="C856" t="s">
        <v>211</v>
      </c>
    </row>
    <row r="857" spans="1:3" x14ac:dyDescent="0.25">
      <c r="A857" t="s">
        <v>1904</v>
      </c>
      <c r="B857" t="s">
        <v>1905</v>
      </c>
      <c r="C857" t="s">
        <v>211</v>
      </c>
    </row>
    <row r="858" spans="1:3" x14ac:dyDescent="0.25">
      <c r="A858" t="s">
        <v>1906</v>
      </c>
      <c r="B858" t="s">
        <v>1907</v>
      </c>
      <c r="C858" t="s">
        <v>211</v>
      </c>
    </row>
    <row r="859" spans="1:3" x14ac:dyDescent="0.25">
      <c r="A859" t="s">
        <v>1908</v>
      </c>
      <c r="B859" t="s">
        <v>1909</v>
      </c>
      <c r="C859" t="s">
        <v>211</v>
      </c>
    </row>
    <row r="860" spans="1:3" x14ac:dyDescent="0.25">
      <c r="A860" t="s">
        <v>1910</v>
      </c>
      <c r="B860" t="s">
        <v>1911</v>
      </c>
      <c r="C860" t="s">
        <v>211</v>
      </c>
    </row>
    <row r="861" spans="1:3" x14ac:dyDescent="0.25">
      <c r="A861" t="s">
        <v>1912</v>
      </c>
      <c r="B861" t="s">
        <v>1913</v>
      </c>
      <c r="C861" t="s">
        <v>211</v>
      </c>
    </row>
    <row r="862" spans="1:3" x14ac:dyDescent="0.25">
      <c r="A862" t="s">
        <v>1914</v>
      </c>
      <c r="B862" t="s">
        <v>1915</v>
      </c>
      <c r="C862" t="s">
        <v>211</v>
      </c>
    </row>
    <row r="863" spans="1:3" x14ac:dyDescent="0.25">
      <c r="A863" t="s">
        <v>1916</v>
      </c>
      <c r="B863" t="s">
        <v>1917</v>
      </c>
      <c r="C863" t="s">
        <v>211</v>
      </c>
    </row>
    <row r="864" spans="1:3" x14ac:dyDescent="0.25">
      <c r="A864" t="s">
        <v>1918</v>
      </c>
      <c r="B864" t="s">
        <v>1919</v>
      </c>
      <c r="C864" t="s">
        <v>211</v>
      </c>
    </row>
    <row r="865" spans="1:3" x14ac:dyDescent="0.25">
      <c r="A865" t="s">
        <v>1920</v>
      </c>
      <c r="B865" t="s">
        <v>1921</v>
      </c>
      <c r="C865" t="s">
        <v>222</v>
      </c>
    </row>
    <row r="866" spans="1:3" x14ac:dyDescent="0.25">
      <c r="A866" t="s">
        <v>1922</v>
      </c>
      <c r="B866" t="s">
        <v>1923</v>
      </c>
      <c r="C866" t="s">
        <v>222</v>
      </c>
    </row>
    <row r="867" spans="1:3" x14ac:dyDescent="0.25">
      <c r="A867" t="s">
        <v>1924</v>
      </c>
      <c r="B867" t="s">
        <v>1925</v>
      </c>
      <c r="C867" t="s">
        <v>222</v>
      </c>
    </row>
    <row r="868" spans="1:3" x14ac:dyDescent="0.25">
      <c r="A868" t="s">
        <v>1926</v>
      </c>
      <c r="B868" t="s">
        <v>1927</v>
      </c>
      <c r="C868" t="s">
        <v>211</v>
      </c>
    </row>
    <row r="869" spans="1:3" x14ac:dyDescent="0.25">
      <c r="A869" t="s">
        <v>1928</v>
      </c>
      <c r="B869" t="s">
        <v>1929</v>
      </c>
      <c r="C869" t="s">
        <v>102</v>
      </c>
    </row>
    <row r="870" spans="1:3" x14ac:dyDescent="0.25">
      <c r="A870" t="s">
        <v>1930</v>
      </c>
      <c r="B870" t="s">
        <v>1931</v>
      </c>
      <c r="C870" t="s">
        <v>102</v>
      </c>
    </row>
    <row r="871" spans="1:3" x14ac:dyDescent="0.25">
      <c r="A871" t="s">
        <v>1932</v>
      </c>
      <c r="B871" t="s">
        <v>1933</v>
      </c>
      <c r="C871" t="s">
        <v>102</v>
      </c>
    </row>
    <row r="872" spans="1:3" x14ac:dyDescent="0.25">
      <c r="A872" t="s">
        <v>1934</v>
      </c>
      <c r="B872" t="s">
        <v>1935</v>
      </c>
      <c r="C872" t="s">
        <v>102</v>
      </c>
    </row>
    <row r="873" spans="1:3" x14ac:dyDescent="0.25">
      <c r="A873" t="s">
        <v>1936</v>
      </c>
      <c r="B873" t="s">
        <v>1937</v>
      </c>
      <c r="C873" t="s">
        <v>211</v>
      </c>
    </row>
    <row r="874" spans="1:3" x14ac:dyDescent="0.25">
      <c r="A874" t="s">
        <v>1939</v>
      </c>
      <c r="B874" t="s">
        <v>1940</v>
      </c>
      <c r="C874" t="s">
        <v>211</v>
      </c>
    </row>
    <row r="875" spans="1:3" x14ac:dyDescent="0.25">
      <c r="A875" t="s">
        <v>1941</v>
      </c>
      <c r="B875" t="s">
        <v>1942</v>
      </c>
      <c r="C875" t="s">
        <v>102</v>
      </c>
    </row>
    <row r="876" spans="1:3" x14ac:dyDescent="0.25">
      <c r="A876" t="s">
        <v>1943</v>
      </c>
      <c r="B876" t="s">
        <v>1944</v>
      </c>
      <c r="C876" t="s">
        <v>102</v>
      </c>
    </row>
    <row r="877" spans="1:3" x14ac:dyDescent="0.25">
      <c r="A877" t="s">
        <v>1945</v>
      </c>
      <c r="B877" t="s">
        <v>1946</v>
      </c>
      <c r="C877" t="s">
        <v>102</v>
      </c>
    </row>
    <row r="878" spans="1:3" x14ac:dyDescent="0.25">
      <c r="A878" t="s">
        <v>1947</v>
      </c>
      <c r="B878" t="s">
        <v>1948</v>
      </c>
      <c r="C878" t="s">
        <v>102</v>
      </c>
    </row>
    <row r="879" spans="1:3" x14ac:dyDescent="0.25">
      <c r="A879" t="s">
        <v>1949</v>
      </c>
      <c r="B879" t="s">
        <v>1950</v>
      </c>
      <c r="C879" t="s">
        <v>211</v>
      </c>
    </row>
    <row r="880" spans="1:3" x14ac:dyDescent="0.25">
      <c r="A880" t="s">
        <v>1951</v>
      </c>
      <c r="B880" t="s">
        <v>1952</v>
      </c>
      <c r="C880" t="s">
        <v>222</v>
      </c>
    </row>
    <row r="881" spans="1:3" x14ac:dyDescent="0.25">
      <c r="A881" t="s">
        <v>1953</v>
      </c>
      <c r="B881" t="s">
        <v>1954</v>
      </c>
      <c r="C881" t="s">
        <v>102</v>
      </c>
    </row>
    <row r="882" spans="1:3" x14ac:dyDescent="0.25">
      <c r="A882" t="s">
        <v>1955</v>
      </c>
      <c r="B882" t="s">
        <v>1956</v>
      </c>
      <c r="C882" t="s">
        <v>97</v>
      </c>
    </row>
    <row r="883" spans="1:3" x14ac:dyDescent="0.25">
      <c r="A883" t="s">
        <v>1958</v>
      </c>
      <c r="B883" t="s">
        <v>1959</v>
      </c>
      <c r="C883" t="s">
        <v>97</v>
      </c>
    </row>
    <row r="884" spans="1:3" x14ac:dyDescent="0.25">
      <c r="A884" t="s">
        <v>1960</v>
      </c>
      <c r="B884" t="s">
        <v>1961</v>
      </c>
      <c r="C884" t="s">
        <v>102</v>
      </c>
    </row>
    <row r="885" spans="1:3" x14ac:dyDescent="0.25">
      <c r="A885" t="s">
        <v>1962</v>
      </c>
      <c r="B885" t="s">
        <v>1963</v>
      </c>
      <c r="C885" t="s">
        <v>102</v>
      </c>
    </row>
    <row r="886" spans="1:3" x14ac:dyDescent="0.25">
      <c r="A886" t="s">
        <v>1964</v>
      </c>
      <c r="B886" t="s">
        <v>1965</v>
      </c>
      <c r="C886" t="s">
        <v>102</v>
      </c>
    </row>
    <row r="887" spans="1:3" x14ac:dyDescent="0.25">
      <c r="A887" t="s">
        <v>1966</v>
      </c>
      <c r="B887" t="s">
        <v>1967</v>
      </c>
      <c r="C887" t="s">
        <v>102</v>
      </c>
    </row>
    <row r="888" spans="1:3" x14ac:dyDescent="0.25">
      <c r="A888" t="s">
        <v>1968</v>
      </c>
      <c r="B888" t="s">
        <v>1969</v>
      </c>
      <c r="C888" t="s">
        <v>102</v>
      </c>
    </row>
    <row r="889" spans="1:3" x14ac:dyDescent="0.25">
      <c r="A889" t="s">
        <v>1970</v>
      </c>
      <c r="B889" t="s">
        <v>1971</v>
      </c>
      <c r="C889" t="s">
        <v>102</v>
      </c>
    </row>
    <row r="890" spans="1:3" x14ac:dyDescent="0.25">
      <c r="A890" t="s">
        <v>1972</v>
      </c>
      <c r="B890" t="s">
        <v>1973</v>
      </c>
      <c r="C890" t="s">
        <v>211</v>
      </c>
    </row>
    <row r="891" spans="1:3" x14ac:dyDescent="0.25">
      <c r="A891" t="s">
        <v>1974</v>
      </c>
      <c r="B891" t="s">
        <v>1975</v>
      </c>
      <c r="C891" t="s">
        <v>102</v>
      </c>
    </row>
    <row r="892" spans="1:3" x14ac:dyDescent="0.25">
      <c r="A892" t="s">
        <v>1976</v>
      </c>
      <c r="B892" t="s">
        <v>1977</v>
      </c>
      <c r="C892" t="s">
        <v>102</v>
      </c>
    </row>
    <row r="893" spans="1:3" x14ac:dyDescent="0.25">
      <c r="A893" t="s">
        <v>1978</v>
      </c>
      <c r="B893" t="s">
        <v>1979</v>
      </c>
      <c r="C893" t="s">
        <v>222</v>
      </c>
    </row>
    <row r="894" spans="1:3" x14ac:dyDescent="0.25">
      <c r="A894" t="s">
        <v>1980</v>
      </c>
      <c r="B894" t="s">
        <v>1981</v>
      </c>
      <c r="C894" t="s">
        <v>102</v>
      </c>
    </row>
    <row r="895" spans="1:3" x14ac:dyDescent="0.25">
      <c r="A895" t="s">
        <v>1982</v>
      </c>
      <c r="B895" t="s">
        <v>1983</v>
      </c>
      <c r="C895" t="s">
        <v>97</v>
      </c>
    </row>
    <row r="896" spans="1:3" x14ac:dyDescent="0.25">
      <c r="A896" t="s">
        <v>1985</v>
      </c>
      <c r="B896" t="s">
        <v>1986</v>
      </c>
      <c r="C896" t="s">
        <v>97</v>
      </c>
    </row>
    <row r="897" spans="1:3" x14ac:dyDescent="0.25">
      <c r="A897" t="s">
        <v>1987</v>
      </c>
      <c r="B897" t="s">
        <v>1988</v>
      </c>
      <c r="C897" t="s">
        <v>97</v>
      </c>
    </row>
    <row r="898" spans="1:3" x14ac:dyDescent="0.25">
      <c r="A898" t="s">
        <v>1989</v>
      </c>
      <c r="B898" t="s">
        <v>1990</v>
      </c>
      <c r="C898" t="s">
        <v>211</v>
      </c>
    </row>
    <row r="899" spans="1:3" x14ac:dyDescent="0.25">
      <c r="A899" t="s">
        <v>1991</v>
      </c>
      <c r="B899" t="s">
        <v>1992</v>
      </c>
      <c r="C899" t="s">
        <v>211</v>
      </c>
    </row>
    <row r="900" spans="1:3" x14ac:dyDescent="0.25">
      <c r="A900" t="s">
        <v>1993</v>
      </c>
      <c r="B900" t="s">
        <v>1994</v>
      </c>
      <c r="C900" t="s">
        <v>211</v>
      </c>
    </row>
    <row r="901" spans="1:3" x14ac:dyDescent="0.25">
      <c r="A901" t="s">
        <v>1995</v>
      </c>
      <c r="B901" t="s">
        <v>1996</v>
      </c>
      <c r="C901" t="s">
        <v>211</v>
      </c>
    </row>
    <row r="902" spans="1:3" x14ac:dyDescent="0.25">
      <c r="A902" t="s">
        <v>1997</v>
      </c>
      <c r="B902" t="s">
        <v>1998</v>
      </c>
      <c r="C902" t="s">
        <v>211</v>
      </c>
    </row>
    <row r="903" spans="1:3" x14ac:dyDescent="0.25">
      <c r="A903" t="s">
        <v>1999</v>
      </c>
      <c r="B903" t="s">
        <v>2000</v>
      </c>
      <c r="C903" t="s">
        <v>211</v>
      </c>
    </row>
    <row r="904" spans="1:3" x14ac:dyDescent="0.25">
      <c r="A904" t="s">
        <v>2001</v>
      </c>
      <c r="B904" t="s">
        <v>2002</v>
      </c>
      <c r="C904" t="s">
        <v>211</v>
      </c>
    </row>
    <row r="905" spans="1:3" x14ac:dyDescent="0.25">
      <c r="A905" t="s">
        <v>2003</v>
      </c>
      <c r="B905" t="s">
        <v>2004</v>
      </c>
      <c r="C905" t="s">
        <v>211</v>
      </c>
    </row>
    <row r="906" spans="1:3" x14ac:dyDescent="0.25">
      <c r="A906" t="s">
        <v>2005</v>
      </c>
      <c r="B906" t="s">
        <v>2006</v>
      </c>
      <c r="C906" t="s">
        <v>211</v>
      </c>
    </row>
    <row r="907" spans="1:3" x14ac:dyDescent="0.25">
      <c r="A907" t="s">
        <v>2007</v>
      </c>
      <c r="B907" t="s">
        <v>2008</v>
      </c>
      <c r="C907" t="s">
        <v>211</v>
      </c>
    </row>
    <row r="908" spans="1:3" x14ac:dyDescent="0.25">
      <c r="A908" t="s">
        <v>2009</v>
      </c>
      <c r="B908" t="s">
        <v>2010</v>
      </c>
      <c r="C908" t="s">
        <v>211</v>
      </c>
    </row>
    <row r="909" spans="1:3" x14ac:dyDescent="0.25">
      <c r="A909" t="s">
        <v>2011</v>
      </c>
      <c r="B909" t="s">
        <v>2012</v>
      </c>
      <c r="C909" t="s">
        <v>211</v>
      </c>
    </row>
    <row r="910" spans="1:3" x14ac:dyDescent="0.25">
      <c r="A910" t="s">
        <v>2013</v>
      </c>
      <c r="B910" t="s">
        <v>2014</v>
      </c>
      <c r="C910" t="s">
        <v>211</v>
      </c>
    </row>
    <row r="911" spans="1:3" x14ac:dyDescent="0.25">
      <c r="A911" t="s">
        <v>2015</v>
      </c>
      <c r="B911" t="s">
        <v>2016</v>
      </c>
      <c r="C911" t="s">
        <v>211</v>
      </c>
    </row>
    <row r="912" spans="1:3" x14ac:dyDescent="0.25">
      <c r="A912" t="s">
        <v>2017</v>
      </c>
      <c r="B912" t="s">
        <v>2018</v>
      </c>
      <c r="C912" t="s">
        <v>211</v>
      </c>
    </row>
    <row r="913" spans="1:3" x14ac:dyDescent="0.25">
      <c r="A913" t="s">
        <v>2019</v>
      </c>
      <c r="B913" t="s">
        <v>2020</v>
      </c>
      <c r="C913" t="s">
        <v>211</v>
      </c>
    </row>
    <row r="914" spans="1:3" x14ac:dyDescent="0.25">
      <c r="A914" t="s">
        <v>2021</v>
      </c>
      <c r="B914" t="s">
        <v>2022</v>
      </c>
      <c r="C914" t="s">
        <v>211</v>
      </c>
    </row>
    <row r="915" spans="1:3" x14ac:dyDescent="0.25">
      <c r="A915" t="s">
        <v>2023</v>
      </c>
      <c r="B915" t="s">
        <v>2024</v>
      </c>
      <c r="C915" t="s">
        <v>211</v>
      </c>
    </row>
    <row r="916" spans="1:3" x14ac:dyDescent="0.25">
      <c r="A916" t="s">
        <v>2025</v>
      </c>
      <c r="B916" t="s">
        <v>2026</v>
      </c>
      <c r="C916" t="s">
        <v>102</v>
      </c>
    </row>
    <row r="917" spans="1:3" x14ac:dyDescent="0.25">
      <c r="A917" t="s">
        <v>2027</v>
      </c>
      <c r="B917" t="s">
        <v>2028</v>
      </c>
      <c r="C917" t="s">
        <v>102</v>
      </c>
    </row>
    <row r="918" spans="1:3" x14ac:dyDescent="0.25">
      <c r="A918" t="s">
        <v>2029</v>
      </c>
      <c r="B918" t="s">
        <v>2030</v>
      </c>
      <c r="C918" t="s">
        <v>102</v>
      </c>
    </row>
    <row r="919" spans="1:3" x14ac:dyDescent="0.25">
      <c r="A919" t="s">
        <v>2031</v>
      </c>
      <c r="B919" t="s">
        <v>2032</v>
      </c>
      <c r="C919" t="s">
        <v>211</v>
      </c>
    </row>
    <row r="920" spans="1:3" x14ac:dyDescent="0.25">
      <c r="A920" t="s">
        <v>2033</v>
      </c>
      <c r="B920" t="s">
        <v>2034</v>
      </c>
      <c r="C920" t="s">
        <v>222</v>
      </c>
    </row>
    <row r="921" spans="1:3" x14ac:dyDescent="0.25">
      <c r="A921" t="s">
        <v>2035</v>
      </c>
      <c r="B921" t="s">
        <v>2036</v>
      </c>
      <c r="C921" t="s">
        <v>222</v>
      </c>
    </row>
    <row r="922" spans="1:3" x14ac:dyDescent="0.25">
      <c r="A922" t="s">
        <v>2037</v>
      </c>
      <c r="B922" t="s">
        <v>2038</v>
      </c>
      <c r="C922" t="s">
        <v>102</v>
      </c>
    </row>
    <row r="923" spans="1:3" x14ac:dyDescent="0.25">
      <c r="A923" t="s">
        <v>2039</v>
      </c>
      <c r="B923" t="s">
        <v>2040</v>
      </c>
      <c r="C923" t="s">
        <v>102</v>
      </c>
    </row>
    <row r="924" spans="1:3" x14ac:dyDescent="0.25">
      <c r="A924" t="s">
        <v>2041</v>
      </c>
      <c r="B924" t="s">
        <v>2042</v>
      </c>
      <c r="C924" t="s">
        <v>222</v>
      </c>
    </row>
    <row r="925" spans="1:3" x14ac:dyDescent="0.25">
      <c r="A925" t="s">
        <v>2043</v>
      </c>
      <c r="B925" t="s">
        <v>2044</v>
      </c>
      <c r="C925" t="s">
        <v>102</v>
      </c>
    </row>
    <row r="926" spans="1:3" x14ac:dyDescent="0.25">
      <c r="A926" t="s">
        <v>2045</v>
      </c>
      <c r="B926" t="s">
        <v>2046</v>
      </c>
      <c r="C926" t="s">
        <v>102</v>
      </c>
    </row>
    <row r="927" spans="1:3" x14ac:dyDescent="0.25">
      <c r="A927" t="s">
        <v>2047</v>
      </c>
      <c r="B927" t="s">
        <v>2048</v>
      </c>
      <c r="C927" t="s">
        <v>2049</v>
      </c>
    </row>
    <row r="928" spans="1:3" x14ac:dyDescent="0.25">
      <c r="A928" t="s">
        <v>2050</v>
      </c>
      <c r="B928" t="s">
        <v>2051</v>
      </c>
      <c r="C928" t="s">
        <v>2049</v>
      </c>
    </row>
  </sheetData>
  <autoFilter ref="A1:D928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53"/>
  <sheetViews>
    <sheetView topLeftCell="A3" workbookViewId="0">
      <pane xSplit="2" ySplit="9" topLeftCell="AN12" activePane="bottomRight" state="frozen"/>
      <selection activeCell="AN11" sqref="AN11"/>
      <selection pane="topRight" activeCell="AN11" sqref="AN11"/>
      <selection pane="bottomLeft" activeCell="AN11" sqref="AN11"/>
      <selection pane="bottomRight" activeCell="AQ3" sqref="AQ1:AQ1048576"/>
    </sheetView>
  </sheetViews>
  <sheetFormatPr defaultRowHeight="15" x14ac:dyDescent="0.25"/>
  <cols>
    <col min="1" max="1" width="16.28515625" customWidth="1"/>
    <col min="2" max="2" width="38.140625" bestFit="1" customWidth="1"/>
    <col min="50" max="50" width="10.140625" customWidth="1"/>
    <col min="51" max="51" width="10.85546875" customWidth="1"/>
  </cols>
  <sheetData>
    <row r="1" spans="1:51" x14ac:dyDescent="0.25">
      <c r="V1" t="s">
        <v>25</v>
      </c>
    </row>
    <row r="2" spans="1:51" x14ac:dyDescent="0.25">
      <c r="A2" t="s">
        <v>26</v>
      </c>
      <c r="V2" t="s">
        <v>27</v>
      </c>
      <c r="AA2" t="s">
        <v>28</v>
      </c>
      <c r="AG2" t="s">
        <v>29</v>
      </c>
    </row>
    <row r="3" spans="1:51" x14ac:dyDescent="0.25">
      <c r="A3" t="s">
        <v>30</v>
      </c>
      <c r="V3">
        <v>300000000</v>
      </c>
      <c r="AA3">
        <v>384</v>
      </c>
      <c r="AB3">
        <v>275</v>
      </c>
      <c r="AC3">
        <v>72</v>
      </c>
      <c r="AD3">
        <v>196</v>
      </c>
    </row>
    <row r="4" spans="1:51" x14ac:dyDescent="0.25">
      <c r="A4" t="s">
        <v>31</v>
      </c>
      <c r="V4" t="s">
        <v>32</v>
      </c>
      <c r="AA4" t="s">
        <v>33</v>
      </c>
      <c r="AG4" t="s">
        <v>34</v>
      </c>
      <c r="AH4" t="s">
        <v>35</v>
      </c>
      <c r="AI4" t="s">
        <v>36</v>
      </c>
      <c r="AJ4" t="s">
        <v>37</v>
      </c>
      <c r="AK4" t="s">
        <v>38</v>
      </c>
      <c r="AM4" t="s">
        <v>39</v>
      </c>
    </row>
    <row r="5" spans="1:51" x14ac:dyDescent="0.25">
      <c r="V5" t="s">
        <v>40</v>
      </c>
      <c r="W5" t="s">
        <v>41</v>
      </c>
      <c r="X5" t="s">
        <v>42</v>
      </c>
      <c r="Y5" t="s">
        <v>43</v>
      </c>
      <c r="AA5" t="s">
        <v>40</v>
      </c>
      <c r="AB5" t="s">
        <v>41</v>
      </c>
      <c r="AC5" t="s">
        <v>42</v>
      </c>
      <c r="AD5" t="s">
        <v>43</v>
      </c>
      <c r="AG5">
        <v>1764.4818083895202</v>
      </c>
      <c r="AH5">
        <v>353.2262021974804</v>
      </c>
      <c r="AI5">
        <v>348.24391029962243</v>
      </c>
      <c r="AJ5">
        <v>30.373746489238666</v>
      </c>
      <c r="AK5">
        <v>1.3220482313212019</v>
      </c>
      <c r="AM5" t="s">
        <v>40</v>
      </c>
      <c r="AN5" t="s">
        <v>41</v>
      </c>
      <c r="AO5" t="s">
        <v>42</v>
      </c>
      <c r="AP5" t="s">
        <v>43</v>
      </c>
    </row>
    <row r="6" spans="1:51" x14ac:dyDescent="0.25">
      <c r="V6">
        <v>150000000</v>
      </c>
      <c r="W6">
        <v>147000000</v>
      </c>
      <c r="X6">
        <v>2700000</v>
      </c>
      <c r="Y6">
        <v>300000</v>
      </c>
      <c r="AA6">
        <v>0.73181714466133918</v>
      </c>
      <c r="AB6">
        <v>0.9</v>
      </c>
      <c r="AC6">
        <v>1</v>
      </c>
      <c r="AD6" t="s">
        <v>44</v>
      </c>
      <c r="AM6">
        <v>0.3</v>
      </c>
      <c r="AN6">
        <v>6.2831598809611283E-2</v>
      </c>
      <c r="AO6">
        <v>1.6388073441931667E-3</v>
      </c>
      <c r="AP6">
        <v>7.6948903400724382E-5</v>
      </c>
    </row>
    <row r="8" spans="1:5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>
        <v>11</v>
      </c>
      <c r="L8">
        <v>12</v>
      </c>
      <c r="M8">
        <v>13</v>
      </c>
      <c r="N8">
        <v>14</v>
      </c>
      <c r="O8">
        <v>15</v>
      </c>
      <c r="P8">
        <v>16</v>
      </c>
      <c r="Q8">
        <v>17</v>
      </c>
      <c r="R8">
        <v>18</v>
      </c>
      <c r="S8">
        <v>19</v>
      </c>
      <c r="T8">
        <v>20</v>
      </c>
      <c r="U8">
        <v>21</v>
      </c>
      <c r="V8">
        <v>22</v>
      </c>
      <c r="W8">
        <v>23</v>
      </c>
      <c r="X8">
        <v>24</v>
      </c>
      <c r="Y8">
        <v>25</v>
      </c>
      <c r="Z8">
        <v>26</v>
      </c>
      <c r="AA8">
        <v>27</v>
      </c>
      <c r="AB8">
        <v>28</v>
      </c>
      <c r="AC8">
        <v>29</v>
      </c>
      <c r="AD8">
        <v>30</v>
      </c>
      <c r="AE8">
        <v>31</v>
      </c>
      <c r="AF8">
        <v>32</v>
      </c>
      <c r="AG8">
        <v>33</v>
      </c>
      <c r="AH8">
        <v>34</v>
      </c>
      <c r="AI8">
        <v>35</v>
      </c>
      <c r="AJ8">
        <v>36</v>
      </c>
      <c r="AK8">
        <v>37</v>
      </c>
      <c r="AL8">
        <v>38</v>
      </c>
      <c r="AM8">
        <v>39</v>
      </c>
      <c r="AN8">
        <v>40</v>
      </c>
      <c r="AO8">
        <v>41</v>
      </c>
      <c r="AP8">
        <v>42</v>
      </c>
      <c r="AQ8">
        <v>43</v>
      </c>
      <c r="AR8">
        <v>44</v>
      </c>
      <c r="AS8">
        <v>45</v>
      </c>
      <c r="AT8">
        <v>46</v>
      </c>
      <c r="AU8">
        <v>47</v>
      </c>
      <c r="AV8">
        <v>48</v>
      </c>
      <c r="AW8">
        <v>49</v>
      </c>
      <c r="AX8">
        <v>50</v>
      </c>
      <c r="AY8">
        <v>51</v>
      </c>
    </row>
    <row r="9" spans="1:51" x14ac:dyDescent="0.25">
      <c r="H9" t="s">
        <v>45</v>
      </c>
      <c r="I9" t="s">
        <v>46</v>
      </c>
      <c r="J9" t="s">
        <v>47</v>
      </c>
      <c r="M9" t="s">
        <v>48</v>
      </c>
      <c r="Q9" t="s">
        <v>49</v>
      </c>
      <c r="AG9" t="s">
        <v>50</v>
      </c>
    </row>
    <row r="10" spans="1:51" x14ac:dyDescent="0.25">
      <c r="H10" t="s">
        <v>51</v>
      </c>
      <c r="Q10" t="s">
        <v>52</v>
      </c>
      <c r="V10" t="s">
        <v>53</v>
      </c>
      <c r="AA10" t="s">
        <v>54</v>
      </c>
      <c r="AN10" t="s">
        <v>55</v>
      </c>
    </row>
    <row r="11" spans="1:51" x14ac:dyDescent="0.25">
      <c r="A11" t="s">
        <v>56</v>
      </c>
      <c r="B11" t="s">
        <v>1</v>
      </c>
      <c r="C11" t="s">
        <v>57</v>
      </c>
      <c r="D11" t="s">
        <v>58</v>
      </c>
      <c r="F11" t="s">
        <v>59</v>
      </c>
      <c r="H11" t="s">
        <v>60</v>
      </c>
      <c r="I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Q11" t="s">
        <v>18</v>
      </c>
      <c r="R11" t="s">
        <v>16</v>
      </c>
      <c r="S11" t="s">
        <v>17</v>
      </c>
      <c r="T11" t="s">
        <v>68</v>
      </c>
      <c r="V11" t="s">
        <v>69</v>
      </c>
      <c r="W11" t="s">
        <v>70</v>
      </c>
      <c r="X11" t="s">
        <v>71</v>
      </c>
      <c r="Y11" t="s">
        <v>72</v>
      </c>
      <c r="AA11" t="s">
        <v>73</v>
      </c>
      <c r="AB11" t="s">
        <v>74</v>
      </c>
      <c r="AC11" t="s">
        <v>75</v>
      </c>
      <c r="AD11" t="s">
        <v>76</v>
      </c>
      <c r="AE11" t="s">
        <v>77</v>
      </c>
      <c r="AF11" t="s">
        <v>78</v>
      </c>
      <c r="AG11" t="s">
        <v>79</v>
      </c>
      <c r="AH11" t="s">
        <v>80</v>
      </c>
      <c r="AI11" t="s">
        <v>81</v>
      </c>
      <c r="AJ11" t="s">
        <v>82</v>
      </c>
      <c r="AK11" t="s">
        <v>83</v>
      </c>
      <c r="AL11" t="s">
        <v>84</v>
      </c>
      <c r="AM11" t="s">
        <v>85</v>
      </c>
      <c r="AN11" t="s">
        <v>86</v>
      </c>
      <c r="AO11" t="s">
        <v>87</v>
      </c>
      <c r="AP11" t="s">
        <v>88</v>
      </c>
      <c r="AQ11" t="s">
        <v>89</v>
      </c>
      <c r="AR11" t="s">
        <v>90</v>
      </c>
      <c r="AS11" t="s">
        <v>91</v>
      </c>
      <c r="AU11" t="s">
        <v>92</v>
      </c>
      <c r="AV11" t="s">
        <v>93</v>
      </c>
      <c r="AX11" t="s">
        <v>2096</v>
      </c>
      <c r="AY11" t="s">
        <v>2097</v>
      </c>
    </row>
    <row r="12" spans="1:51" x14ac:dyDescent="0.25">
      <c r="A12" t="s">
        <v>94</v>
      </c>
      <c r="B12" t="s">
        <v>95</v>
      </c>
      <c r="C12" t="s">
        <v>96</v>
      </c>
      <c r="D12" t="s">
        <v>97</v>
      </c>
      <c r="F12">
        <v>36.659999999999997</v>
      </c>
      <c r="H12">
        <v>240710.57</v>
      </c>
      <c r="I12">
        <v>33146.870000000003</v>
      </c>
      <c r="J12">
        <v>76240.19</v>
      </c>
      <c r="K12">
        <v>216204.59866000002</v>
      </c>
      <c r="L12">
        <v>566302.22866000002</v>
      </c>
      <c r="M12">
        <v>0.9</v>
      </c>
      <c r="N12">
        <v>531292.46</v>
      </c>
      <c r="O12">
        <v>14492.42</v>
      </c>
      <c r="Q12">
        <v>53129.24</v>
      </c>
      <c r="R12">
        <v>321764.58</v>
      </c>
      <c r="S12">
        <v>374893.82</v>
      </c>
      <c r="T12">
        <v>0.70562608774835622</v>
      </c>
      <c r="V12">
        <v>156398.63999999996</v>
      </c>
      <c r="W12">
        <v>0.70562608774835622</v>
      </c>
      <c r="X12">
        <v>1</v>
      </c>
      <c r="Y12">
        <v>1</v>
      </c>
      <c r="AA12">
        <v>13915.111057298724</v>
      </c>
      <c r="AB12">
        <v>4174.5333171896173</v>
      </c>
      <c r="AC12">
        <v>89185.374614529312</v>
      </c>
      <c r="AD12">
        <v>5603.6596774649961</v>
      </c>
      <c r="AE12">
        <v>5603.6596774649961</v>
      </c>
      <c r="AF12">
        <v>5524.619481591365</v>
      </c>
      <c r="AG12">
        <v>113.87161258018597</v>
      </c>
      <c r="AH12">
        <v>152.8548739079377</v>
      </c>
      <c r="AI12">
        <v>150.69884019616381</v>
      </c>
      <c r="AJ12">
        <v>0</v>
      </c>
      <c r="AK12">
        <v>0</v>
      </c>
      <c r="AL12">
        <v>0</v>
      </c>
      <c r="AM12">
        <v>0</v>
      </c>
      <c r="AN12">
        <v>9699.15</v>
      </c>
      <c r="AO12">
        <v>264.57</v>
      </c>
      <c r="AP12">
        <v>321764.58000000007</v>
      </c>
      <c r="AQ12">
        <v>331463.7300000001</v>
      </c>
      <c r="AS12">
        <v>331463.7300000001</v>
      </c>
      <c r="AU12">
        <v>100</v>
      </c>
      <c r="AV12">
        <v>50</v>
      </c>
      <c r="AX12">
        <v>3</v>
      </c>
      <c r="AY12">
        <v>17.691590464394714</v>
      </c>
    </row>
    <row r="13" spans="1:51" x14ac:dyDescent="0.25">
      <c r="A13" t="s">
        <v>98</v>
      </c>
      <c r="B13" t="s">
        <v>99</v>
      </c>
      <c r="C13" t="s">
        <v>96</v>
      </c>
      <c r="D13" t="s">
        <v>97</v>
      </c>
      <c r="F13">
        <v>80.650000000000006</v>
      </c>
      <c r="H13">
        <v>509996.15</v>
      </c>
      <c r="I13">
        <v>72921.31</v>
      </c>
      <c r="J13">
        <v>153337.22999999998</v>
      </c>
      <c r="K13">
        <v>456719.77214999992</v>
      </c>
      <c r="L13">
        <v>1192974.4621499998</v>
      </c>
      <c r="M13">
        <v>0.9</v>
      </c>
      <c r="N13">
        <v>1119348.99</v>
      </c>
      <c r="O13">
        <v>13879.09</v>
      </c>
      <c r="Q13">
        <v>111934.89</v>
      </c>
      <c r="R13">
        <v>643876.93000000005</v>
      </c>
      <c r="S13">
        <v>755811.82000000007</v>
      </c>
      <c r="T13">
        <v>0.67522446239041145</v>
      </c>
      <c r="V13">
        <v>363537.16999999993</v>
      </c>
      <c r="W13">
        <v>0.67522446239041145</v>
      </c>
      <c r="X13">
        <v>1</v>
      </c>
      <c r="Y13">
        <v>1</v>
      </c>
      <c r="AA13">
        <v>63346.961741353851</v>
      </c>
      <c r="AB13">
        <v>19004.088522406153</v>
      </c>
      <c r="AC13">
        <v>209338.36422983443</v>
      </c>
      <c r="AD13">
        <v>13153.064116749238</v>
      </c>
      <c r="AE13">
        <v>13153.064116749238</v>
      </c>
      <c r="AF13">
        <v>12967.53879509077</v>
      </c>
      <c r="AG13">
        <v>235.63655948426722</v>
      </c>
      <c r="AH13">
        <v>163.08820975510523</v>
      </c>
      <c r="AI13">
        <v>160.78783378909819</v>
      </c>
      <c r="AJ13">
        <v>0</v>
      </c>
      <c r="AK13">
        <v>0</v>
      </c>
      <c r="AL13">
        <v>0</v>
      </c>
      <c r="AM13">
        <v>0</v>
      </c>
      <c r="AN13">
        <v>31971.62</v>
      </c>
      <c r="AO13">
        <v>396.42</v>
      </c>
      <c r="AP13">
        <v>643876.93000000005</v>
      </c>
      <c r="AQ13">
        <v>675848.55</v>
      </c>
      <c r="AS13">
        <v>675848.55</v>
      </c>
      <c r="AU13">
        <v>94</v>
      </c>
      <c r="AV13">
        <v>47</v>
      </c>
      <c r="AX13">
        <v>0</v>
      </c>
      <c r="AY13">
        <v>38.920533850339169</v>
      </c>
    </row>
    <row r="14" spans="1:51" x14ac:dyDescent="0.25">
      <c r="A14" t="s">
        <v>100</v>
      </c>
      <c r="B14" t="s">
        <v>101</v>
      </c>
      <c r="C14" t="s">
        <v>96</v>
      </c>
      <c r="D14" t="s">
        <v>102</v>
      </c>
      <c r="F14">
        <v>486.47</v>
      </c>
      <c r="H14">
        <v>2978846.49</v>
      </c>
      <c r="I14">
        <v>439851.57</v>
      </c>
      <c r="J14">
        <v>892276.84999999986</v>
      </c>
      <c r="K14">
        <v>2563679.48697</v>
      </c>
      <c r="L14">
        <v>6874654.3969700001</v>
      </c>
      <c r="M14">
        <v>0.9</v>
      </c>
      <c r="N14">
        <v>6443556.9000000004</v>
      </c>
      <c r="O14">
        <v>13245.53</v>
      </c>
      <c r="Q14">
        <v>2461276.63</v>
      </c>
      <c r="R14">
        <v>2304472.79</v>
      </c>
      <c r="S14">
        <v>4836319.43</v>
      </c>
      <c r="T14">
        <v>0.75056672968931171</v>
      </c>
      <c r="V14">
        <v>1607237.4700000007</v>
      </c>
      <c r="W14">
        <v>0.75056672968931171</v>
      </c>
      <c r="X14">
        <v>2</v>
      </c>
      <c r="Y14">
        <v>0</v>
      </c>
      <c r="AA14">
        <v>0</v>
      </c>
      <c r="AB14">
        <v>0</v>
      </c>
      <c r="AC14">
        <v>600164.21347400069</v>
      </c>
      <c r="AD14">
        <v>37709.277080884312</v>
      </c>
      <c r="AE14">
        <v>37709.277080884312</v>
      </c>
      <c r="AF14">
        <v>37177.38385069542</v>
      </c>
      <c r="AG14">
        <v>0</v>
      </c>
      <c r="AH14">
        <v>77.516140935482781</v>
      </c>
      <c r="AI14">
        <v>76.422767798004841</v>
      </c>
      <c r="AJ14">
        <v>0</v>
      </c>
      <c r="AK14">
        <v>0</v>
      </c>
      <c r="AL14">
        <v>0</v>
      </c>
      <c r="AM14">
        <v>0</v>
      </c>
      <c r="AN14">
        <v>37177.379999999997</v>
      </c>
      <c r="AO14">
        <v>76.42</v>
      </c>
      <c r="AP14">
        <v>2344447.6899999995</v>
      </c>
      <c r="AQ14">
        <v>2381625.0699999994</v>
      </c>
      <c r="AS14">
        <v>2381625.0699999994</v>
      </c>
      <c r="AU14">
        <v>94</v>
      </c>
      <c r="AV14">
        <v>47</v>
      </c>
      <c r="AX14">
        <v>3.33</v>
      </c>
      <c r="AY14">
        <v>215</v>
      </c>
    </row>
    <row r="15" spans="1:51" x14ac:dyDescent="0.25">
      <c r="A15" t="s">
        <v>103</v>
      </c>
      <c r="B15" t="s">
        <v>104</v>
      </c>
      <c r="C15" t="s">
        <v>96</v>
      </c>
      <c r="D15" t="s">
        <v>102</v>
      </c>
      <c r="F15">
        <v>590.78</v>
      </c>
      <c r="H15">
        <v>3525367.2800000003</v>
      </c>
      <c r="I15">
        <v>534165.55000000005</v>
      </c>
      <c r="J15">
        <v>803013.89</v>
      </c>
      <c r="K15">
        <v>2998622.5257799998</v>
      </c>
      <c r="L15">
        <v>7861169.2457799995</v>
      </c>
      <c r="M15">
        <v>0.9</v>
      </c>
      <c r="N15">
        <v>7374914.5700000003</v>
      </c>
      <c r="O15">
        <v>12483.35</v>
      </c>
      <c r="Q15">
        <v>2902766.37</v>
      </c>
      <c r="R15">
        <v>2278432.69</v>
      </c>
      <c r="S15">
        <v>5295540.74</v>
      </c>
      <c r="T15">
        <v>0.71804774004317717</v>
      </c>
      <c r="V15">
        <v>2079373.83</v>
      </c>
      <c r="W15">
        <v>0.71804774004317717</v>
      </c>
      <c r="X15">
        <v>1</v>
      </c>
      <c r="Y15">
        <v>1</v>
      </c>
      <c r="AA15">
        <v>101548.18273870833</v>
      </c>
      <c r="AB15">
        <v>30464.454821612497</v>
      </c>
      <c r="AC15">
        <v>795243.82558337459</v>
      </c>
      <c r="AD15">
        <v>49966.44100487508</v>
      </c>
      <c r="AE15">
        <v>49966.44100487508</v>
      </c>
      <c r="AF15">
        <v>49261.659217355795</v>
      </c>
      <c r="AG15">
        <v>51.566496532740608</v>
      </c>
      <c r="AH15">
        <v>84.577069306467862</v>
      </c>
      <c r="AI15">
        <v>83.384101048369601</v>
      </c>
      <c r="AJ15">
        <v>0</v>
      </c>
      <c r="AK15">
        <v>0</v>
      </c>
      <c r="AL15">
        <v>0</v>
      </c>
      <c r="AM15">
        <v>0</v>
      </c>
      <c r="AN15">
        <v>79726.11</v>
      </c>
      <c r="AO15">
        <v>134.94999999999999</v>
      </c>
      <c r="AP15">
        <v>2302058.080000001</v>
      </c>
      <c r="AQ15">
        <v>2381784.1900000009</v>
      </c>
      <c r="AS15">
        <v>2381784.1900000009</v>
      </c>
      <c r="AU15">
        <v>94</v>
      </c>
      <c r="AV15">
        <v>47</v>
      </c>
      <c r="AX15">
        <v>0</v>
      </c>
      <c r="AY15">
        <v>146</v>
      </c>
    </row>
    <row r="16" spans="1:51" x14ac:dyDescent="0.25">
      <c r="A16" t="s">
        <v>105</v>
      </c>
      <c r="B16" t="s">
        <v>106</v>
      </c>
      <c r="C16" t="s">
        <v>96</v>
      </c>
      <c r="D16" t="s">
        <v>102</v>
      </c>
      <c r="F16">
        <v>838.7</v>
      </c>
      <c r="H16">
        <v>5087600.5500000007</v>
      </c>
      <c r="I16">
        <v>758327.37</v>
      </c>
      <c r="J16">
        <v>1370255.15</v>
      </c>
      <c r="K16">
        <v>4338647.4026999995</v>
      </c>
      <c r="L16">
        <v>11554830.4727</v>
      </c>
      <c r="M16">
        <v>0.9</v>
      </c>
      <c r="N16">
        <v>10833212.16</v>
      </c>
      <c r="O16">
        <v>12916.67</v>
      </c>
      <c r="Q16">
        <v>4245535.84</v>
      </c>
      <c r="R16">
        <v>3485651.94</v>
      </c>
      <c r="S16">
        <v>7945199.2200000007</v>
      </c>
      <c r="T16">
        <v>0.73341120829669049</v>
      </c>
      <c r="V16">
        <v>2888012.9399999995</v>
      </c>
      <c r="W16">
        <v>0.73341120829669049</v>
      </c>
      <c r="X16">
        <v>2</v>
      </c>
      <c r="Y16">
        <v>0</v>
      </c>
      <c r="AA16">
        <v>0</v>
      </c>
      <c r="AB16">
        <v>0</v>
      </c>
      <c r="AC16">
        <v>1097433.0373643995</v>
      </c>
      <c r="AD16">
        <v>68953.472324093105</v>
      </c>
      <c r="AE16">
        <v>68953.472324093105</v>
      </c>
      <c r="AF16">
        <v>67980.87650772318</v>
      </c>
      <c r="AG16">
        <v>0</v>
      </c>
      <c r="AH16">
        <v>82.214704094542867</v>
      </c>
      <c r="AI16">
        <v>81.055057240638106</v>
      </c>
      <c r="AJ16">
        <v>0</v>
      </c>
      <c r="AK16">
        <v>0</v>
      </c>
      <c r="AL16">
        <v>0</v>
      </c>
      <c r="AM16">
        <v>0</v>
      </c>
      <c r="AN16">
        <v>67980.87</v>
      </c>
      <c r="AO16">
        <v>81.05</v>
      </c>
      <c r="AP16">
        <v>3565579.05</v>
      </c>
      <c r="AQ16">
        <v>3633559.92</v>
      </c>
      <c r="AS16">
        <v>3633559.92</v>
      </c>
      <c r="AU16">
        <v>94</v>
      </c>
      <c r="AV16">
        <v>47</v>
      </c>
      <c r="AX16">
        <v>3</v>
      </c>
      <c r="AY16">
        <v>302.33</v>
      </c>
    </row>
    <row r="17" spans="1:51" x14ac:dyDescent="0.25">
      <c r="A17" t="s">
        <v>107</v>
      </c>
      <c r="B17" t="s">
        <v>108</v>
      </c>
      <c r="C17" t="s">
        <v>96</v>
      </c>
      <c r="D17" t="s">
        <v>102</v>
      </c>
      <c r="F17">
        <v>638.46</v>
      </c>
      <c r="H17">
        <v>3845088.77</v>
      </c>
      <c r="I17">
        <v>577276.37</v>
      </c>
      <c r="J17">
        <v>1018868.75</v>
      </c>
      <c r="K17">
        <v>3281164.7614599997</v>
      </c>
      <c r="L17">
        <v>8722398.6514599994</v>
      </c>
      <c r="M17">
        <v>0.9</v>
      </c>
      <c r="N17">
        <v>8178275.2599999998</v>
      </c>
      <c r="O17">
        <v>12809.37</v>
      </c>
      <c r="Q17">
        <v>3445651.18</v>
      </c>
      <c r="R17">
        <v>2710420.57</v>
      </c>
      <c r="S17">
        <v>6287856.8399999999</v>
      </c>
      <c r="T17">
        <v>0.76884876579710526</v>
      </c>
      <c r="V17">
        <v>1890418.42</v>
      </c>
      <c r="W17">
        <v>0.76884876579710526</v>
      </c>
      <c r="X17">
        <v>2</v>
      </c>
      <c r="Y17">
        <v>0</v>
      </c>
      <c r="AA17">
        <v>0</v>
      </c>
      <c r="AB17">
        <v>0</v>
      </c>
      <c r="AC17">
        <v>626285.82300660014</v>
      </c>
      <c r="AD17">
        <v>39350.539571297923</v>
      </c>
      <c r="AE17">
        <v>39350.539571297923</v>
      </c>
      <c r="AF17">
        <v>38795.496164940407</v>
      </c>
      <c r="AG17">
        <v>0</v>
      </c>
      <c r="AH17">
        <v>61.633523746668423</v>
      </c>
      <c r="AI17">
        <v>60.764176557561015</v>
      </c>
      <c r="AJ17">
        <v>0</v>
      </c>
      <c r="AK17">
        <v>0</v>
      </c>
      <c r="AL17">
        <v>0</v>
      </c>
      <c r="AM17">
        <v>0</v>
      </c>
      <c r="AN17">
        <v>38795.49</v>
      </c>
      <c r="AO17">
        <v>60.76</v>
      </c>
      <c r="AP17">
        <v>2739101.02</v>
      </c>
      <c r="AQ17">
        <v>2777896.5100000002</v>
      </c>
      <c r="AS17">
        <v>2777896.5100000002</v>
      </c>
      <c r="AU17">
        <v>94</v>
      </c>
      <c r="AV17">
        <v>47</v>
      </c>
      <c r="AX17">
        <v>10</v>
      </c>
      <c r="AY17">
        <v>209</v>
      </c>
    </row>
    <row r="18" spans="1:51" x14ac:dyDescent="0.25">
      <c r="A18" t="s">
        <v>109</v>
      </c>
      <c r="B18" t="s">
        <v>110</v>
      </c>
      <c r="C18" t="s">
        <v>96</v>
      </c>
      <c r="D18" t="s">
        <v>102</v>
      </c>
      <c r="F18">
        <v>6113.29</v>
      </c>
      <c r="H18">
        <v>38215653.719999999</v>
      </c>
      <c r="I18">
        <v>5527453.4100000001</v>
      </c>
      <c r="J18">
        <v>12447579.02</v>
      </c>
      <c r="K18">
        <v>32702956.985789996</v>
      </c>
      <c r="L18">
        <v>88893643.13578999</v>
      </c>
      <c r="M18">
        <v>0.9</v>
      </c>
      <c r="N18">
        <v>83274574.519999996</v>
      </c>
      <c r="O18">
        <v>13621.89</v>
      </c>
      <c r="Q18">
        <v>38714349.689999998</v>
      </c>
      <c r="R18">
        <v>15463501.939999999</v>
      </c>
      <c r="S18">
        <v>63104759.109999999</v>
      </c>
      <c r="T18">
        <v>0.75779143242388081</v>
      </c>
      <c r="V18">
        <v>20169815.409999996</v>
      </c>
      <c r="W18">
        <v>0.75779143242388081</v>
      </c>
      <c r="X18">
        <v>2</v>
      </c>
      <c r="Y18">
        <v>0</v>
      </c>
      <c r="AA18">
        <v>0</v>
      </c>
      <c r="AB18">
        <v>0</v>
      </c>
      <c r="AC18">
        <v>6336845.7433258025</v>
      </c>
      <c r="AD18">
        <v>398154.14946303982</v>
      </c>
      <c r="AE18">
        <v>398154.14946303982</v>
      </c>
      <c r="AF18">
        <v>392538.14424987277</v>
      </c>
      <c r="AG18">
        <v>0</v>
      </c>
      <c r="AH18">
        <v>65.12927563767461</v>
      </c>
      <c r="AI18">
        <v>64.210620508739609</v>
      </c>
      <c r="AJ18">
        <v>0</v>
      </c>
      <c r="AK18">
        <v>0</v>
      </c>
      <c r="AL18">
        <v>0</v>
      </c>
      <c r="AM18">
        <v>0</v>
      </c>
      <c r="AN18">
        <v>392538.14</v>
      </c>
      <c r="AO18">
        <v>64.209999999999994</v>
      </c>
      <c r="AP18">
        <v>16586630.529999999</v>
      </c>
      <c r="AQ18">
        <v>16979168.669999998</v>
      </c>
      <c r="AS18">
        <v>16979168.669999998</v>
      </c>
      <c r="AU18">
        <v>94</v>
      </c>
      <c r="AV18">
        <v>47</v>
      </c>
      <c r="AX18">
        <v>31</v>
      </c>
      <c r="AY18">
        <v>3230</v>
      </c>
    </row>
    <row r="19" spans="1:51" x14ac:dyDescent="0.25">
      <c r="A19" t="s">
        <v>111</v>
      </c>
      <c r="B19" t="s">
        <v>112</v>
      </c>
      <c r="C19" t="s">
        <v>113</v>
      </c>
      <c r="D19" t="s">
        <v>102</v>
      </c>
      <c r="F19">
        <v>655.28</v>
      </c>
      <c r="H19">
        <v>3935275.5</v>
      </c>
      <c r="I19">
        <v>592484.51</v>
      </c>
      <c r="J19">
        <v>1027430.9499999997</v>
      </c>
      <c r="K19">
        <v>3374838.2232800005</v>
      </c>
      <c r="L19">
        <v>8930029.1832799986</v>
      </c>
      <c r="M19">
        <v>0.9</v>
      </c>
      <c r="N19">
        <v>8374510.0800000001</v>
      </c>
      <c r="O19">
        <v>12780.04</v>
      </c>
      <c r="Q19">
        <v>4584728.04</v>
      </c>
      <c r="R19">
        <v>2308150.4700000002</v>
      </c>
      <c r="S19">
        <v>7132352.8900000006</v>
      </c>
      <c r="T19">
        <v>0.85167404682376369</v>
      </c>
      <c r="V19">
        <v>1242157.1899999995</v>
      </c>
      <c r="W19">
        <v>0.85167404682376369</v>
      </c>
      <c r="X19">
        <v>2</v>
      </c>
      <c r="Y19">
        <v>0</v>
      </c>
      <c r="AA19">
        <v>0</v>
      </c>
      <c r="AB19">
        <v>0</v>
      </c>
      <c r="AC19">
        <v>187500.37412060003</v>
      </c>
      <c r="AD19">
        <v>11780.948283397564</v>
      </c>
      <c r="AE19">
        <v>19903.308599468313</v>
      </c>
      <c r="AF19">
        <v>19622.570385375526</v>
      </c>
      <c r="AG19">
        <v>0</v>
      </c>
      <c r="AH19">
        <v>17.978495121776284</v>
      </c>
      <c r="AI19">
        <v>29.945321672224892</v>
      </c>
      <c r="AJ19">
        <v>0</v>
      </c>
      <c r="AK19">
        <v>0</v>
      </c>
      <c r="AL19">
        <v>0</v>
      </c>
      <c r="AM19">
        <v>0</v>
      </c>
      <c r="AN19">
        <v>19622.57</v>
      </c>
      <c r="AO19">
        <v>29.94</v>
      </c>
      <c r="AP19">
        <v>2348992.38</v>
      </c>
      <c r="AQ19">
        <v>2368614.9499999997</v>
      </c>
      <c r="AS19">
        <v>2368614.9499999997</v>
      </c>
      <c r="AU19">
        <v>93</v>
      </c>
      <c r="AV19">
        <v>47</v>
      </c>
      <c r="AX19">
        <v>7</v>
      </c>
      <c r="AY19">
        <v>212</v>
      </c>
    </row>
    <row r="20" spans="1:51" x14ac:dyDescent="0.25">
      <c r="A20" t="s">
        <v>114</v>
      </c>
      <c r="B20" t="s">
        <v>115</v>
      </c>
      <c r="C20" t="s">
        <v>116</v>
      </c>
      <c r="D20" t="s">
        <v>102</v>
      </c>
      <c r="F20">
        <v>1350.54</v>
      </c>
      <c r="H20">
        <v>8501895.4400000013</v>
      </c>
      <c r="I20">
        <v>1221117.75</v>
      </c>
      <c r="J20">
        <v>4969703.3600000003</v>
      </c>
      <c r="K20">
        <v>7914489.5415400006</v>
      </c>
      <c r="L20">
        <v>22607206.091540001</v>
      </c>
      <c r="M20">
        <v>0.9</v>
      </c>
      <c r="N20">
        <v>21137934.43</v>
      </c>
      <c r="O20">
        <v>15651.46</v>
      </c>
      <c r="Q20">
        <v>2174381.23</v>
      </c>
      <c r="R20">
        <v>11230668.43</v>
      </c>
      <c r="S20">
        <v>13901989.35</v>
      </c>
      <c r="T20">
        <v>0.65767965153064389</v>
      </c>
      <c r="V20">
        <v>7235945.0800000001</v>
      </c>
      <c r="W20">
        <v>0.65767965153064389</v>
      </c>
      <c r="X20">
        <v>1</v>
      </c>
      <c r="Y20">
        <v>1</v>
      </c>
      <c r="AA20">
        <v>1567113.4686012119</v>
      </c>
      <c r="AB20">
        <v>470134.04058036354</v>
      </c>
      <c r="AC20">
        <v>4182163.8191812532</v>
      </c>
      <c r="AD20">
        <v>262772.0392428682</v>
      </c>
      <c r="AE20">
        <v>262772.0392428682</v>
      </c>
      <c r="AF20">
        <v>259065.61261325076</v>
      </c>
      <c r="AG20">
        <v>348.10819418926025</v>
      </c>
      <c r="AH20">
        <v>194.56812774361973</v>
      </c>
      <c r="AI20">
        <v>191.82372429787401</v>
      </c>
      <c r="AJ20">
        <v>0</v>
      </c>
      <c r="AK20">
        <v>0</v>
      </c>
      <c r="AL20">
        <v>0</v>
      </c>
      <c r="AM20">
        <v>0</v>
      </c>
      <c r="AN20">
        <v>729199.65</v>
      </c>
      <c r="AO20">
        <v>539.92999999999995</v>
      </c>
      <c r="AP20">
        <v>11604732.98</v>
      </c>
      <c r="AQ20">
        <v>12333932.630000001</v>
      </c>
      <c r="AS20">
        <v>12333932.630000001</v>
      </c>
      <c r="AU20">
        <v>93</v>
      </c>
      <c r="AV20">
        <v>47</v>
      </c>
      <c r="AX20">
        <v>695.5</v>
      </c>
      <c r="AY20">
        <v>765.66</v>
      </c>
    </row>
    <row r="21" spans="1:51" x14ac:dyDescent="0.25">
      <c r="A21" t="s">
        <v>117</v>
      </c>
      <c r="B21" t="s">
        <v>118</v>
      </c>
      <c r="C21" t="s">
        <v>116</v>
      </c>
      <c r="D21" t="s">
        <v>102</v>
      </c>
      <c r="F21">
        <v>298.37</v>
      </c>
      <c r="H21">
        <v>1795616.69</v>
      </c>
      <c r="I21">
        <v>269777.2</v>
      </c>
      <c r="J21">
        <v>478177.1</v>
      </c>
      <c r="K21">
        <v>1528303.2268700001</v>
      </c>
      <c r="L21">
        <v>4071874.2168699997</v>
      </c>
      <c r="M21">
        <v>0.9</v>
      </c>
      <c r="N21">
        <v>3817517.11</v>
      </c>
      <c r="O21">
        <v>12794.57</v>
      </c>
      <c r="Q21">
        <v>1927066.28</v>
      </c>
      <c r="R21">
        <v>716161.67</v>
      </c>
      <c r="S21">
        <v>2796495.54</v>
      </c>
      <c r="T21">
        <v>0.73254302716144215</v>
      </c>
      <c r="V21">
        <v>1021021.5699999998</v>
      </c>
      <c r="W21">
        <v>0.73254302716144215</v>
      </c>
      <c r="X21">
        <v>2</v>
      </c>
      <c r="Y21">
        <v>0</v>
      </c>
      <c r="AA21">
        <v>0</v>
      </c>
      <c r="AB21">
        <v>0</v>
      </c>
      <c r="AC21">
        <v>344246.81907149981</v>
      </c>
      <c r="AD21">
        <v>21629.57802738532</v>
      </c>
      <c r="AE21">
        <v>21629.57802738532</v>
      </c>
      <c r="AF21">
        <v>21324.490605530696</v>
      </c>
      <c r="AG21">
        <v>0</v>
      </c>
      <c r="AH21">
        <v>72.492469173795357</v>
      </c>
      <c r="AI21">
        <v>71.46995544300934</v>
      </c>
      <c r="AJ21">
        <v>0</v>
      </c>
      <c r="AK21">
        <v>0</v>
      </c>
      <c r="AL21">
        <v>0</v>
      </c>
      <c r="AM21">
        <v>0</v>
      </c>
      <c r="AN21">
        <v>21324.49</v>
      </c>
      <c r="AO21">
        <v>71.459999999999994</v>
      </c>
      <c r="AP21">
        <v>753987.8899999999</v>
      </c>
      <c r="AQ21">
        <v>775312.37999999989</v>
      </c>
      <c r="AS21">
        <v>775312.37999999989</v>
      </c>
      <c r="AU21">
        <v>93</v>
      </c>
      <c r="AV21">
        <v>47</v>
      </c>
      <c r="AX21">
        <v>2</v>
      </c>
      <c r="AY21">
        <v>103.66</v>
      </c>
    </row>
    <row r="22" spans="1:51" x14ac:dyDescent="0.25">
      <c r="A22" t="s">
        <v>119</v>
      </c>
      <c r="B22" t="s">
        <v>120</v>
      </c>
      <c r="C22" t="s">
        <v>116</v>
      </c>
      <c r="D22" t="s">
        <v>102</v>
      </c>
      <c r="F22">
        <v>359.79</v>
      </c>
      <c r="H22">
        <v>2200286.9300000002</v>
      </c>
      <c r="I22">
        <v>325311.32</v>
      </c>
      <c r="J22">
        <v>602650.12000000011</v>
      </c>
      <c r="K22">
        <v>1883769.4662899997</v>
      </c>
      <c r="L22">
        <v>5012017.83629</v>
      </c>
      <c r="M22">
        <v>0.9</v>
      </c>
      <c r="N22">
        <v>4699192.99</v>
      </c>
      <c r="O22">
        <v>13060.93</v>
      </c>
      <c r="Q22">
        <v>2738013.93</v>
      </c>
      <c r="R22">
        <v>1327866.93</v>
      </c>
      <c r="S22">
        <v>4178558.8</v>
      </c>
      <c r="T22">
        <v>0.88920774458339491</v>
      </c>
      <c r="V22">
        <v>520634.19000000041</v>
      </c>
      <c r="W22">
        <v>0.88920774458339491</v>
      </c>
      <c r="X22">
        <v>2</v>
      </c>
      <c r="Y22">
        <v>0</v>
      </c>
      <c r="AA22">
        <v>0</v>
      </c>
      <c r="AB22">
        <v>0</v>
      </c>
      <c r="AC22">
        <v>23349.13581640035</v>
      </c>
      <c r="AD22">
        <v>1467.0635341671925</v>
      </c>
      <c r="AE22">
        <v>10928.17024936318</v>
      </c>
      <c r="AF22">
        <v>10774.027284449792</v>
      </c>
      <c r="AG22">
        <v>0</v>
      </c>
      <c r="AH22">
        <v>4.0775550575813462</v>
      </c>
      <c r="AI22">
        <v>29.945321672224885</v>
      </c>
      <c r="AJ22">
        <v>0</v>
      </c>
      <c r="AK22">
        <v>0</v>
      </c>
      <c r="AL22">
        <v>0</v>
      </c>
      <c r="AM22">
        <v>0</v>
      </c>
      <c r="AN22">
        <v>10774.02</v>
      </c>
      <c r="AO22">
        <v>29.94</v>
      </c>
      <c r="AP22">
        <v>1343965.04</v>
      </c>
      <c r="AQ22">
        <v>1354739.06</v>
      </c>
      <c r="AS22">
        <v>1354739.06</v>
      </c>
      <c r="AU22">
        <v>93</v>
      </c>
      <c r="AV22">
        <v>47</v>
      </c>
      <c r="AX22">
        <v>0</v>
      </c>
      <c r="AY22">
        <v>137.66</v>
      </c>
    </row>
    <row r="23" spans="1:51" x14ac:dyDescent="0.25">
      <c r="A23" t="s">
        <v>121</v>
      </c>
      <c r="B23" t="s">
        <v>122</v>
      </c>
      <c r="C23" t="s">
        <v>123</v>
      </c>
      <c r="D23" t="s">
        <v>102</v>
      </c>
      <c r="F23">
        <v>276.79000000000002</v>
      </c>
      <c r="H23">
        <v>1660732.48</v>
      </c>
      <c r="I23">
        <v>250265.21</v>
      </c>
      <c r="J23">
        <v>435876.58999999997</v>
      </c>
      <c r="K23">
        <v>1347422.5652899996</v>
      </c>
      <c r="L23">
        <v>3694296.8452899996</v>
      </c>
      <c r="M23">
        <v>0.9</v>
      </c>
      <c r="N23">
        <v>3459609.41</v>
      </c>
      <c r="O23">
        <v>12499.04</v>
      </c>
      <c r="Q23">
        <v>2551050.91</v>
      </c>
      <c r="R23">
        <v>504266</v>
      </c>
      <c r="S23">
        <v>3202489.0100000002</v>
      </c>
      <c r="T23">
        <v>0.92567935580912875</v>
      </c>
      <c r="V23">
        <v>257120.39999999991</v>
      </c>
      <c r="W23">
        <v>0.92567935580912875</v>
      </c>
      <c r="X23">
        <v>3</v>
      </c>
      <c r="Y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20.48351930758983</v>
      </c>
      <c r="AK23">
        <v>0</v>
      </c>
      <c r="AL23">
        <v>5669.6333091477891</v>
      </c>
      <c r="AM23">
        <v>0</v>
      </c>
      <c r="AN23">
        <v>5669.63</v>
      </c>
      <c r="AO23">
        <v>20.48</v>
      </c>
      <c r="AP23">
        <v>513619.36000000004</v>
      </c>
      <c r="AQ23">
        <v>519288.99000000005</v>
      </c>
      <c r="AS23">
        <v>519288.99000000005</v>
      </c>
      <c r="AU23">
        <v>100</v>
      </c>
      <c r="AV23">
        <v>50</v>
      </c>
      <c r="AX23">
        <v>0</v>
      </c>
      <c r="AY23">
        <v>94</v>
      </c>
    </row>
    <row r="24" spans="1:51" x14ac:dyDescent="0.25">
      <c r="A24" t="s">
        <v>124</v>
      </c>
      <c r="B24" t="s">
        <v>125</v>
      </c>
      <c r="C24" t="s">
        <v>123</v>
      </c>
      <c r="D24" t="s">
        <v>102</v>
      </c>
      <c r="F24">
        <v>339.22</v>
      </c>
      <c r="H24">
        <v>2061067.18</v>
      </c>
      <c r="I24">
        <v>306712.53999999998</v>
      </c>
      <c r="J24">
        <v>580367.93000000005</v>
      </c>
      <c r="K24">
        <v>1769170.6532199997</v>
      </c>
      <c r="L24">
        <v>4717318.3032200001</v>
      </c>
      <c r="M24">
        <v>0.9</v>
      </c>
      <c r="N24">
        <v>4422503.53</v>
      </c>
      <c r="O24">
        <v>13037.27</v>
      </c>
      <c r="Q24">
        <v>2348208.73</v>
      </c>
      <c r="R24">
        <v>961067.83</v>
      </c>
      <c r="S24">
        <v>3584796.24</v>
      </c>
      <c r="T24">
        <v>0.81058075266250829</v>
      </c>
      <c r="V24">
        <v>837707.29</v>
      </c>
      <c r="W24">
        <v>0.81058075266250829</v>
      </c>
      <c r="X24">
        <v>2</v>
      </c>
      <c r="Y24">
        <v>0</v>
      </c>
      <c r="AA24">
        <v>0</v>
      </c>
      <c r="AB24">
        <v>0</v>
      </c>
      <c r="AC24">
        <v>189898.42114739993</v>
      </c>
      <c r="AD24">
        <v>11931.621412112036</v>
      </c>
      <c r="AE24">
        <v>11931.621412112036</v>
      </c>
      <c r="AF24">
        <v>11763.32466538134</v>
      </c>
      <c r="AG24">
        <v>0</v>
      </c>
      <c r="AH24">
        <v>35.173696751701065</v>
      </c>
      <c r="AI24">
        <v>34.677568142743176</v>
      </c>
      <c r="AJ24">
        <v>0</v>
      </c>
      <c r="AK24">
        <v>0</v>
      </c>
      <c r="AL24">
        <v>0</v>
      </c>
      <c r="AM24">
        <v>0</v>
      </c>
      <c r="AN24">
        <v>11763.32</v>
      </c>
      <c r="AO24">
        <v>34.67</v>
      </c>
      <c r="AP24">
        <v>988505.09</v>
      </c>
      <c r="AQ24">
        <v>1000268.4099999999</v>
      </c>
      <c r="AS24">
        <v>1000268.4099999999</v>
      </c>
      <c r="AU24">
        <v>100</v>
      </c>
      <c r="AV24">
        <v>50</v>
      </c>
      <c r="AX24">
        <v>4</v>
      </c>
      <c r="AY24">
        <v>130</v>
      </c>
    </row>
    <row r="25" spans="1:51" x14ac:dyDescent="0.25">
      <c r="A25" t="s">
        <v>126</v>
      </c>
      <c r="B25" t="s">
        <v>127</v>
      </c>
      <c r="C25" t="s">
        <v>123</v>
      </c>
      <c r="D25" t="s">
        <v>102</v>
      </c>
      <c r="F25">
        <v>175.5</v>
      </c>
      <c r="H25">
        <v>1103750.2999999998</v>
      </c>
      <c r="I25">
        <v>158681.82999999999</v>
      </c>
      <c r="J25">
        <v>400385.40999999992</v>
      </c>
      <c r="K25">
        <v>896815.96550000005</v>
      </c>
      <c r="L25">
        <v>2559633.5055</v>
      </c>
      <c r="M25">
        <v>0.9</v>
      </c>
      <c r="N25">
        <v>2393351.75</v>
      </c>
      <c r="O25">
        <v>13637.33</v>
      </c>
      <c r="Q25">
        <v>1127125.02</v>
      </c>
      <c r="R25">
        <v>343126.41</v>
      </c>
      <c r="S25">
        <v>3048878.67</v>
      </c>
      <c r="T25">
        <v>1.2738949341650261</v>
      </c>
      <c r="V25">
        <v>-655526.91999999993</v>
      </c>
      <c r="W25">
        <v>1.2738949341650261</v>
      </c>
      <c r="X25">
        <v>4</v>
      </c>
      <c r="Y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1.0493777356963228</v>
      </c>
      <c r="AL25">
        <v>0</v>
      </c>
      <c r="AM25">
        <v>184.16579261470466</v>
      </c>
      <c r="AN25">
        <v>184.16</v>
      </c>
      <c r="AO25">
        <v>1.04</v>
      </c>
      <c r="AP25">
        <v>343126.41000000003</v>
      </c>
      <c r="AQ25">
        <v>343310.57</v>
      </c>
      <c r="AS25">
        <v>343310.57</v>
      </c>
      <c r="AU25">
        <v>100</v>
      </c>
      <c r="AV25">
        <v>50</v>
      </c>
      <c r="AX25">
        <v>0</v>
      </c>
      <c r="AY25">
        <v>113.66</v>
      </c>
    </row>
    <row r="26" spans="1:51" x14ac:dyDescent="0.25">
      <c r="A26" t="s">
        <v>128</v>
      </c>
      <c r="B26" t="s">
        <v>129</v>
      </c>
      <c r="C26" t="s">
        <v>123</v>
      </c>
      <c r="D26" t="s">
        <v>102</v>
      </c>
      <c r="F26">
        <v>363.96</v>
      </c>
      <c r="H26">
        <v>2152170.89</v>
      </c>
      <c r="I26">
        <v>329081.71000000002</v>
      </c>
      <c r="J26">
        <v>502056.38</v>
      </c>
      <c r="K26">
        <v>1842503.20096</v>
      </c>
      <c r="L26">
        <v>4825812.1809599996</v>
      </c>
      <c r="M26">
        <v>0.9</v>
      </c>
      <c r="N26">
        <v>4527481.28</v>
      </c>
      <c r="O26">
        <v>12439.5</v>
      </c>
      <c r="Q26">
        <v>2352635.06</v>
      </c>
      <c r="R26">
        <v>1030761.09</v>
      </c>
      <c r="S26">
        <v>3565345.03</v>
      </c>
      <c r="T26">
        <v>0.78748973424800106</v>
      </c>
      <c r="V26">
        <v>962136.25000000047</v>
      </c>
      <c r="W26">
        <v>0.78748973424800106</v>
      </c>
      <c r="X26">
        <v>2</v>
      </c>
      <c r="Y26">
        <v>0</v>
      </c>
      <c r="AA26">
        <v>0</v>
      </c>
      <c r="AB26">
        <v>0</v>
      </c>
      <c r="AC26">
        <v>250415.20077520024</v>
      </c>
      <c r="AD26">
        <v>15733.987430935642</v>
      </c>
      <c r="AE26">
        <v>15733.987430935642</v>
      </c>
      <c r="AF26">
        <v>15512.057920580904</v>
      </c>
      <c r="AG26">
        <v>0</v>
      </c>
      <c r="AH26">
        <v>43.229990743311468</v>
      </c>
      <c r="AI26">
        <v>42.620227279318897</v>
      </c>
      <c r="AJ26">
        <v>0</v>
      </c>
      <c r="AK26">
        <v>0</v>
      </c>
      <c r="AL26">
        <v>0</v>
      </c>
      <c r="AM26">
        <v>0</v>
      </c>
      <c r="AN26">
        <v>15512.05</v>
      </c>
      <c r="AO26">
        <v>42.62</v>
      </c>
      <c r="AP26">
        <v>1044979.1699999999</v>
      </c>
      <c r="AQ26">
        <v>1060491.22</v>
      </c>
      <c r="AS26">
        <v>1060491.22</v>
      </c>
      <c r="AU26">
        <v>100</v>
      </c>
      <c r="AV26">
        <v>50</v>
      </c>
      <c r="AX26">
        <v>0</v>
      </c>
      <c r="AY26">
        <v>92.66</v>
      </c>
    </row>
    <row r="27" spans="1:51" x14ac:dyDescent="0.25">
      <c r="A27" t="s">
        <v>130</v>
      </c>
      <c r="B27" t="s">
        <v>131</v>
      </c>
      <c r="C27" t="s">
        <v>123</v>
      </c>
      <c r="D27" t="s">
        <v>102</v>
      </c>
      <c r="F27">
        <v>3032.54</v>
      </c>
      <c r="H27">
        <v>19053283.059999999</v>
      </c>
      <c r="I27">
        <v>2741931.69</v>
      </c>
      <c r="J27">
        <v>6520695.4099999992</v>
      </c>
      <c r="K27">
        <v>16351059.124540003</v>
      </c>
      <c r="L27">
        <v>44666969.284540005</v>
      </c>
      <c r="M27">
        <v>0.9</v>
      </c>
      <c r="N27">
        <v>41835378.259999998</v>
      </c>
      <c r="O27">
        <v>13795.49</v>
      </c>
      <c r="Q27">
        <v>17734135.149999999</v>
      </c>
      <c r="R27">
        <v>10218548.140000001</v>
      </c>
      <c r="S27">
        <v>31319039.02</v>
      </c>
      <c r="T27">
        <v>0.74862569247867972</v>
      </c>
      <c r="V27">
        <v>10516339.239999998</v>
      </c>
      <c r="W27">
        <v>0.74862569247867972</v>
      </c>
      <c r="X27">
        <v>2</v>
      </c>
      <c r="Y27">
        <v>0</v>
      </c>
      <c r="AA27">
        <v>0</v>
      </c>
      <c r="AB27">
        <v>0</v>
      </c>
      <c r="AC27">
        <v>3833244.6958942004</v>
      </c>
      <c r="AD27">
        <v>240848.89287149481</v>
      </c>
      <c r="AE27">
        <v>240848.89287149481</v>
      </c>
      <c r="AF27">
        <v>237451.69447540629</v>
      </c>
      <c r="AG27">
        <v>0</v>
      </c>
      <c r="AH27">
        <v>79.421505692091387</v>
      </c>
      <c r="AI27">
        <v>78.301257188827279</v>
      </c>
      <c r="AJ27">
        <v>0</v>
      </c>
      <c r="AK27">
        <v>0</v>
      </c>
      <c r="AL27">
        <v>0</v>
      </c>
      <c r="AM27">
        <v>0</v>
      </c>
      <c r="AN27">
        <v>237451.69</v>
      </c>
      <c r="AO27">
        <v>78.3</v>
      </c>
      <c r="AP27">
        <v>10986033.85</v>
      </c>
      <c r="AQ27">
        <v>11223485.539999999</v>
      </c>
      <c r="AS27">
        <v>11223485.539999999</v>
      </c>
      <c r="AU27">
        <v>100</v>
      </c>
      <c r="AV27">
        <v>50</v>
      </c>
      <c r="AX27">
        <v>66.66</v>
      </c>
      <c r="AY27">
        <v>1684.66</v>
      </c>
    </row>
    <row r="28" spans="1:51" x14ac:dyDescent="0.25">
      <c r="A28" t="s">
        <v>132</v>
      </c>
      <c r="B28" t="s">
        <v>133</v>
      </c>
      <c r="C28" t="s">
        <v>134</v>
      </c>
      <c r="D28" t="s">
        <v>102</v>
      </c>
      <c r="F28">
        <v>311.5</v>
      </c>
      <c r="H28">
        <v>1890263.77</v>
      </c>
      <c r="I28">
        <v>281648.95</v>
      </c>
      <c r="J28">
        <v>521635.23</v>
      </c>
      <c r="K28">
        <v>1617683.0205000003</v>
      </c>
      <c r="L28">
        <v>4311230.9705000008</v>
      </c>
      <c r="M28">
        <v>0.9</v>
      </c>
      <c r="N28">
        <v>4041876.17</v>
      </c>
      <c r="O28">
        <v>12975.52</v>
      </c>
      <c r="Q28">
        <v>1176963.03</v>
      </c>
      <c r="R28">
        <v>1137720.52</v>
      </c>
      <c r="S28">
        <v>2648325.5</v>
      </c>
      <c r="T28">
        <v>0.65522182981672095</v>
      </c>
      <c r="V28">
        <v>1393550.67</v>
      </c>
      <c r="W28">
        <v>0.65522182981672095</v>
      </c>
      <c r="X28">
        <v>1</v>
      </c>
      <c r="Y28">
        <v>1</v>
      </c>
      <c r="AA28">
        <v>309588.77780410927</v>
      </c>
      <c r="AB28">
        <v>92876.63334123278</v>
      </c>
      <c r="AC28">
        <v>646635.65449986875</v>
      </c>
      <c r="AD28">
        <v>40629.152019526169</v>
      </c>
      <c r="AE28">
        <v>40629.152019526169</v>
      </c>
      <c r="AF28">
        <v>40056.073653129795</v>
      </c>
      <c r="AG28">
        <v>298.15933656896561</v>
      </c>
      <c r="AH28">
        <v>130.43066458916908</v>
      </c>
      <c r="AI28">
        <v>128.59092665531233</v>
      </c>
      <c r="AJ28">
        <v>0</v>
      </c>
      <c r="AK28">
        <v>0</v>
      </c>
      <c r="AL28">
        <v>0</v>
      </c>
      <c r="AM28">
        <v>0</v>
      </c>
      <c r="AN28">
        <v>132932.70000000001</v>
      </c>
      <c r="AO28">
        <v>426.75</v>
      </c>
      <c r="AP28">
        <v>1179010.6200000001</v>
      </c>
      <c r="AQ28">
        <v>1311943.32</v>
      </c>
      <c r="AS28">
        <v>1311943.32</v>
      </c>
      <c r="AU28">
        <v>100</v>
      </c>
      <c r="AV28">
        <v>50</v>
      </c>
      <c r="AX28">
        <v>0</v>
      </c>
      <c r="AY28">
        <v>119.33</v>
      </c>
    </row>
    <row r="29" spans="1:51" x14ac:dyDescent="0.25">
      <c r="A29" t="s">
        <v>135</v>
      </c>
      <c r="B29" t="s">
        <v>136</v>
      </c>
      <c r="C29" t="s">
        <v>134</v>
      </c>
      <c r="D29" t="s">
        <v>102</v>
      </c>
      <c r="F29">
        <v>326.2</v>
      </c>
      <c r="H29">
        <v>2005424.0999999999</v>
      </c>
      <c r="I29">
        <v>294940.25</v>
      </c>
      <c r="J29">
        <v>629213.73</v>
      </c>
      <c r="K29">
        <v>1719677.7452000002</v>
      </c>
      <c r="L29">
        <v>4649255.8251999998</v>
      </c>
      <c r="M29">
        <v>0.9</v>
      </c>
      <c r="N29">
        <v>4356298.01</v>
      </c>
      <c r="O29">
        <v>13354.68</v>
      </c>
      <c r="Q29">
        <v>1820061.3</v>
      </c>
      <c r="R29">
        <v>1642995.42</v>
      </c>
      <c r="S29">
        <v>3636533.61</v>
      </c>
      <c r="T29">
        <v>0.83477613369246983</v>
      </c>
      <c r="V29">
        <v>719764.39999999991</v>
      </c>
      <c r="W29">
        <v>0.83477613369246983</v>
      </c>
      <c r="X29">
        <v>2</v>
      </c>
      <c r="Y29">
        <v>0</v>
      </c>
      <c r="AA29">
        <v>0</v>
      </c>
      <c r="AB29">
        <v>0</v>
      </c>
      <c r="AC29">
        <v>165423.16353779996</v>
      </c>
      <c r="AD29">
        <v>10393.801845223765</v>
      </c>
      <c r="AE29">
        <v>10393.801845223765</v>
      </c>
      <c r="AF29">
        <v>10247.196201590203</v>
      </c>
      <c r="AG29">
        <v>0</v>
      </c>
      <c r="AH29">
        <v>31.863279721716019</v>
      </c>
      <c r="AI29">
        <v>31.413844885316379</v>
      </c>
      <c r="AJ29">
        <v>0</v>
      </c>
      <c r="AK29">
        <v>0</v>
      </c>
      <c r="AL29">
        <v>0</v>
      </c>
      <c r="AM29">
        <v>0</v>
      </c>
      <c r="AN29">
        <v>10247.19</v>
      </c>
      <c r="AO29">
        <v>31.41</v>
      </c>
      <c r="AP29">
        <v>1683261.0199999998</v>
      </c>
      <c r="AQ29">
        <v>1693508.2099999997</v>
      </c>
      <c r="AS29">
        <v>1693508.2099999997</v>
      </c>
      <c r="AU29">
        <v>100</v>
      </c>
      <c r="AV29">
        <v>50</v>
      </c>
      <c r="AX29">
        <v>0</v>
      </c>
      <c r="AY29">
        <v>160.33000000000001</v>
      </c>
    </row>
    <row r="30" spans="1:51" x14ac:dyDescent="0.25">
      <c r="A30" t="s">
        <v>137</v>
      </c>
      <c r="B30" t="s">
        <v>138</v>
      </c>
      <c r="C30" t="s">
        <v>134</v>
      </c>
      <c r="D30" t="s">
        <v>102</v>
      </c>
      <c r="F30">
        <v>1095.04</v>
      </c>
      <c r="H30">
        <v>6770082.4899999993</v>
      </c>
      <c r="I30">
        <v>990102.31</v>
      </c>
      <c r="J30">
        <v>2146684.4899999998</v>
      </c>
      <c r="K30">
        <v>5809333.8540399987</v>
      </c>
      <c r="L30">
        <v>15716203.144039998</v>
      </c>
      <c r="M30">
        <v>0.9</v>
      </c>
      <c r="N30">
        <v>14725516.210000001</v>
      </c>
      <c r="O30">
        <v>13447.46</v>
      </c>
      <c r="Q30">
        <v>4962498.96</v>
      </c>
      <c r="R30">
        <v>5434984.6900000004</v>
      </c>
      <c r="S30">
        <v>10752872.99</v>
      </c>
      <c r="T30">
        <v>0.73022044433985922</v>
      </c>
      <c r="V30">
        <v>3972643.2200000007</v>
      </c>
      <c r="W30">
        <v>0.73022044433985922</v>
      </c>
      <c r="X30">
        <v>1</v>
      </c>
      <c r="Y30">
        <v>1</v>
      </c>
      <c r="AA30">
        <v>23512.236466465518</v>
      </c>
      <c r="AB30">
        <v>7053.670939939655</v>
      </c>
      <c r="AC30">
        <v>1652884.1463038211</v>
      </c>
      <c r="AD30">
        <v>103853.35355932853</v>
      </c>
      <c r="AE30">
        <v>103853.35355932853</v>
      </c>
      <c r="AF30">
        <v>102388.49133001197</v>
      </c>
      <c r="AG30">
        <v>6.4414733159881425</v>
      </c>
      <c r="AH30">
        <v>94.839780792782491</v>
      </c>
      <c r="AI30">
        <v>93.50205593404074</v>
      </c>
      <c r="AJ30">
        <v>0</v>
      </c>
      <c r="AK30">
        <v>0</v>
      </c>
      <c r="AL30">
        <v>0</v>
      </c>
      <c r="AM30">
        <v>0</v>
      </c>
      <c r="AN30">
        <v>109442.16</v>
      </c>
      <c r="AO30">
        <v>99.94</v>
      </c>
      <c r="AP30">
        <v>5610234.4800000004</v>
      </c>
      <c r="AQ30">
        <v>5719676.6400000006</v>
      </c>
      <c r="AS30">
        <v>5719676.6400000006</v>
      </c>
      <c r="AU30">
        <v>100</v>
      </c>
      <c r="AV30">
        <v>50</v>
      </c>
      <c r="AX30">
        <v>10</v>
      </c>
      <c r="AY30">
        <v>537.66</v>
      </c>
    </row>
    <row r="31" spans="1:51" x14ac:dyDescent="0.25">
      <c r="A31" t="s">
        <v>139</v>
      </c>
      <c r="B31" t="s">
        <v>140</v>
      </c>
      <c r="C31" t="s">
        <v>134</v>
      </c>
      <c r="D31" t="s">
        <v>102</v>
      </c>
      <c r="F31">
        <v>463.96</v>
      </c>
      <c r="H31">
        <v>2859269.0700000003</v>
      </c>
      <c r="I31">
        <v>419498.71</v>
      </c>
      <c r="J31">
        <v>924761.35000000009</v>
      </c>
      <c r="K31">
        <v>2453809.8089599996</v>
      </c>
      <c r="L31">
        <v>6657338.9389600009</v>
      </c>
      <c r="M31">
        <v>0.9</v>
      </c>
      <c r="N31">
        <v>6236986.0199999996</v>
      </c>
      <c r="O31">
        <v>13442.93</v>
      </c>
      <c r="Q31">
        <v>2541260.66</v>
      </c>
      <c r="R31">
        <v>2140114.83</v>
      </c>
      <c r="S31">
        <v>4867010.4700000007</v>
      </c>
      <c r="T31">
        <v>0.78034654148543381</v>
      </c>
      <c r="V31">
        <v>1369975.5499999989</v>
      </c>
      <c r="W31">
        <v>0.78034654148543381</v>
      </c>
      <c r="X31">
        <v>2</v>
      </c>
      <c r="Y31">
        <v>0</v>
      </c>
      <c r="AA31">
        <v>0</v>
      </c>
      <c r="AB31">
        <v>0</v>
      </c>
      <c r="AC31">
        <v>448885.58422199928</v>
      </c>
      <c r="AD31">
        <v>28204.198939254635</v>
      </c>
      <c r="AE31">
        <v>28204.198939254635</v>
      </c>
      <c r="AF31">
        <v>27806.375813488721</v>
      </c>
      <c r="AG31">
        <v>0</v>
      </c>
      <c r="AH31">
        <v>60.790152037362347</v>
      </c>
      <c r="AI31">
        <v>59.932700692923362</v>
      </c>
      <c r="AJ31">
        <v>0</v>
      </c>
      <c r="AK31">
        <v>0</v>
      </c>
      <c r="AL31">
        <v>0</v>
      </c>
      <c r="AM31">
        <v>0</v>
      </c>
      <c r="AN31">
        <v>27806.37</v>
      </c>
      <c r="AO31">
        <v>59.93</v>
      </c>
      <c r="AP31">
        <v>2220886.1800000002</v>
      </c>
      <c r="AQ31">
        <v>2248692.5500000003</v>
      </c>
      <c r="AS31">
        <v>2248692.5500000003</v>
      </c>
      <c r="AU31">
        <v>100</v>
      </c>
      <c r="AV31">
        <v>50</v>
      </c>
      <c r="AX31">
        <v>3</v>
      </c>
      <c r="AY31">
        <v>236.66</v>
      </c>
    </row>
    <row r="32" spans="1:51" x14ac:dyDescent="0.25">
      <c r="A32" t="s">
        <v>141</v>
      </c>
      <c r="B32" t="s">
        <v>142</v>
      </c>
      <c r="C32" t="s">
        <v>143</v>
      </c>
      <c r="D32" t="s">
        <v>102</v>
      </c>
      <c r="F32">
        <v>550.28</v>
      </c>
      <c r="H32">
        <v>3356689.8200000003</v>
      </c>
      <c r="I32">
        <v>497546.66</v>
      </c>
      <c r="J32">
        <v>959200.08999999985</v>
      </c>
      <c r="K32">
        <v>2873085.4862799994</v>
      </c>
      <c r="L32">
        <v>7686522.0562800001</v>
      </c>
      <c r="M32">
        <v>0.9</v>
      </c>
      <c r="N32">
        <v>7205178.3899999997</v>
      </c>
      <c r="O32">
        <v>13093.65</v>
      </c>
      <c r="Q32">
        <v>2302775.0099999998</v>
      </c>
      <c r="R32">
        <v>2871969.46</v>
      </c>
      <c r="S32">
        <v>5412258.4799999995</v>
      </c>
      <c r="T32">
        <v>0.75116231508044584</v>
      </c>
      <c r="V32">
        <v>1792919.9100000001</v>
      </c>
      <c r="W32">
        <v>0.75116231508044584</v>
      </c>
      <c r="X32">
        <v>2</v>
      </c>
      <c r="Y32">
        <v>0</v>
      </c>
      <c r="AA32">
        <v>0</v>
      </c>
      <c r="AB32">
        <v>0</v>
      </c>
      <c r="AC32">
        <v>729662.36910840031</v>
      </c>
      <c r="AD32">
        <v>45845.853242289515</v>
      </c>
      <c r="AE32">
        <v>45845.853242289515</v>
      </c>
      <c r="AF32">
        <v>45199.192768807021</v>
      </c>
      <c r="AG32">
        <v>0</v>
      </c>
      <c r="AH32">
        <v>83.313682565765646</v>
      </c>
      <c r="AI32">
        <v>82.138534507536207</v>
      </c>
      <c r="AJ32">
        <v>0</v>
      </c>
      <c r="AK32">
        <v>0</v>
      </c>
      <c r="AL32">
        <v>0</v>
      </c>
      <c r="AM32">
        <v>0</v>
      </c>
      <c r="AN32">
        <v>45199.19</v>
      </c>
      <c r="AO32">
        <v>82.13</v>
      </c>
      <c r="AP32">
        <v>2926220</v>
      </c>
      <c r="AQ32">
        <v>2971419.19</v>
      </c>
      <c r="AS32">
        <v>2971419.19</v>
      </c>
      <c r="AU32">
        <v>100</v>
      </c>
      <c r="AV32">
        <v>50</v>
      </c>
      <c r="AX32">
        <v>0</v>
      </c>
      <c r="AY32">
        <v>226</v>
      </c>
    </row>
    <row r="33" spans="1:51" x14ac:dyDescent="0.25">
      <c r="A33" t="s">
        <v>144</v>
      </c>
      <c r="B33" t="s">
        <v>145</v>
      </c>
      <c r="C33" t="s">
        <v>143</v>
      </c>
      <c r="D33" t="s">
        <v>102</v>
      </c>
      <c r="F33">
        <v>198.29</v>
      </c>
      <c r="H33">
        <v>1225640.43</v>
      </c>
      <c r="I33">
        <v>179287.86</v>
      </c>
      <c r="J33">
        <v>396498.51</v>
      </c>
      <c r="K33">
        <v>1059222.59779</v>
      </c>
      <c r="L33">
        <v>2860649.3977899998</v>
      </c>
      <c r="M33">
        <v>0.9</v>
      </c>
      <c r="N33">
        <v>2680506.71</v>
      </c>
      <c r="O33">
        <v>13518.11</v>
      </c>
      <c r="Q33">
        <v>981766.23</v>
      </c>
      <c r="R33">
        <v>963116.42</v>
      </c>
      <c r="S33">
        <v>2090113.2200000002</v>
      </c>
      <c r="T33">
        <v>0.77974556534499417</v>
      </c>
      <c r="V33">
        <v>590393.48999999976</v>
      </c>
      <c r="W33">
        <v>0.77974556534499417</v>
      </c>
      <c r="X33">
        <v>2</v>
      </c>
      <c r="Y33">
        <v>0</v>
      </c>
      <c r="AA33">
        <v>0</v>
      </c>
      <c r="AB33">
        <v>0</v>
      </c>
      <c r="AC33">
        <v>207105.2612074998</v>
      </c>
      <c r="AD33">
        <v>13012.754683549378</v>
      </c>
      <c r="AE33">
        <v>13012.754683549378</v>
      </c>
      <c r="AF33">
        <v>12829.208440871675</v>
      </c>
      <c r="AG33">
        <v>0</v>
      </c>
      <c r="AH33">
        <v>65.624866022237015</v>
      </c>
      <c r="AI33">
        <v>64.699220539975158</v>
      </c>
      <c r="AJ33">
        <v>0</v>
      </c>
      <c r="AK33">
        <v>0</v>
      </c>
      <c r="AL33">
        <v>0</v>
      </c>
      <c r="AM33">
        <v>0</v>
      </c>
      <c r="AN33">
        <v>12829.2</v>
      </c>
      <c r="AO33">
        <v>64.69</v>
      </c>
      <c r="AP33">
        <v>999105.82</v>
      </c>
      <c r="AQ33">
        <v>1011935.0199999999</v>
      </c>
      <c r="AS33">
        <v>1011935.0199999999</v>
      </c>
      <c r="AU33">
        <v>100</v>
      </c>
      <c r="AV33">
        <v>50</v>
      </c>
      <c r="AX33">
        <v>0</v>
      </c>
      <c r="AY33">
        <v>104</v>
      </c>
    </row>
    <row r="34" spans="1:51" x14ac:dyDescent="0.25">
      <c r="A34" t="s">
        <v>146</v>
      </c>
      <c r="B34" t="s">
        <v>147</v>
      </c>
      <c r="C34" t="s">
        <v>148</v>
      </c>
      <c r="D34" t="s">
        <v>97</v>
      </c>
      <c r="F34">
        <v>104.65</v>
      </c>
      <c r="H34">
        <v>685573.79</v>
      </c>
      <c r="I34">
        <v>94621.39</v>
      </c>
      <c r="J34">
        <v>190485.6</v>
      </c>
      <c r="K34">
        <v>608694.3661499999</v>
      </c>
      <c r="L34">
        <v>1579375.1461499999</v>
      </c>
      <c r="M34">
        <v>0.9</v>
      </c>
      <c r="N34">
        <v>1482307.06</v>
      </c>
      <c r="O34">
        <v>14164.42</v>
      </c>
      <c r="Q34">
        <v>148230.70000000001</v>
      </c>
      <c r="R34">
        <v>671876.58</v>
      </c>
      <c r="S34">
        <v>820107.28</v>
      </c>
      <c r="T34">
        <v>0.55326409900523577</v>
      </c>
      <c r="V34">
        <v>662199.78</v>
      </c>
      <c r="W34">
        <v>0.55326409900523577</v>
      </c>
      <c r="X34">
        <v>1</v>
      </c>
      <c r="Y34">
        <v>1</v>
      </c>
      <c r="AA34">
        <v>264670.44016054436</v>
      </c>
      <c r="AB34">
        <v>79401.132048163301</v>
      </c>
      <c r="AC34">
        <v>391111.14775665302</v>
      </c>
      <c r="AD34">
        <v>24574.138725812623</v>
      </c>
      <c r="AE34">
        <v>24574.138725812623</v>
      </c>
      <c r="AF34">
        <v>24227.517972570757</v>
      </c>
      <c r="AG34">
        <v>758.73035879754707</v>
      </c>
      <c r="AH34">
        <v>234.82215695950904</v>
      </c>
      <c r="AI34">
        <v>231.50996629307937</v>
      </c>
      <c r="AJ34">
        <v>0</v>
      </c>
      <c r="AK34">
        <v>0</v>
      </c>
      <c r="AL34">
        <v>0</v>
      </c>
      <c r="AM34">
        <v>0</v>
      </c>
      <c r="AN34">
        <v>103628.65</v>
      </c>
      <c r="AO34">
        <v>990.24</v>
      </c>
      <c r="AP34">
        <v>671876.58</v>
      </c>
      <c r="AQ34">
        <v>775505.23</v>
      </c>
      <c r="AS34">
        <v>775505.23</v>
      </c>
      <c r="AU34">
        <v>115</v>
      </c>
      <c r="AV34">
        <v>58</v>
      </c>
      <c r="AX34">
        <v>0.66</v>
      </c>
      <c r="AY34">
        <v>46.972221182069333</v>
      </c>
    </row>
    <row r="35" spans="1:51" x14ac:dyDescent="0.25">
      <c r="A35" t="s">
        <v>149</v>
      </c>
      <c r="B35" t="s">
        <v>150</v>
      </c>
      <c r="C35" t="s">
        <v>148</v>
      </c>
      <c r="D35" t="s">
        <v>97</v>
      </c>
      <c r="F35">
        <v>34</v>
      </c>
      <c r="H35">
        <v>188715.44</v>
      </c>
      <c r="I35">
        <v>30741.78</v>
      </c>
      <c r="J35">
        <v>60659.07</v>
      </c>
      <c r="K35">
        <v>158756.416</v>
      </c>
      <c r="L35">
        <v>438872.70600000001</v>
      </c>
      <c r="M35">
        <v>0.9</v>
      </c>
      <c r="N35">
        <v>410861.07</v>
      </c>
      <c r="O35">
        <v>12084.14</v>
      </c>
      <c r="Q35">
        <v>41086.1</v>
      </c>
      <c r="R35">
        <v>436240.81</v>
      </c>
      <c r="S35">
        <v>477326.91</v>
      </c>
      <c r="T35">
        <v>1.1617720559409535</v>
      </c>
      <c r="V35">
        <v>-66465.839999999967</v>
      </c>
      <c r="W35">
        <v>1.1617720559409535</v>
      </c>
      <c r="X35">
        <v>4</v>
      </c>
      <c r="Y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0.92986202313377231</v>
      </c>
      <c r="AL35">
        <v>0</v>
      </c>
      <c r="AM35">
        <v>31.615308786548258</v>
      </c>
      <c r="AN35">
        <v>31.61</v>
      </c>
      <c r="AO35">
        <v>0.92</v>
      </c>
      <c r="AP35">
        <v>436240.81</v>
      </c>
      <c r="AQ35">
        <v>436272.42</v>
      </c>
      <c r="AS35">
        <v>436272.42</v>
      </c>
      <c r="AU35">
        <v>107</v>
      </c>
      <c r="AV35">
        <v>54</v>
      </c>
      <c r="AX35">
        <v>0</v>
      </c>
      <c r="AY35">
        <v>15.260922314289129</v>
      </c>
    </row>
    <row r="36" spans="1:51" x14ac:dyDescent="0.25">
      <c r="A36" t="s">
        <v>151</v>
      </c>
      <c r="B36" t="s">
        <v>152</v>
      </c>
      <c r="C36" t="s">
        <v>153</v>
      </c>
      <c r="D36" t="s">
        <v>102</v>
      </c>
      <c r="F36">
        <v>344.55</v>
      </c>
      <c r="H36">
        <v>2111521.87</v>
      </c>
      <c r="I36">
        <v>311531.77</v>
      </c>
      <c r="J36">
        <v>643779.14000000013</v>
      </c>
      <c r="K36">
        <v>1815770.4100500001</v>
      </c>
      <c r="L36">
        <v>4882603.1900500003</v>
      </c>
      <c r="M36">
        <v>0.93035000000000001</v>
      </c>
      <c r="N36">
        <v>4668998.28</v>
      </c>
      <c r="O36">
        <v>13551</v>
      </c>
      <c r="Q36">
        <v>1317400.78</v>
      </c>
      <c r="R36">
        <v>2205105.12</v>
      </c>
      <c r="S36">
        <v>3644590.38</v>
      </c>
      <c r="T36">
        <v>0.78059364373978735</v>
      </c>
      <c r="V36">
        <v>1024407.9000000004</v>
      </c>
      <c r="W36">
        <v>0.78059364373978735</v>
      </c>
      <c r="X36">
        <v>2</v>
      </c>
      <c r="Y36">
        <v>0</v>
      </c>
      <c r="AA36">
        <v>0</v>
      </c>
      <c r="AB36">
        <v>0</v>
      </c>
      <c r="AC36">
        <v>400792.55296080041</v>
      </c>
      <c r="AD36">
        <v>25182.436893512895</v>
      </c>
      <c r="AE36">
        <v>25182.436893512895</v>
      </c>
      <c r="AF36">
        <v>24827.236032075314</v>
      </c>
      <c r="AG36">
        <v>0</v>
      </c>
      <c r="AH36">
        <v>73.087902752903474</v>
      </c>
      <c r="AI36">
        <v>72.056990370266476</v>
      </c>
      <c r="AJ36">
        <v>0</v>
      </c>
      <c r="AK36">
        <v>0</v>
      </c>
      <c r="AL36">
        <v>0</v>
      </c>
      <c r="AM36">
        <v>0</v>
      </c>
      <c r="AN36">
        <v>24827.23</v>
      </c>
      <c r="AO36">
        <v>72.05</v>
      </c>
      <c r="AP36">
        <v>2243748.4499999997</v>
      </c>
      <c r="AQ36">
        <v>2268575.6799999997</v>
      </c>
      <c r="AS36">
        <v>2268575.6799999997</v>
      </c>
      <c r="AU36">
        <v>107</v>
      </c>
      <c r="AV36">
        <v>54</v>
      </c>
      <c r="AX36">
        <v>0</v>
      </c>
      <c r="AY36">
        <v>160.66</v>
      </c>
    </row>
    <row r="37" spans="1:51" x14ac:dyDescent="0.25">
      <c r="A37" t="s">
        <v>154</v>
      </c>
      <c r="B37" t="s">
        <v>155</v>
      </c>
      <c r="C37" t="s">
        <v>153</v>
      </c>
      <c r="D37" t="s">
        <v>102</v>
      </c>
      <c r="F37">
        <v>1625.7</v>
      </c>
      <c r="H37">
        <v>9914712.9000000004</v>
      </c>
      <c r="I37">
        <v>1469909.16</v>
      </c>
      <c r="J37">
        <v>2832942.14</v>
      </c>
      <c r="K37">
        <v>8508115.8927000016</v>
      </c>
      <c r="L37">
        <v>22725680.092700005</v>
      </c>
      <c r="M37">
        <v>0.93035000000000001</v>
      </c>
      <c r="N37">
        <v>21735426.739999998</v>
      </c>
      <c r="O37">
        <v>13369.88</v>
      </c>
      <c r="Q37">
        <v>6841354.8099999996</v>
      </c>
      <c r="R37">
        <v>7870948.8799999999</v>
      </c>
      <c r="S37">
        <v>15371256.119999999</v>
      </c>
      <c r="T37">
        <v>0.70719826686043707</v>
      </c>
      <c r="V37">
        <v>6364170.6199999992</v>
      </c>
      <c r="W37">
        <v>0.70719826686043707</v>
      </c>
      <c r="X37">
        <v>1</v>
      </c>
      <c r="Y37">
        <v>1</v>
      </c>
      <c r="AA37">
        <v>535101.8148625195</v>
      </c>
      <c r="AB37">
        <v>160530.54445875584</v>
      </c>
      <c r="AC37">
        <v>2786812.3531657709</v>
      </c>
      <c r="AD37">
        <v>175099.87573178046</v>
      </c>
      <c r="AE37">
        <v>175099.87573178046</v>
      </c>
      <c r="AF37">
        <v>172630.07398223001</v>
      </c>
      <c r="AG37">
        <v>98.745490840103244</v>
      </c>
      <c r="AH37">
        <v>107.70737265902716</v>
      </c>
      <c r="AI37">
        <v>106.18814909407025</v>
      </c>
      <c r="AJ37">
        <v>0</v>
      </c>
      <c r="AK37">
        <v>0</v>
      </c>
      <c r="AL37">
        <v>0</v>
      </c>
      <c r="AM37">
        <v>0</v>
      </c>
      <c r="AN37">
        <v>333160.61</v>
      </c>
      <c r="AO37">
        <v>204.93</v>
      </c>
      <c r="AP37">
        <v>8069847.7199999997</v>
      </c>
      <c r="AQ37">
        <v>8403008.3300000001</v>
      </c>
      <c r="AS37">
        <v>8403008.3300000001</v>
      </c>
      <c r="AU37">
        <v>107</v>
      </c>
      <c r="AV37">
        <v>54</v>
      </c>
      <c r="AX37">
        <v>2</v>
      </c>
      <c r="AY37">
        <v>664</v>
      </c>
    </row>
    <row r="38" spans="1:51" x14ac:dyDescent="0.25">
      <c r="A38" t="s">
        <v>156</v>
      </c>
      <c r="B38" t="s">
        <v>157</v>
      </c>
      <c r="C38" t="s">
        <v>158</v>
      </c>
      <c r="D38" t="s">
        <v>102</v>
      </c>
      <c r="F38">
        <v>264.29000000000002</v>
      </c>
      <c r="H38">
        <v>1616182.3900000001</v>
      </c>
      <c r="I38">
        <v>238963.08</v>
      </c>
      <c r="J38">
        <v>467563.82999999996</v>
      </c>
      <c r="K38">
        <v>1385581.7587899999</v>
      </c>
      <c r="L38">
        <v>3708291.0587900002</v>
      </c>
      <c r="M38">
        <v>0.9</v>
      </c>
      <c r="N38">
        <v>3476020.12</v>
      </c>
      <c r="O38">
        <v>13152.29</v>
      </c>
      <c r="Q38">
        <v>2199625.5299999998</v>
      </c>
      <c r="R38">
        <v>765546</v>
      </c>
      <c r="S38">
        <v>3096141.77</v>
      </c>
      <c r="T38">
        <v>0.890714571007719</v>
      </c>
      <c r="V38">
        <v>379878.35000000009</v>
      </c>
      <c r="W38">
        <v>0.890714571007719</v>
      </c>
      <c r="X38">
        <v>2</v>
      </c>
      <c r="Y38">
        <v>0</v>
      </c>
      <c r="AA38">
        <v>0</v>
      </c>
      <c r="AB38">
        <v>0</v>
      </c>
      <c r="AC38">
        <v>11851.871313599995</v>
      </c>
      <c r="AD38">
        <v>744.67202351925562</v>
      </c>
      <c r="AE38">
        <v>8027.4774596408879</v>
      </c>
      <c r="AF38">
        <v>7914.2490647523164</v>
      </c>
      <c r="AG38">
        <v>0</v>
      </c>
      <c r="AH38">
        <v>2.8176322354960672</v>
      </c>
      <c r="AI38">
        <v>29.945321672224889</v>
      </c>
      <c r="AJ38">
        <v>0</v>
      </c>
      <c r="AK38">
        <v>0</v>
      </c>
      <c r="AL38">
        <v>0</v>
      </c>
      <c r="AM38">
        <v>0</v>
      </c>
      <c r="AN38">
        <v>7914.24</v>
      </c>
      <c r="AO38">
        <v>29.94</v>
      </c>
      <c r="AP38">
        <v>777422.45999999985</v>
      </c>
      <c r="AQ38">
        <v>785336.69999999984</v>
      </c>
      <c r="AS38">
        <v>785336.69999999984</v>
      </c>
      <c r="AU38">
        <v>95</v>
      </c>
      <c r="AV38">
        <v>48</v>
      </c>
      <c r="AX38">
        <v>0</v>
      </c>
      <c r="AY38">
        <v>112</v>
      </c>
    </row>
    <row r="39" spans="1:51" x14ac:dyDescent="0.25">
      <c r="A39" t="s">
        <v>159</v>
      </c>
      <c r="B39" t="s">
        <v>160</v>
      </c>
      <c r="C39" t="s">
        <v>158</v>
      </c>
      <c r="D39" t="s">
        <v>102</v>
      </c>
      <c r="F39">
        <v>2208.21</v>
      </c>
      <c r="H39">
        <v>13699799.579999998</v>
      </c>
      <c r="I39">
        <v>1996597.23</v>
      </c>
      <c r="J39">
        <v>4272471.08</v>
      </c>
      <c r="K39">
        <v>11795673.965709999</v>
      </c>
      <c r="L39">
        <v>31764541.85571</v>
      </c>
      <c r="M39">
        <v>0.9</v>
      </c>
      <c r="N39">
        <v>29767655.059999999</v>
      </c>
      <c r="O39">
        <v>13480.44</v>
      </c>
      <c r="Q39">
        <v>12585764.550000001</v>
      </c>
      <c r="R39">
        <v>7964583.1600000001</v>
      </c>
      <c r="S39">
        <v>21515763.870000001</v>
      </c>
      <c r="T39">
        <v>0.72279001576149016</v>
      </c>
      <c r="V39">
        <v>8251891.1899999976</v>
      </c>
      <c r="W39">
        <v>0.72279001576149016</v>
      </c>
      <c r="X39">
        <v>1</v>
      </c>
      <c r="Y39">
        <v>1</v>
      </c>
      <c r="AA39">
        <v>268716.45927286148</v>
      </c>
      <c r="AB39">
        <v>80614.937781858447</v>
      </c>
      <c r="AC39">
        <v>2998271.602717109</v>
      </c>
      <c r="AD39">
        <v>188386.19846417161</v>
      </c>
      <c r="AE39">
        <v>188386.19846417161</v>
      </c>
      <c r="AF39">
        <v>185728.9917664885</v>
      </c>
      <c r="AG39">
        <v>36.506916362962961</v>
      </c>
      <c r="AH39">
        <v>85.311722374308431</v>
      </c>
      <c r="AI39">
        <v>84.108391759157186</v>
      </c>
      <c r="AJ39">
        <v>0</v>
      </c>
      <c r="AK39">
        <v>0</v>
      </c>
      <c r="AL39">
        <v>0</v>
      </c>
      <c r="AM39">
        <v>0</v>
      </c>
      <c r="AN39">
        <v>266343.92</v>
      </c>
      <c r="AO39">
        <v>120.61</v>
      </c>
      <c r="AP39">
        <v>8383859.379999999</v>
      </c>
      <c r="AQ39">
        <v>8650203.2999999989</v>
      </c>
      <c r="AS39">
        <v>8650203.2999999989</v>
      </c>
      <c r="AU39">
        <v>95</v>
      </c>
      <c r="AV39">
        <v>48</v>
      </c>
      <c r="AX39">
        <v>1</v>
      </c>
      <c r="AY39">
        <v>1085.6600000000001</v>
      </c>
    </row>
    <row r="40" spans="1:51" x14ac:dyDescent="0.25">
      <c r="A40" t="s">
        <v>161</v>
      </c>
      <c r="B40" t="s">
        <v>162</v>
      </c>
      <c r="C40" t="s">
        <v>158</v>
      </c>
      <c r="D40" t="s">
        <v>102</v>
      </c>
      <c r="F40">
        <v>224.94</v>
      </c>
      <c r="H40">
        <v>1379211.21</v>
      </c>
      <c r="I40">
        <v>203383.99</v>
      </c>
      <c r="J40">
        <v>389249.70999999996</v>
      </c>
      <c r="K40">
        <v>1181911.6119400002</v>
      </c>
      <c r="L40">
        <v>3153756.5219400004</v>
      </c>
      <c r="M40">
        <v>0.9</v>
      </c>
      <c r="N40">
        <v>2956572.03</v>
      </c>
      <c r="O40">
        <v>13143.82</v>
      </c>
      <c r="Q40">
        <v>1863231.69</v>
      </c>
      <c r="R40">
        <v>563712.74</v>
      </c>
      <c r="S40">
        <v>2596966.09</v>
      </c>
      <c r="T40">
        <v>0.87837064805081044</v>
      </c>
      <c r="V40">
        <v>359605.93999999994</v>
      </c>
      <c r="W40">
        <v>0.87837064805081044</v>
      </c>
      <c r="X40">
        <v>2</v>
      </c>
      <c r="Y40">
        <v>0</v>
      </c>
      <c r="AA40">
        <v>0</v>
      </c>
      <c r="AB40">
        <v>0</v>
      </c>
      <c r="AC40">
        <v>23648.242942600074</v>
      </c>
      <c r="AD40">
        <v>1485.8569131216693</v>
      </c>
      <c r="AE40">
        <v>6832.2705352893454</v>
      </c>
      <c r="AF40">
        <v>6735.9006569502662</v>
      </c>
      <c r="AG40">
        <v>0</v>
      </c>
      <c r="AH40">
        <v>6.6055699880931327</v>
      </c>
      <c r="AI40">
        <v>29.945321672224889</v>
      </c>
      <c r="AJ40">
        <v>0</v>
      </c>
      <c r="AK40">
        <v>0</v>
      </c>
      <c r="AL40">
        <v>0</v>
      </c>
      <c r="AM40">
        <v>0</v>
      </c>
      <c r="AN40">
        <v>6735.9</v>
      </c>
      <c r="AO40">
        <v>29.94</v>
      </c>
      <c r="AP40">
        <v>572140.22999999986</v>
      </c>
      <c r="AQ40">
        <v>578876.12999999989</v>
      </c>
      <c r="AS40">
        <v>578876.12999999989</v>
      </c>
      <c r="AU40">
        <v>96</v>
      </c>
      <c r="AV40">
        <v>48</v>
      </c>
      <c r="AX40">
        <v>0</v>
      </c>
      <c r="AY40">
        <v>92.33</v>
      </c>
    </row>
    <row r="41" spans="1:51" x14ac:dyDescent="0.25">
      <c r="A41" t="s">
        <v>163</v>
      </c>
      <c r="B41" t="s">
        <v>164</v>
      </c>
      <c r="C41" t="s">
        <v>158</v>
      </c>
      <c r="D41" t="s">
        <v>102</v>
      </c>
      <c r="F41">
        <v>1155.28</v>
      </c>
      <c r="H41">
        <v>7275006.3399999999</v>
      </c>
      <c r="I41">
        <v>1044569.51</v>
      </c>
      <c r="J41">
        <v>2439599.6599999997</v>
      </c>
      <c r="K41">
        <v>6252636.9452799996</v>
      </c>
      <c r="L41">
        <v>17011812.455279998</v>
      </c>
      <c r="M41">
        <v>0.9</v>
      </c>
      <c r="N41">
        <v>15935894.9</v>
      </c>
      <c r="O41">
        <v>13793.96</v>
      </c>
      <c r="Q41">
        <v>4332847.76</v>
      </c>
      <c r="R41">
        <v>6642167.7300000004</v>
      </c>
      <c r="S41">
        <v>11495449.66</v>
      </c>
      <c r="T41">
        <v>0.72135576521654898</v>
      </c>
      <c r="V41">
        <v>4440445.24</v>
      </c>
      <c r="W41">
        <v>0.72135576521654898</v>
      </c>
      <c r="X41">
        <v>1</v>
      </c>
      <c r="Y41">
        <v>1</v>
      </c>
      <c r="AA41">
        <v>166711.44334119745</v>
      </c>
      <c r="AB41">
        <v>50013.433002359234</v>
      </c>
      <c r="AC41">
        <v>2078892.8942243466</v>
      </c>
      <c r="AD41">
        <v>130620.16429805581</v>
      </c>
      <c r="AE41">
        <v>130620.16429805581</v>
      </c>
      <c r="AF41">
        <v>128777.75345132239</v>
      </c>
      <c r="AG41">
        <v>43.291178763900731</v>
      </c>
      <c r="AH41">
        <v>113.06364197255714</v>
      </c>
      <c r="AI41">
        <v>111.46886767824458</v>
      </c>
      <c r="AJ41">
        <v>0</v>
      </c>
      <c r="AK41">
        <v>0</v>
      </c>
      <c r="AL41">
        <v>0</v>
      </c>
      <c r="AM41">
        <v>0</v>
      </c>
      <c r="AN41">
        <v>178791.18</v>
      </c>
      <c r="AO41">
        <v>154.76</v>
      </c>
      <c r="AP41">
        <v>6986060.0800000001</v>
      </c>
      <c r="AQ41">
        <v>7164851.2599999998</v>
      </c>
      <c r="AS41">
        <v>7164851.2599999998</v>
      </c>
      <c r="AU41">
        <v>95</v>
      </c>
      <c r="AV41">
        <v>48</v>
      </c>
      <c r="AX41">
        <v>3.66</v>
      </c>
      <c r="AY41">
        <v>652</v>
      </c>
    </row>
    <row r="42" spans="1:51" x14ac:dyDescent="0.25">
      <c r="A42" t="s">
        <v>165</v>
      </c>
      <c r="B42" t="s">
        <v>166</v>
      </c>
      <c r="C42" t="s">
        <v>158</v>
      </c>
      <c r="D42" t="s">
        <v>102</v>
      </c>
      <c r="F42">
        <v>285.36</v>
      </c>
      <c r="H42">
        <v>1769961.7</v>
      </c>
      <c r="I42">
        <v>258013.95</v>
      </c>
      <c r="J42">
        <v>542751.58000000007</v>
      </c>
      <c r="K42">
        <v>1512888.7713600001</v>
      </c>
      <c r="L42">
        <v>4083616.0013600001</v>
      </c>
      <c r="M42">
        <v>0.9</v>
      </c>
      <c r="N42">
        <v>3826543.27</v>
      </c>
      <c r="O42">
        <v>13409.52</v>
      </c>
      <c r="Q42">
        <v>654374.16</v>
      </c>
      <c r="R42">
        <v>1859582.61</v>
      </c>
      <c r="S42">
        <v>2601170.6500000004</v>
      </c>
      <c r="T42">
        <v>0.67977034792553137</v>
      </c>
      <c r="V42">
        <v>1225372.6199999996</v>
      </c>
      <c r="W42">
        <v>0.67977034792553137</v>
      </c>
      <c r="X42">
        <v>1</v>
      </c>
      <c r="Y42">
        <v>1</v>
      </c>
      <c r="AA42">
        <v>199159.31977446331</v>
      </c>
      <c r="AB42">
        <v>59747.795932338988</v>
      </c>
      <c r="AC42">
        <v>654171.85030003043</v>
      </c>
      <c r="AD42">
        <v>41102.663250592603</v>
      </c>
      <c r="AE42">
        <v>41102.663250592603</v>
      </c>
      <c r="AF42">
        <v>40522.90595959944</v>
      </c>
      <c r="AG42">
        <v>209.37691313547444</v>
      </c>
      <c r="AH42">
        <v>144.03792840830039</v>
      </c>
      <c r="AI42">
        <v>142.00625861928594</v>
      </c>
      <c r="AJ42">
        <v>0</v>
      </c>
      <c r="AK42">
        <v>0</v>
      </c>
      <c r="AL42">
        <v>0</v>
      </c>
      <c r="AM42">
        <v>0</v>
      </c>
      <c r="AN42">
        <v>100270.7</v>
      </c>
      <c r="AO42">
        <v>351.38</v>
      </c>
      <c r="AP42">
        <v>1939197.9200000002</v>
      </c>
      <c r="AQ42">
        <v>2039468.62</v>
      </c>
      <c r="AS42">
        <v>2039468.62</v>
      </c>
      <c r="AU42">
        <v>96</v>
      </c>
      <c r="AV42">
        <v>48</v>
      </c>
      <c r="AX42">
        <v>0</v>
      </c>
      <c r="AY42">
        <v>137</v>
      </c>
    </row>
    <row r="43" spans="1:51" x14ac:dyDescent="0.25">
      <c r="A43" t="s">
        <v>167</v>
      </c>
      <c r="B43" t="s">
        <v>168</v>
      </c>
      <c r="C43" t="s">
        <v>169</v>
      </c>
      <c r="D43" t="s">
        <v>102</v>
      </c>
      <c r="F43">
        <v>707</v>
      </c>
      <c r="H43">
        <v>4350541.74</v>
      </c>
      <c r="I43">
        <v>639248.18999999994</v>
      </c>
      <c r="J43">
        <v>1309988.03</v>
      </c>
      <c r="K43">
        <v>3739372.0040000002</v>
      </c>
      <c r="L43">
        <v>10039149.964</v>
      </c>
      <c r="M43">
        <v>0.9</v>
      </c>
      <c r="N43">
        <v>9409172.1600000001</v>
      </c>
      <c r="O43">
        <v>13308.58</v>
      </c>
      <c r="Q43">
        <v>3137017.99</v>
      </c>
      <c r="R43">
        <v>3270815.3</v>
      </c>
      <c r="S43">
        <v>6583878.9900000002</v>
      </c>
      <c r="T43">
        <v>0.69972988888323207</v>
      </c>
      <c r="V43">
        <v>2825293.17</v>
      </c>
      <c r="W43">
        <v>0.69972988888323207</v>
      </c>
      <c r="X43">
        <v>1</v>
      </c>
      <c r="Y43">
        <v>1</v>
      </c>
      <c r="AA43">
        <v>301914.51375816483</v>
      </c>
      <c r="AB43">
        <v>90574.354127449449</v>
      </c>
      <c r="AC43">
        <v>1195748.1464750422</v>
      </c>
      <c r="AD43">
        <v>75130.767816656167</v>
      </c>
      <c r="AE43">
        <v>75130.767816656167</v>
      </c>
      <c r="AF43">
        <v>74071.040612264056</v>
      </c>
      <c r="AG43">
        <v>128.11082620572765</v>
      </c>
      <c r="AH43">
        <v>106.26699832624635</v>
      </c>
      <c r="AI43">
        <v>104.76809138934095</v>
      </c>
      <c r="AJ43">
        <v>0</v>
      </c>
      <c r="AK43">
        <v>0</v>
      </c>
      <c r="AL43">
        <v>0</v>
      </c>
      <c r="AM43">
        <v>0</v>
      </c>
      <c r="AN43">
        <v>164645.39000000001</v>
      </c>
      <c r="AO43">
        <v>232.87</v>
      </c>
      <c r="AP43">
        <v>3387956.64</v>
      </c>
      <c r="AQ43">
        <v>3552602.0300000003</v>
      </c>
      <c r="AS43">
        <v>3552602.0300000003</v>
      </c>
      <c r="AU43">
        <v>107</v>
      </c>
      <c r="AV43">
        <v>54</v>
      </c>
      <c r="AX43">
        <v>1</v>
      </c>
      <c r="AY43">
        <v>323</v>
      </c>
    </row>
    <row r="44" spans="1:51" x14ac:dyDescent="0.25">
      <c r="A44" t="s">
        <v>170</v>
      </c>
      <c r="B44" t="s">
        <v>171</v>
      </c>
      <c r="C44" t="s">
        <v>169</v>
      </c>
      <c r="D44" t="s">
        <v>102</v>
      </c>
      <c r="F44">
        <v>313.75</v>
      </c>
      <c r="H44">
        <v>1925602.58</v>
      </c>
      <c r="I44">
        <v>283683.33</v>
      </c>
      <c r="J44">
        <v>539361.16999999993</v>
      </c>
      <c r="K44">
        <v>1554220.0362499999</v>
      </c>
      <c r="L44">
        <v>4302867.11625</v>
      </c>
      <c r="M44">
        <v>0.9</v>
      </c>
      <c r="N44">
        <v>4028002.4</v>
      </c>
      <c r="O44">
        <v>12838.25</v>
      </c>
      <c r="Q44">
        <v>3130563.46</v>
      </c>
      <c r="R44">
        <v>593308.05000000005</v>
      </c>
      <c r="S44">
        <v>4013414.75</v>
      </c>
      <c r="T44">
        <v>0.99637844058881397</v>
      </c>
      <c r="V44">
        <v>14587.649999999907</v>
      </c>
      <c r="W44">
        <v>0.99637844058881397</v>
      </c>
      <c r="X44">
        <v>3</v>
      </c>
      <c r="Y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21.039426025650044</v>
      </c>
      <c r="AK44">
        <v>0</v>
      </c>
      <c r="AL44">
        <v>6601.1199155477016</v>
      </c>
      <c r="AM44">
        <v>0</v>
      </c>
      <c r="AN44">
        <v>6601.11</v>
      </c>
      <c r="AO44">
        <v>21.03</v>
      </c>
      <c r="AP44">
        <v>594027.29</v>
      </c>
      <c r="AQ44">
        <v>600628.4</v>
      </c>
      <c r="AS44">
        <v>600628.4</v>
      </c>
      <c r="AU44">
        <v>107</v>
      </c>
      <c r="AV44">
        <v>54</v>
      </c>
      <c r="AX44">
        <v>2</v>
      </c>
      <c r="AY44">
        <v>124</v>
      </c>
    </row>
    <row r="45" spans="1:51" x14ac:dyDescent="0.25">
      <c r="A45" t="s">
        <v>172</v>
      </c>
      <c r="B45" t="s">
        <v>173</v>
      </c>
      <c r="C45" t="s">
        <v>169</v>
      </c>
      <c r="D45" t="s">
        <v>102</v>
      </c>
      <c r="F45">
        <v>545.25</v>
      </c>
      <c r="H45">
        <v>3225123.9000000004</v>
      </c>
      <c r="I45">
        <v>492998.69</v>
      </c>
      <c r="J45">
        <v>751370.99999999988</v>
      </c>
      <c r="K45">
        <v>2744165.5307500004</v>
      </c>
      <c r="L45">
        <v>7213659.1207500007</v>
      </c>
      <c r="M45">
        <v>0.9</v>
      </c>
      <c r="N45">
        <v>6766709.7599999998</v>
      </c>
      <c r="O45">
        <v>12410.28</v>
      </c>
      <c r="Q45">
        <v>1576643.37</v>
      </c>
      <c r="R45">
        <v>2606779.09</v>
      </c>
      <c r="S45">
        <v>4334934.92</v>
      </c>
      <c r="T45">
        <v>0.64062669654091975</v>
      </c>
      <c r="V45">
        <v>2431774.84</v>
      </c>
      <c r="W45">
        <v>0.64062669654091975</v>
      </c>
      <c r="X45">
        <v>1</v>
      </c>
      <c r="Y45">
        <v>1</v>
      </c>
      <c r="AA45">
        <v>617059.29531521536</v>
      </c>
      <c r="AB45">
        <v>185117.7885945646</v>
      </c>
      <c r="AC45">
        <v>1204179.319835969</v>
      </c>
      <c r="AD45">
        <v>75660.511918764198</v>
      </c>
      <c r="AE45">
        <v>75660.511918764198</v>
      </c>
      <c r="AF45">
        <v>74593.312619347853</v>
      </c>
      <c r="AG45">
        <v>339.50992864661089</v>
      </c>
      <c r="AH45">
        <v>138.76297463322183</v>
      </c>
      <c r="AI45">
        <v>136.80570860953299</v>
      </c>
      <c r="AJ45">
        <v>0</v>
      </c>
      <c r="AK45">
        <v>0</v>
      </c>
      <c r="AL45">
        <v>0</v>
      </c>
      <c r="AM45">
        <v>0</v>
      </c>
      <c r="AN45">
        <v>259711.1</v>
      </c>
      <c r="AO45">
        <v>476.31</v>
      </c>
      <c r="AP45">
        <v>2638033.4700000002</v>
      </c>
      <c r="AQ45">
        <v>2897744.5700000003</v>
      </c>
      <c r="AS45">
        <v>2897744.5700000003</v>
      </c>
      <c r="AU45">
        <v>109</v>
      </c>
      <c r="AV45">
        <v>55</v>
      </c>
      <c r="AX45">
        <v>0</v>
      </c>
      <c r="AY45">
        <v>139</v>
      </c>
    </row>
    <row r="46" spans="1:51" x14ac:dyDescent="0.25">
      <c r="A46" t="s">
        <v>174</v>
      </c>
      <c r="B46" t="s">
        <v>175</v>
      </c>
      <c r="C46" t="s">
        <v>169</v>
      </c>
      <c r="D46" t="s">
        <v>102</v>
      </c>
      <c r="F46">
        <v>2374.96</v>
      </c>
      <c r="H46">
        <v>14648674.08</v>
      </c>
      <c r="I46">
        <v>2147367.58</v>
      </c>
      <c r="J46">
        <v>4642556.75</v>
      </c>
      <c r="K46">
        <v>12625450.440959997</v>
      </c>
      <c r="L46">
        <v>34064048.850960001</v>
      </c>
      <c r="M46">
        <v>0.9</v>
      </c>
      <c r="N46">
        <v>31920189</v>
      </c>
      <c r="O46">
        <v>13440.3</v>
      </c>
      <c r="Q46">
        <v>20489569.309999999</v>
      </c>
      <c r="R46">
        <v>6152822.5899999999</v>
      </c>
      <c r="S46">
        <v>27831285.649999999</v>
      </c>
      <c r="T46">
        <v>0.87190228259613367</v>
      </c>
      <c r="V46">
        <v>4088903.3500000015</v>
      </c>
      <c r="W46">
        <v>0.87190228259613367</v>
      </c>
      <c r="X46">
        <v>2</v>
      </c>
      <c r="Y46">
        <v>0</v>
      </c>
      <c r="AA46">
        <v>0</v>
      </c>
      <c r="AB46">
        <v>0</v>
      </c>
      <c r="AC46">
        <v>321174.32154500106</v>
      </c>
      <c r="AD46">
        <v>20179.896119264598</v>
      </c>
      <c r="AE46">
        <v>72136.432962082268</v>
      </c>
      <c r="AF46">
        <v>71118.941158667221</v>
      </c>
      <c r="AG46">
        <v>0</v>
      </c>
      <c r="AH46">
        <v>8.4969414723888388</v>
      </c>
      <c r="AI46">
        <v>29.945321672224889</v>
      </c>
      <c r="AJ46">
        <v>0</v>
      </c>
      <c r="AK46">
        <v>0</v>
      </c>
      <c r="AL46">
        <v>0</v>
      </c>
      <c r="AM46">
        <v>0</v>
      </c>
      <c r="AN46">
        <v>71118.94</v>
      </c>
      <c r="AO46">
        <v>29.94</v>
      </c>
      <c r="AP46">
        <v>6322616.9500000002</v>
      </c>
      <c r="AQ46">
        <v>6393735.8900000006</v>
      </c>
      <c r="AS46">
        <v>6393735.8900000006</v>
      </c>
      <c r="AU46">
        <v>107</v>
      </c>
      <c r="AV46">
        <v>54</v>
      </c>
      <c r="AX46">
        <v>73</v>
      </c>
      <c r="AY46">
        <v>1093.6600000000001</v>
      </c>
    </row>
    <row r="47" spans="1:51" x14ac:dyDescent="0.25">
      <c r="A47" t="s">
        <v>176</v>
      </c>
      <c r="B47" t="s">
        <v>177</v>
      </c>
      <c r="C47" t="s">
        <v>169</v>
      </c>
      <c r="D47" t="s">
        <v>102</v>
      </c>
      <c r="F47">
        <v>1055.75</v>
      </c>
      <c r="H47">
        <v>6109975.8699999992</v>
      </c>
      <c r="I47">
        <v>954577.47</v>
      </c>
      <c r="J47">
        <v>1116785.23</v>
      </c>
      <c r="K47">
        <v>5205658.82125</v>
      </c>
      <c r="L47">
        <v>13386997.391249999</v>
      </c>
      <c r="M47">
        <v>0.9</v>
      </c>
      <c r="N47">
        <v>12568863.529999999</v>
      </c>
      <c r="O47">
        <v>11905.15</v>
      </c>
      <c r="Q47">
        <v>6177596.4199999999</v>
      </c>
      <c r="R47">
        <v>3265352.39</v>
      </c>
      <c r="S47">
        <v>9734439.3599999994</v>
      </c>
      <c r="T47">
        <v>0.77448842823102881</v>
      </c>
      <c r="V47">
        <v>2834424.17</v>
      </c>
      <c r="W47">
        <v>0.77448842823102881</v>
      </c>
      <c r="X47">
        <v>2</v>
      </c>
      <c r="Y47">
        <v>0</v>
      </c>
      <c r="AA47">
        <v>0</v>
      </c>
      <c r="AB47">
        <v>0</v>
      </c>
      <c r="AC47">
        <v>802177.97994449979</v>
      </c>
      <c r="AD47">
        <v>50402.125009777214</v>
      </c>
      <c r="AE47">
        <v>50402.125009777214</v>
      </c>
      <c r="AF47">
        <v>49691.197854575272</v>
      </c>
      <c r="AG47">
        <v>0</v>
      </c>
      <c r="AH47">
        <v>47.740587269502448</v>
      </c>
      <c r="AI47">
        <v>47.067201377764881</v>
      </c>
      <c r="AJ47">
        <v>0</v>
      </c>
      <c r="AK47">
        <v>0</v>
      </c>
      <c r="AL47">
        <v>0</v>
      </c>
      <c r="AM47">
        <v>0</v>
      </c>
      <c r="AN47">
        <v>49691.19</v>
      </c>
      <c r="AO47">
        <v>47.06</v>
      </c>
      <c r="AP47">
        <v>3275694.6599999997</v>
      </c>
      <c r="AQ47">
        <v>3325385.8499999996</v>
      </c>
      <c r="AS47">
        <v>3325385.8499999996</v>
      </c>
      <c r="AU47">
        <v>109</v>
      </c>
      <c r="AV47">
        <v>55</v>
      </c>
      <c r="AX47">
        <v>1</v>
      </c>
      <c r="AY47">
        <v>123.33</v>
      </c>
    </row>
    <row r="48" spans="1:51" x14ac:dyDescent="0.25">
      <c r="A48" t="s">
        <v>178</v>
      </c>
      <c r="B48" t="s">
        <v>179</v>
      </c>
      <c r="C48" t="s">
        <v>148</v>
      </c>
      <c r="D48" t="s">
        <v>102</v>
      </c>
      <c r="F48">
        <v>359.75</v>
      </c>
      <c r="H48">
        <v>2218600.4900000002</v>
      </c>
      <c r="I48">
        <v>325275.15000000002</v>
      </c>
      <c r="J48">
        <v>691302.67999999993</v>
      </c>
      <c r="K48">
        <v>1895104.0422500004</v>
      </c>
      <c r="L48">
        <v>5130282.3622500002</v>
      </c>
      <c r="M48">
        <v>0.9</v>
      </c>
      <c r="N48">
        <v>4806764.53</v>
      </c>
      <c r="O48">
        <v>13361.4</v>
      </c>
      <c r="Q48">
        <v>783983.29</v>
      </c>
      <c r="R48">
        <v>2205030.69</v>
      </c>
      <c r="S48">
        <v>3149414.71</v>
      </c>
      <c r="T48">
        <v>0.65520469961527317</v>
      </c>
      <c r="V48">
        <v>1657349.8200000003</v>
      </c>
      <c r="W48">
        <v>0.65520469961527317</v>
      </c>
      <c r="X48">
        <v>1</v>
      </c>
      <c r="Y48">
        <v>1</v>
      </c>
      <c r="AA48">
        <v>368257.98340400448</v>
      </c>
      <c r="AB48">
        <v>110477.39502120134</v>
      </c>
      <c r="AC48">
        <v>892299.40894905699</v>
      </c>
      <c r="AD48">
        <v>56064.59848114042</v>
      </c>
      <c r="AE48">
        <v>56064.59848114042</v>
      </c>
      <c r="AF48">
        <v>55273.801555455153</v>
      </c>
      <c r="AG48">
        <v>307.09491319305448</v>
      </c>
      <c r="AH48">
        <v>155.84322023944523</v>
      </c>
      <c r="AI48">
        <v>153.6450355954278</v>
      </c>
      <c r="AJ48">
        <v>0</v>
      </c>
      <c r="AK48">
        <v>0</v>
      </c>
      <c r="AL48">
        <v>0</v>
      </c>
      <c r="AM48">
        <v>0</v>
      </c>
      <c r="AN48">
        <v>165751.19</v>
      </c>
      <c r="AO48">
        <v>460.73</v>
      </c>
      <c r="AP48">
        <v>2270030.17</v>
      </c>
      <c r="AQ48">
        <v>2435781.36</v>
      </c>
      <c r="AS48">
        <v>2435781.36</v>
      </c>
      <c r="AU48">
        <v>107</v>
      </c>
      <c r="AV48">
        <v>54</v>
      </c>
      <c r="AX48">
        <v>0</v>
      </c>
      <c r="AY48">
        <v>176</v>
      </c>
    </row>
    <row r="49" spans="1:51" x14ac:dyDescent="0.25">
      <c r="A49" t="s">
        <v>180</v>
      </c>
      <c r="B49" t="s">
        <v>181</v>
      </c>
      <c r="C49" t="s">
        <v>148</v>
      </c>
      <c r="D49" t="s">
        <v>102</v>
      </c>
      <c r="F49">
        <v>401.96</v>
      </c>
      <c r="H49">
        <v>2519997.88</v>
      </c>
      <c r="I49">
        <v>363440.17</v>
      </c>
      <c r="J49">
        <v>838180.15</v>
      </c>
      <c r="K49">
        <v>2159338.4439599998</v>
      </c>
      <c r="L49">
        <v>5880956.6439599991</v>
      </c>
      <c r="M49">
        <v>0.9</v>
      </c>
      <c r="N49">
        <v>5508794.8200000003</v>
      </c>
      <c r="O49">
        <v>13704.83</v>
      </c>
      <c r="Q49">
        <v>1153484.1499999999</v>
      </c>
      <c r="R49">
        <v>2266274.06</v>
      </c>
      <c r="S49">
        <v>3927333.05</v>
      </c>
      <c r="T49">
        <v>0.71292055310203029</v>
      </c>
      <c r="V49">
        <v>1581461.7700000005</v>
      </c>
      <c r="W49">
        <v>0.71292055310203029</v>
      </c>
      <c r="X49">
        <v>1</v>
      </c>
      <c r="Y49">
        <v>1</v>
      </c>
      <c r="AA49">
        <v>104097.44569757627</v>
      </c>
      <c r="AB49">
        <v>31229.233709272881</v>
      </c>
      <c r="AC49">
        <v>791687.48960911448</v>
      </c>
      <c r="AD49">
        <v>49742.990729708181</v>
      </c>
      <c r="AE49">
        <v>49742.990729708181</v>
      </c>
      <c r="AF49">
        <v>49041.360731293476</v>
      </c>
      <c r="AG49">
        <v>77.692391554564836</v>
      </c>
      <c r="AH49">
        <v>123.75109645165733</v>
      </c>
      <c r="AI49">
        <v>122.00557451311941</v>
      </c>
      <c r="AJ49">
        <v>0</v>
      </c>
      <c r="AK49">
        <v>0</v>
      </c>
      <c r="AL49">
        <v>0</v>
      </c>
      <c r="AM49">
        <v>0</v>
      </c>
      <c r="AN49">
        <v>80270.59</v>
      </c>
      <c r="AO49">
        <v>199.69</v>
      </c>
      <c r="AP49">
        <v>2336874.6300000004</v>
      </c>
      <c r="AQ49">
        <v>2417145.2200000002</v>
      </c>
      <c r="AS49">
        <v>2417145.2200000002</v>
      </c>
      <c r="AU49">
        <v>107</v>
      </c>
      <c r="AV49">
        <v>54</v>
      </c>
      <c r="AX49">
        <v>2</v>
      </c>
      <c r="AY49">
        <v>222</v>
      </c>
    </row>
    <row r="50" spans="1:51" x14ac:dyDescent="0.25">
      <c r="A50" t="s">
        <v>182</v>
      </c>
      <c r="B50" t="s">
        <v>183</v>
      </c>
      <c r="C50" t="s">
        <v>148</v>
      </c>
      <c r="D50" t="s">
        <v>102</v>
      </c>
      <c r="F50">
        <v>1354.54</v>
      </c>
      <c r="H50">
        <v>8390652.120000001</v>
      </c>
      <c r="I50">
        <v>1224734.43</v>
      </c>
      <c r="J50">
        <v>2581224.9499999997</v>
      </c>
      <c r="K50">
        <v>7163009.6455399999</v>
      </c>
      <c r="L50">
        <v>19359621.145539999</v>
      </c>
      <c r="M50">
        <v>0.9</v>
      </c>
      <c r="N50">
        <v>18139959.989999998</v>
      </c>
      <c r="O50">
        <v>13391.97</v>
      </c>
      <c r="Q50">
        <v>4355404.3899999997</v>
      </c>
      <c r="R50">
        <v>7642488.8600000003</v>
      </c>
      <c r="S50">
        <v>12473361.02</v>
      </c>
      <c r="T50">
        <v>0.68761789038543519</v>
      </c>
      <c r="V50">
        <v>5666598.9699999988</v>
      </c>
      <c r="W50">
        <v>0.68761789038543519</v>
      </c>
      <c r="X50">
        <v>1</v>
      </c>
      <c r="Y50">
        <v>1</v>
      </c>
      <c r="AA50">
        <v>801772.70415273495</v>
      </c>
      <c r="AB50">
        <v>240531.81124582049</v>
      </c>
      <c r="AC50">
        <v>2744812.8742972002</v>
      </c>
      <c r="AD50">
        <v>172460.9813252977</v>
      </c>
      <c r="AE50">
        <v>172460.9813252977</v>
      </c>
      <c r="AF50">
        <v>170028.4014526605</v>
      </c>
      <c r="AG50">
        <v>177.5745354480639</v>
      </c>
      <c r="AH50">
        <v>127.32070025639531</v>
      </c>
      <c r="AI50">
        <v>125.52482868919375</v>
      </c>
      <c r="AJ50">
        <v>0</v>
      </c>
      <c r="AK50">
        <v>0</v>
      </c>
      <c r="AL50">
        <v>0</v>
      </c>
      <c r="AM50">
        <v>0</v>
      </c>
      <c r="AN50">
        <v>410560.21</v>
      </c>
      <c r="AO50">
        <v>303.08999999999997</v>
      </c>
      <c r="AP50">
        <v>7909000.9400000004</v>
      </c>
      <c r="AQ50">
        <v>8319561.1500000004</v>
      </c>
      <c r="AS50">
        <v>8319561.1500000004</v>
      </c>
      <c r="AU50">
        <v>107</v>
      </c>
      <c r="AV50">
        <v>54</v>
      </c>
      <c r="AX50">
        <v>0</v>
      </c>
      <c r="AY50">
        <v>649.33000000000004</v>
      </c>
    </row>
    <row r="51" spans="1:51" x14ac:dyDescent="0.25">
      <c r="A51" t="s">
        <v>184</v>
      </c>
      <c r="B51" t="s">
        <v>185</v>
      </c>
      <c r="C51" t="s">
        <v>148</v>
      </c>
      <c r="D51" t="s">
        <v>102</v>
      </c>
      <c r="F51">
        <v>394.54</v>
      </c>
      <c r="H51">
        <v>2434841.21</v>
      </c>
      <c r="I51">
        <v>356731.23</v>
      </c>
      <c r="J51">
        <v>747033.84</v>
      </c>
      <c r="K51">
        <v>2095411.27354</v>
      </c>
      <c r="L51">
        <v>5634017.5535399998</v>
      </c>
      <c r="M51">
        <v>0.9</v>
      </c>
      <c r="N51">
        <v>5280156.92</v>
      </c>
      <c r="O51">
        <v>13383.07</v>
      </c>
      <c r="Q51">
        <v>1047890</v>
      </c>
      <c r="R51">
        <v>2567064.31</v>
      </c>
      <c r="S51">
        <v>3713949.91</v>
      </c>
      <c r="T51">
        <v>0.70337869996484881</v>
      </c>
      <c r="V51">
        <v>1566207.0099999998</v>
      </c>
      <c r="W51">
        <v>0.70337869996484881</v>
      </c>
      <c r="X51">
        <v>1</v>
      </c>
      <c r="Y51">
        <v>1</v>
      </c>
      <c r="AA51">
        <v>150159.45055821072</v>
      </c>
      <c r="AB51">
        <v>45047.835167463214</v>
      </c>
      <c r="AC51">
        <v>797096.95932139398</v>
      </c>
      <c r="AD51">
        <v>50082.876360442875</v>
      </c>
      <c r="AE51">
        <v>50082.876360442875</v>
      </c>
      <c r="AF51">
        <v>49376.452240262362</v>
      </c>
      <c r="AG51">
        <v>114.178119246371</v>
      </c>
      <c r="AH51">
        <v>126.93992082030434</v>
      </c>
      <c r="AI51">
        <v>125.14942018619749</v>
      </c>
      <c r="AJ51">
        <v>0</v>
      </c>
      <c r="AK51">
        <v>0</v>
      </c>
      <c r="AL51">
        <v>0</v>
      </c>
      <c r="AM51">
        <v>0</v>
      </c>
      <c r="AN51">
        <v>94424.28</v>
      </c>
      <c r="AO51">
        <v>239.32</v>
      </c>
      <c r="AP51">
        <v>2659560.8299999996</v>
      </c>
      <c r="AQ51">
        <v>2753985.1099999994</v>
      </c>
      <c r="AS51">
        <v>2753985.1099999994</v>
      </c>
      <c r="AU51">
        <v>107</v>
      </c>
      <c r="AV51">
        <v>54</v>
      </c>
      <c r="AX51">
        <v>0</v>
      </c>
      <c r="AY51">
        <v>187.66</v>
      </c>
    </row>
    <row r="52" spans="1:51" x14ac:dyDescent="0.25">
      <c r="A52" t="s">
        <v>186</v>
      </c>
      <c r="B52" t="s">
        <v>187</v>
      </c>
      <c r="C52" t="s">
        <v>188</v>
      </c>
      <c r="D52" t="s">
        <v>102</v>
      </c>
      <c r="F52">
        <v>434.46</v>
      </c>
      <c r="H52">
        <v>2670612.5699999998</v>
      </c>
      <c r="I52">
        <v>392825.69</v>
      </c>
      <c r="J52">
        <v>773441.03</v>
      </c>
      <c r="K52">
        <v>2283642.2524599992</v>
      </c>
      <c r="L52">
        <v>6120521.5424599992</v>
      </c>
      <c r="M52">
        <v>0.9</v>
      </c>
      <c r="N52">
        <v>5736833.6100000003</v>
      </c>
      <c r="O52">
        <v>13204.51</v>
      </c>
      <c r="Q52">
        <v>3458150.77</v>
      </c>
      <c r="R52">
        <v>1174414.82</v>
      </c>
      <c r="S52">
        <v>4873586.3899999997</v>
      </c>
      <c r="T52">
        <v>0.84952549111843589</v>
      </c>
      <c r="V52">
        <v>863247.22000000067</v>
      </c>
      <c r="W52">
        <v>0.84952549111843589</v>
      </c>
      <c r="X52">
        <v>2</v>
      </c>
      <c r="Y52">
        <v>0</v>
      </c>
      <c r="AA52">
        <v>0</v>
      </c>
      <c r="AB52">
        <v>0</v>
      </c>
      <c r="AC52">
        <v>115738.67444230046</v>
      </c>
      <c r="AD52">
        <v>7272.0459593148335</v>
      </c>
      <c r="AE52">
        <v>13196.17789971463</v>
      </c>
      <c r="AF52">
        <v>13010.044453714825</v>
      </c>
      <c r="AG52">
        <v>0</v>
      </c>
      <c r="AH52">
        <v>16.738125395467556</v>
      </c>
      <c r="AI52">
        <v>29.945321672224889</v>
      </c>
      <c r="AJ52">
        <v>0</v>
      </c>
      <c r="AK52">
        <v>0</v>
      </c>
      <c r="AL52">
        <v>0</v>
      </c>
      <c r="AM52">
        <v>0</v>
      </c>
      <c r="AN52">
        <v>13010.04</v>
      </c>
      <c r="AO52">
        <v>29.94</v>
      </c>
      <c r="AP52">
        <v>1205239.28</v>
      </c>
      <c r="AQ52">
        <v>1218249.32</v>
      </c>
      <c r="AS52">
        <v>1218249.32</v>
      </c>
      <c r="AU52">
        <v>95</v>
      </c>
      <c r="AV52">
        <v>48</v>
      </c>
      <c r="AX52">
        <v>4</v>
      </c>
      <c r="AY52">
        <v>180.33</v>
      </c>
    </row>
    <row r="53" spans="1:51" x14ac:dyDescent="0.25">
      <c r="A53" t="s">
        <v>189</v>
      </c>
      <c r="B53" t="s">
        <v>190</v>
      </c>
      <c r="C53" t="s">
        <v>188</v>
      </c>
      <c r="D53" t="s">
        <v>102</v>
      </c>
      <c r="F53">
        <v>1488.78</v>
      </c>
      <c r="H53">
        <v>9153642.8200000003</v>
      </c>
      <c r="I53">
        <v>1346110.21</v>
      </c>
      <c r="J53">
        <v>2689960.4299999992</v>
      </c>
      <c r="K53">
        <v>7829865.5657799998</v>
      </c>
      <c r="L53">
        <v>21019579.02578</v>
      </c>
      <c r="M53">
        <v>0.9</v>
      </c>
      <c r="N53">
        <v>19700607.670000002</v>
      </c>
      <c r="O53">
        <v>13232.71</v>
      </c>
      <c r="Q53">
        <v>6293659.9400000004</v>
      </c>
      <c r="R53">
        <v>5246495.07</v>
      </c>
      <c r="S53">
        <v>13829082.670000002</v>
      </c>
      <c r="T53">
        <v>0.70196223901554411</v>
      </c>
      <c r="V53">
        <v>5871525</v>
      </c>
      <c r="W53">
        <v>0.70196223901554411</v>
      </c>
      <c r="X53">
        <v>1</v>
      </c>
      <c r="Y53">
        <v>1</v>
      </c>
      <c r="AA53">
        <v>588159.78315267712</v>
      </c>
      <c r="AB53">
        <v>176447.93494580314</v>
      </c>
      <c r="AC53">
        <v>2566536.2293593413</v>
      </c>
      <c r="AD53">
        <v>161259.57469343863</v>
      </c>
      <c r="AE53">
        <v>161259.57469343863</v>
      </c>
      <c r="AF53">
        <v>158984.99181298187</v>
      </c>
      <c r="AG53">
        <v>118.51847482220552</v>
      </c>
      <c r="AH53">
        <v>108.31659123136973</v>
      </c>
      <c r="AI53">
        <v>106.78877457581501</v>
      </c>
      <c r="AJ53">
        <v>0</v>
      </c>
      <c r="AK53">
        <v>0</v>
      </c>
      <c r="AL53">
        <v>0</v>
      </c>
      <c r="AM53">
        <v>0</v>
      </c>
      <c r="AN53">
        <v>335432.92</v>
      </c>
      <c r="AO53">
        <v>225.3</v>
      </c>
      <c r="AP53">
        <v>5530683.709999999</v>
      </c>
      <c r="AQ53">
        <v>5866116.629999999</v>
      </c>
      <c r="AS53">
        <v>5866116.629999999</v>
      </c>
      <c r="AU53">
        <v>95</v>
      </c>
      <c r="AV53">
        <v>48</v>
      </c>
      <c r="AX53">
        <v>3</v>
      </c>
      <c r="AY53">
        <v>647.66</v>
      </c>
    </row>
    <row r="54" spans="1:51" x14ac:dyDescent="0.25">
      <c r="A54" t="s">
        <v>191</v>
      </c>
      <c r="B54" t="s">
        <v>192</v>
      </c>
      <c r="C54" t="s">
        <v>188</v>
      </c>
      <c r="D54" t="s">
        <v>102</v>
      </c>
      <c r="F54">
        <v>1242.28</v>
      </c>
      <c r="H54">
        <v>7795107</v>
      </c>
      <c r="I54">
        <v>1123232.3</v>
      </c>
      <c r="J54">
        <v>2616595.1500000004</v>
      </c>
      <c r="K54">
        <v>6691657.1172799999</v>
      </c>
      <c r="L54">
        <v>18226591.567280002</v>
      </c>
      <c r="M54">
        <v>0.9</v>
      </c>
      <c r="N54">
        <v>17073098.120000001</v>
      </c>
      <c r="O54">
        <v>13743.35</v>
      </c>
      <c r="Q54">
        <v>5218364.8</v>
      </c>
      <c r="R54">
        <v>6103304.3300000001</v>
      </c>
      <c r="S54">
        <v>12172570.210000001</v>
      </c>
      <c r="T54">
        <v>0.71296785881764735</v>
      </c>
      <c r="V54">
        <v>4900527.91</v>
      </c>
      <c r="W54">
        <v>0.71296785881764735</v>
      </c>
      <c r="X54">
        <v>1</v>
      </c>
      <c r="Y54">
        <v>1</v>
      </c>
      <c r="AA54">
        <v>321815.70670127869</v>
      </c>
      <c r="AB54">
        <v>96544.712010383606</v>
      </c>
      <c r="AC54">
        <v>2170458.3762401231</v>
      </c>
      <c r="AD54">
        <v>136373.36992887975</v>
      </c>
      <c r="AE54">
        <v>136373.36992887975</v>
      </c>
      <c r="AF54">
        <v>134449.80952522549</v>
      </c>
      <c r="AG54">
        <v>77.715742031090898</v>
      </c>
      <c r="AH54">
        <v>109.77667669839308</v>
      </c>
      <c r="AI54">
        <v>108.22826538721181</v>
      </c>
      <c r="AJ54">
        <v>0</v>
      </c>
      <c r="AK54">
        <v>0</v>
      </c>
      <c r="AL54">
        <v>0</v>
      </c>
      <c r="AM54">
        <v>0</v>
      </c>
      <c r="AN54">
        <v>230994.52</v>
      </c>
      <c r="AO54">
        <v>185.94</v>
      </c>
      <c r="AP54">
        <v>6373766.75</v>
      </c>
      <c r="AQ54">
        <v>6604761.2699999996</v>
      </c>
      <c r="AS54">
        <v>6604761.2699999996</v>
      </c>
      <c r="AU54">
        <v>95</v>
      </c>
      <c r="AV54">
        <v>48</v>
      </c>
      <c r="AX54">
        <v>6.66</v>
      </c>
      <c r="AY54">
        <v>694.33</v>
      </c>
    </row>
    <row r="55" spans="1:51" x14ac:dyDescent="0.25">
      <c r="A55" t="s">
        <v>193</v>
      </c>
      <c r="B55" t="s">
        <v>194</v>
      </c>
      <c r="C55" t="s">
        <v>188</v>
      </c>
      <c r="D55" t="s">
        <v>102</v>
      </c>
      <c r="F55">
        <v>557.12</v>
      </c>
      <c r="H55">
        <v>3421381.5700000003</v>
      </c>
      <c r="I55">
        <v>503731.19</v>
      </c>
      <c r="J55">
        <v>1018528.6799999999</v>
      </c>
      <c r="K55">
        <v>2934778.9351199991</v>
      </c>
      <c r="L55">
        <v>7878420.3751199991</v>
      </c>
      <c r="M55">
        <v>0.9</v>
      </c>
      <c r="N55">
        <v>7384056.2300000004</v>
      </c>
      <c r="O55">
        <v>13253.97</v>
      </c>
      <c r="Q55">
        <v>2270597.29</v>
      </c>
      <c r="R55">
        <v>2947744.16</v>
      </c>
      <c r="S55">
        <v>5515503.0099999998</v>
      </c>
      <c r="T55">
        <v>0.74694759061985083</v>
      </c>
      <c r="V55">
        <v>1868553.2200000007</v>
      </c>
      <c r="W55">
        <v>0.74694759061985083</v>
      </c>
      <c r="X55">
        <v>2</v>
      </c>
      <c r="Y55">
        <v>0</v>
      </c>
      <c r="AA55">
        <v>0</v>
      </c>
      <c r="AB55">
        <v>0</v>
      </c>
      <c r="AC55">
        <v>782627.2109225007</v>
      </c>
      <c r="AD55">
        <v>49173.718934167591</v>
      </c>
      <c r="AE55">
        <v>49173.718934167591</v>
      </c>
      <c r="AF55">
        <v>48480.118572956904</v>
      </c>
      <c r="AG55">
        <v>0</v>
      </c>
      <c r="AH55">
        <v>88.264142256906212</v>
      </c>
      <c r="AI55">
        <v>87.01916745576699</v>
      </c>
      <c r="AJ55">
        <v>0</v>
      </c>
      <c r="AK55">
        <v>0</v>
      </c>
      <c r="AL55">
        <v>0</v>
      </c>
      <c r="AM55">
        <v>0</v>
      </c>
      <c r="AN55">
        <v>48480.11</v>
      </c>
      <c r="AO55">
        <v>87.01</v>
      </c>
      <c r="AP55">
        <v>3069314.4</v>
      </c>
      <c r="AQ55">
        <v>3117794.51</v>
      </c>
      <c r="AS55">
        <v>3117794.51</v>
      </c>
      <c r="AU55">
        <v>95</v>
      </c>
      <c r="AV55">
        <v>48</v>
      </c>
      <c r="AX55">
        <v>0</v>
      </c>
      <c r="AY55">
        <v>249.33</v>
      </c>
    </row>
    <row r="56" spans="1:51" x14ac:dyDescent="0.25">
      <c r="A56" t="s">
        <v>195</v>
      </c>
      <c r="B56" t="s">
        <v>196</v>
      </c>
      <c r="C56" t="s">
        <v>197</v>
      </c>
      <c r="D56" t="s">
        <v>97</v>
      </c>
      <c r="F56">
        <v>1.99</v>
      </c>
      <c r="H56">
        <v>9543.11</v>
      </c>
      <c r="I56">
        <v>1799.29</v>
      </c>
      <c r="J56">
        <v>998.63000000000011</v>
      </c>
      <c r="K56">
        <v>9191.7524899999989</v>
      </c>
      <c r="L56">
        <v>21532.782490000001</v>
      </c>
      <c r="M56">
        <v>0.91522000000000003</v>
      </c>
      <c r="N56">
        <v>20486.5</v>
      </c>
      <c r="O56">
        <v>10294.719999999999</v>
      </c>
      <c r="Q56">
        <v>2048.65</v>
      </c>
      <c r="R56">
        <v>280077.11</v>
      </c>
      <c r="S56">
        <v>282125.76</v>
      </c>
      <c r="T56">
        <v>13.771301100724868</v>
      </c>
      <c r="V56">
        <v>-261639.26</v>
      </c>
      <c r="W56">
        <v>13.771301100724868</v>
      </c>
      <c r="X56">
        <v>4</v>
      </c>
      <c r="Y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0.7921676932255981</v>
      </c>
      <c r="AL56">
        <v>0</v>
      </c>
      <c r="AM56">
        <v>1.5764137095189401</v>
      </c>
      <c r="AN56">
        <v>1.57</v>
      </c>
      <c r="AO56">
        <v>0.78</v>
      </c>
      <c r="AP56">
        <v>280077.11</v>
      </c>
      <c r="AQ56">
        <v>280078.68</v>
      </c>
      <c r="AS56">
        <v>280078.68</v>
      </c>
      <c r="AU56">
        <v>68</v>
      </c>
      <c r="AV56">
        <v>34</v>
      </c>
      <c r="AX56">
        <v>0</v>
      </c>
      <c r="AY56">
        <v>1.1152913409319447</v>
      </c>
    </row>
    <row r="57" spans="1:51" x14ac:dyDescent="0.25">
      <c r="A57" t="s">
        <v>198</v>
      </c>
      <c r="B57" t="s">
        <v>199</v>
      </c>
      <c r="C57" t="s">
        <v>197</v>
      </c>
      <c r="D57" t="s">
        <v>97</v>
      </c>
      <c r="F57">
        <v>191.31</v>
      </c>
      <c r="H57">
        <v>1192114.6400000001</v>
      </c>
      <c r="I57">
        <v>172976.76</v>
      </c>
      <c r="J57">
        <v>432256.94000000006</v>
      </c>
      <c r="K57">
        <v>1072128.3178099997</v>
      </c>
      <c r="L57">
        <v>2869476.6578099998</v>
      </c>
      <c r="M57">
        <v>0.91522000000000003</v>
      </c>
      <c r="N57">
        <v>2717097.46</v>
      </c>
      <c r="O57">
        <v>14202.58</v>
      </c>
      <c r="Q57">
        <v>271709.74</v>
      </c>
      <c r="R57">
        <v>1642762.69</v>
      </c>
      <c r="S57">
        <v>1914472.43</v>
      </c>
      <c r="T57">
        <v>0.70460204618497557</v>
      </c>
      <c r="V57">
        <v>802625.03</v>
      </c>
      <c r="W57">
        <v>0.70460204618497557</v>
      </c>
      <c r="X57">
        <v>1</v>
      </c>
      <c r="Y57">
        <v>1</v>
      </c>
      <c r="AA57">
        <v>73946.074943777174</v>
      </c>
      <c r="AB57">
        <v>22183.82248313315</v>
      </c>
      <c r="AC57">
        <v>457858.31536518037</v>
      </c>
      <c r="AD57">
        <v>28767.969982669496</v>
      </c>
      <c r="AE57">
        <v>28767.969982669496</v>
      </c>
      <c r="AF57">
        <v>28362.194808373835</v>
      </c>
      <c r="AG57">
        <v>115.95746423675266</v>
      </c>
      <c r="AH57">
        <v>150.37358205357532</v>
      </c>
      <c r="AI57">
        <v>148.2525472185136</v>
      </c>
      <c r="AJ57">
        <v>0</v>
      </c>
      <c r="AK57">
        <v>0</v>
      </c>
      <c r="AL57">
        <v>0</v>
      </c>
      <c r="AM57">
        <v>0</v>
      </c>
      <c r="AN57">
        <v>50546.01</v>
      </c>
      <c r="AO57">
        <v>264.2</v>
      </c>
      <c r="AP57">
        <v>1642762.69</v>
      </c>
      <c r="AQ57">
        <v>1693308.7</v>
      </c>
      <c r="AS57">
        <v>1693308.7</v>
      </c>
      <c r="AU57">
        <v>68</v>
      </c>
      <c r="AV57">
        <v>34</v>
      </c>
      <c r="AX57">
        <v>11.33</v>
      </c>
      <c r="AY57">
        <v>107.21928966517102</v>
      </c>
    </row>
    <row r="58" spans="1:51" x14ac:dyDescent="0.25">
      <c r="A58" t="s">
        <v>200</v>
      </c>
      <c r="B58" t="s">
        <v>201</v>
      </c>
      <c r="C58" t="s">
        <v>197</v>
      </c>
      <c r="D58" t="s">
        <v>97</v>
      </c>
      <c r="F58">
        <v>164.98</v>
      </c>
      <c r="H58">
        <v>1102729.3199999998</v>
      </c>
      <c r="I58">
        <v>149169.96</v>
      </c>
      <c r="J58">
        <v>370440.24999999994</v>
      </c>
      <c r="K58">
        <v>986447.28597999993</v>
      </c>
      <c r="L58">
        <v>2608786.8159799995</v>
      </c>
      <c r="M58">
        <v>0.91522000000000003</v>
      </c>
      <c r="N58">
        <v>2471244.87</v>
      </c>
      <c r="O58">
        <v>14979.05</v>
      </c>
      <c r="Q58">
        <v>247124.48000000001</v>
      </c>
      <c r="R58">
        <v>1409475.12</v>
      </c>
      <c r="S58">
        <v>1656599.6</v>
      </c>
      <c r="T58">
        <v>0.67035024335730842</v>
      </c>
      <c r="V58">
        <v>814645.27</v>
      </c>
      <c r="W58">
        <v>0.67035024335730842</v>
      </c>
      <c r="X58">
        <v>1</v>
      </c>
      <c r="Y58">
        <v>1</v>
      </c>
      <c r="AA58">
        <v>151899.76452238229</v>
      </c>
      <c r="AB58">
        <v>45569.929356714689</v>
      </c>
      <c r="AC58">
        <v>469755.76827895705</v>
      </c>
      <c r="AD58">
        <v>29515.505971004153</v>
      </c>
      <c r="AE58">
        <v>29515.505971004153</v>
      </c>
      <c r="AF58">
        <v>29099.186724737425</v>
      </c>
      <c r="AG58">
        <v>276.21487063107463</v>
      </c>
      <c r="AH58">
        <v>178.90353964725514</v>
      </c>
      <c r="AI58">
        <v>176.38008682711495</v>
      </c>
      <c r="AJ58">
        <v>0</v>
      </c>
      <c r="AK58">
        <v>0</v>
      </c>
      <c r="AL58">
        <v>0</v>
      </c>
      <c r="AM58">
        <v>0</v>
      </c>
      <c r="AN58">
        <v>74669.11</v>
      </c>
      <c r="AO58">
        <v>452.59</v>
      </c>
      <c r="AP58">
        <v>1409475.1199999999</v>
      </c>
      <c r="AQ58">
        <v>1484144.23</v>
      </c>
      <c r="AS58">
        <v>1484144.23</v>
      </c>
      <c r="AU58">
        <v>68</v>
      </c>
      <c r="AV58">
        <v>34</v>
      </c>
      <c r="AX58">
        <v>9</v>
      </c>
      <c r="AY58">
        <v>92.462696194448341</v>
      </c>
    </row>
    <row r="59" spans="1:51" x14ac:dyDescent="0.25">
      <c r="A59" t="s">
        <v>202</v>
      </c>
      <c r="B59" t="s">
        <v>203</v>
      </c>
      <c r="C59" t="s">
        <v>204</v>
      </c>
      <c r="D59" t="s">
        <v>102</v>
      </c>
      <c r="F59">
        <v>7457.29</v>
      </c>
      <c r="H59">
        <v>46246484.030000001</v>
      </c>
      <c r="I59">
        <v>6742657.8899999997</v>
      </c>
      <c r="J59">
        <v>18189636.030000001</v>
      </c>
      <c r="K59">
        <v>40942836.53978999</v>
      </c>
      <c r="L59">
        <v>112121614.48978999</v>
      </c>
      <c r="M59">
        <v>0.95335999999999999</v>
      </c>
      <c r="N59">
        <v>108801836.28</v>
      </c>
      <c r="O59">
        <v>14589.99</v>
      </c>
      <c r="Q59">
        <v>33128211.07</v>
      </c>
      <c r="R59">
        <v>37510718.490000002</v>
      </c>
      <c r="S59">
        <v>75404836.050000012</v>
      </c>
      <c r="T59">
        <v>0.69304745791189337</v>
      </c>
      <c r="V59">
        <v>33397000.229999989</v>
      </c>
      <c r="W59">
        <v>0.69304745791189337</v>
      </c>
      <c r="X59">
        <v>1</v>
      </c>
      <c r="Y59">
        <v>1</v>
      </c>
      <c r="AA59">
        <v>4218213.1103400886</v>
      </c>
      <c r="AB59">
        <v>1265463.9331020266</v>
      </c>
      <c r="AC59">
        <v>15530488.530430637</v>
      </c>
      <c r="AD59">
        <v>975805.42466128734</v>
      </c>
      <c r="AE59">
        <v>975805.42466128734</v>
      </c>
      <c r="AF59">
        <v>962041.58882201475</v>
      </c>
      <c r="AG59">
        <v>169.69488019133311</v>
      </c>
      <c r="AH59">
        <v>130.8525516187901</v>
      </c>
      <c r="AI59">
        <v>129.00686292500558</v>
      </c>
      <c r="AJ59">
        <v>0</v>
      </c>
      <c r="AK59">
        <v>0</v>
      </c>
      <c r="AL59">
        <v>0</v>
      </c>
      <c r="AM59">
        <v>0</v>
      </c>
      <c r="AN59">
        <v>2227505.52</v>
      </c>
      <c r="AO59">
        <v>298.7</v>
      </c>
      <c r="AP59">
        <v>38695103.920000002</v>
      </c>
      <c r="AQ59">
        <v>40922609.440000005</v>
      </c>
      <c r="AS59">
        <v>40922609.440000005</v>
      </c>
      <c r="AU59">
        <v>69</v>
      </c>
      <c r="AV59">
        <v>35</v>
      </c>
      <c r="AX59">
        <v>1473.5</v>
      </c>
      <c r="AY59">
        <v>3352</v>
      </c>
    </row>
    <row r="60" spans="1:51" x14ac:dyDescent="0.25">
      <c r="A60" t="s">
        <v>205</v>
      </c>
      <c r="B60" t="s">
        <v>206</v>
      </c>
      <c r="C60" t="s">
        <v>204</v>
      </c>
      <c r="D60" t="s">
        <v>102</v>
      </c>
      <c r="F60">
        <v>1525.46</v>
      </c>
      <c r="H60">
        <v>9285091.5399999991</v>
      </c>
      <c r="I60">
        <v>1379275.16</v>
      </c>
      <c r="J60">
        <v>2977899.53</v>
      </c>
      <c r="K60">
        <v>8057129.9684599992</v>
      </c>
      <c r="L60">
        <v>21699396.198459998</v>
      </c>
      <c r="M60">
        <v>0.95335999999999999</v>
      </c>
      <c r="N60">
        <v>21063120.899999999</v>
      </c>
      <c r="O60">
        <v>13807.71</v>
      </c>
      <c r="Q60">
        <v>5938979.9800000004</v>
      </c>
      <c r="R60">
        <v>8104546.9500000002</v>
      </c>
      <c r="S60">
        <v>14252376.109999999</v>
      </c>
      <c r="T60">
        <v>0.67665072890504085</v>
      </c>
      <c r="V60">
        <v>6810744.7899999991</v>
      </c>
      <c r="W60">
        <v>0.67665072890504085</v>
      </c>
      <c r="X60">
        <v>1</v>
      </c>
      <c r="Y60">
        <v>1</v>
      </c>
      <c r="AA60">
        <v>1161976.8846945763</v>
      </c>
      <c r="AB60">
        <v>348593.06540837284</v>
      </c>
      <c r="AC60">
        <v>3327425.8968645432</v>
      </c>
      <c r="AD60">
        <v>209067.489020504</v>
      </c>
      <c r="AE60">
        <v>209067.489020504</v>
      </c>
      <c r="AF60">
        <v>206118.5705932407</v>
      </c>
      <c r="AG60">
        <v>228.51668703759708</v>
      </c>
      <c r="AH60">
        <v>137.0520951191798</v>
      </c>
      <c r="AI60">
        <v>135.11896122693528</v>
      </c>
      <c r="AJ60">
        <v>0</v>
      </c>
      <c r="AK60">
        <v>0</v>
      </c>
      <c r="AL60">
        <v>0</v>
      </c>
      <c r="AM60">
        <v>0</v>
      </c>
      <c r="AN60">
        <v>554711.63</v>
      </c>
      <c r="AO60">
        <v>363.63</v>
      </c>
      <c r="AP60">
        <v>8310214.7599999998</v>
      </c>
      <c r="AQ60">
        <v>8864926.3900000006</v>
      </c>
      <c r="AS60">
        <v>8864926.3900000006</v>
      </c>
      <c r="AU60">
        <v>69</v>
      </c>
      <c r="AV60">
        <v>35</v>
      </c>
      <c r="AX60">
        <v>133.66</v>
      </c>
      <c r="AY60">
        <v>588.33000000000004</v>
      </c>
    </row>
    <row r="61" spans="1:51" x14ac:dyDescent="0.25">
      <c r="A61" t="s">
        <v>207</v>
      </c>
      <c r="B61" t="s">
        <v>208</v>
      </c>
      <c r="C61" t="s">
        <v>197</v>
      </c>
      <c r="D61" t="s">
        <v>102</v>
      </c>
      <c r="F61">
        <v>6095.47</v>
      </c>
      <c r="H61">
        <v>37802363.82</v>
      </c>
      <c r="I61">
        <v>5511341.0999999996</v>
      </c>
      <c r="J61">
        <v>12489062.620000003</v>
      </c>
      <c r="K61">
        <v>32613990.788969994</v>
      </c>
      <c r="L61">
        <v>88416758.32897</v>
      </c>
      <c r="M61">
        <v>0.91522000000000003</v>
      </c>
      <c r="N61">
        <v>83685799.689999998</v>
      </c>
      <c r="O61">
        <v>13729.17</v>
      </c>
      <c r="Q61">
        <v>26644882.899999999</v>
      </c>
      <c r="R61">
        <v>30850247.260000002</v>
      </c>
      <c r="S61">
        <v>62786288.299999997</v>
      </c>
      <c r="T61">
        <v>0.7502621535861671</v>
      </c>
      <c r="V61">
        <v>20899511.390000001</v>
      </c>
      <c r="W61">
        <v>0.7502621535861671</v>
      </c>
      <c r="X61">
        <v>2</v>
      </c>
      <c r="Y61">
        <v>0</v>
      </c>
      <c r="AA61">
        <v>0</v>
      </c>
      <c r="AB61">
        <v>0</v>
      </c>
      <c r="AC61">
        <v>9163870.1481773034</v>
      </c>
      <c r="AD61">
        <v>575780.61269364948</v>
      </c>
      <c r="AE61">
        <v>575780.61269364948</v>
      </c>
      <c r="AF61">
        <v>567659.16795449774</v>
      </c>
      <c r="AG61">
        <v>0</v>
      </c>
      <c r="AH61">
        <v>94.460412846531838</v>
      </c>
      <c r="AI61">
        <v>93.128039011675511</v>
      </c>
      <c r="AJ61">
        <v>0</v>
      </c>
      <c r="AK61">
        <v>0</v>
      </c>
      <c r="AL61">
        <v>0</v>
      </c>
      <c r="AM61">
        <v>0</v>
      </c>
      <c r="AN61">
        <v>567659.16</v>
      </c>
      <c r="AO61">
        <v>93.12</v>
      </c>
      <c r="AP61">
        <v>31956757.240000002</v>
      </c>
      <c r="AQ61">
        <v>32524416.400000002</v>
      </c>
      <c r="AS61">
        <v>32524416.400000002</v>
      </c>
      <c r="AU61">
        <v>68</v>
      </c>
      <c r="AV61">
        <v>34</v>
      </c>
      <c r="AX61">
        <v>282.5</v>
      </c>
      <c r="AY61">
        <v>2924.66</v>
      </c>
    </row>
    <row r="62" spans="1:51" x14ac:dyDescent="0.25">
      <c r="A62" t="s">
        <v>209</v>
      </c>
      <c r="B62" t="s">
        <v>210</v>
      </c>
      <c r="C62" t="s">
        <v>197</v>
      </c>
      <c r="D62" t="s">
        <v>211</v>
      </c>
      <c r="F62">
        <v>1713.8</v>
      </c>
      <c r="H62">
        <v>9739283.6500000004</v>
      </c>
      <c r="I62">
        <v>1549566.54</v>
      </c>
      <c r="J62">
        <v>2205913.8199999998</v>
      </c>
      <c r="K62">
        <v>8176699.0447999993</v>
      </c>
      <c r="L62">
        <v>21671463.0548</v>
      </c>
      <c r="M62">
        <v>0.91522000000000003</v>
      </c>
      <c r="N62">
        <v>20527376.960000001</v>
      </c>
      <c r="O62">
        <v>11977.69</v>
      </c>
      <c r="Q62">
        <v>10323063.34</v>
      </c>
      <c r="R62">
        <v>4297806.6399999997</v>
      </c>
      <c r="S62">
        <v>15703398.219999999</v>
      </c>
      <c r="T62">
        <v>0.76499780028397735</v>
      </c>
      <c r="V62">
        <v>4823978.7400000021</v>
      </c>
      <c r="W62">
        <v>0.76499780028397735</v>
      </c>
      <c r="X62">
        <v>2</v>
      </c>
      <c r="Y62">
        <v>0</v>
      </c>
      <c r="AA62">
        <v>0</v>
      </c>
      <c r="AB62">
        <v>0</v>
      </c>
      <c r="AC62">
        <v>1568522.4309040022</v>
      </c>
      <c r="AD62">
        <v>98552.772102436502</v>
      </c>
      <c r="AE62">
        <v>98552.772102436502</v>
      </c>
      <c r="AF62">
        <v>97162.67511953233</v>
      </c>
      <c r="AG62">
        <v>0</v>
      </c>
      <c r="AH62">
        <v>57.505410259328102</v>
      </c>
      <c r="AI62">
        <v>56.694290535378883</v>
      </c>
      <c r="AJ62">
        <v>0</v>
      </c>
      <c r="AK62">
        <v>0</v>
      </c>
      <c r="AL62">
        <v>0</v>
      </c>
      <c r="AM62">
        <v>0</v>
      </c>
      <c r="AN62">
        <v>97162.67</v>
      </c>
      <c r="AO62">
        <v>56.69</v>
      </c>
      <c r="AP62">
        <v>4346478.6099999994</v>
      </c>
      <c r="AQ62">
        <v>4443641.2799999993</v>
      </c>
      <c r="AS62">
        <v>4443641.2799999993</v>
      </c>
      <c r="AU62">
        <v>69</v>
      </c>
      <c r="AV62">
        <v>35</v>
      </c>
      <c r="AX62">
        <v>31.5</v>
      </c>
      <c r="AY62">
        <v>326.66000000000003</v>
      </c>
    </row>
    <row r="63" spans="1:51" x14ac:dyDescent="0.25">
      <c r="A63" t="s">
        <v>212</v>
      </c>
      <c r="B63" t="s">
        <v>213</v>
      </c>
      <c r="C63" t="s">
        <v>197</v>
      </c>
      <c r="D63" t="s">
        <v>211</v>
      </c>
      <c r="F63">
        <v>715</v>
      </c>
      <c r="H63">
        <v>4000192.88</v>
      </c>
      <c r="I63">
        <v>646481.55000000005</v>
      </c>
      <c r="J63">
        <v>793435.3400000002</v>
      </c>
      <c r="K63">
        <v>3350448.1500000004</v>
      </c>
      <c r="L63">
        <v>8790557.9199999999</v>
      </c>
      <c r="M63">
        <v>0.91522000000000003</v>
      </c>
      <c r="N63">
        <v>8329345.4100000001</v>
      </c>
      <c r="O63">
        <v>11649.43</v>
      </c>
      <c r="Q63">
        <v>3562043.81</v>
      </c>
      <c r="R63">
        <v>2214694.61</v>
      </c>
      <c r="S63">
        <v>5859839.4100000001</v>
      </c>
      <c r="T63">
        <v>0.70351739801363333</v>
      </c>
      <c r="V63">
        <v>2469506</v>
      </c>
      <c r="W63">
        <v>0.70351739801363333</v>
      </c>
      <c r="X63">
        <v>1</v>
      </c>
      <c r="Y63">
        <v>1</v>
      </c>
      <c r="AA63">
        <v>235718.36484423187</v>
      </c>
      <c r="AB63">
        <v>70715.509453269551</v>
      </c>
      <c r="AC63">
        <v>938417.47056335525</v>
      </c>
      <c r="AD63">
        <v>58962.270026366947</v>
      </c>
      <c r="AE63">
        <v>58962.270026366947</v>
      </c>
      <c r="AF63">
        <v>58130.601145621098</v>
      </c>
      <c r="AG63">
        <v>98.902810424153216</v>
      </c>
      <c r="AH63">
        <v>82.464713323590132</v>
      </c>
      <c r="AI63">
        <v>81.301540063805732</v>
      </c>
      <c r="AJ63">
        <v>0</v>
      </c>
      <c r="AK63">
        <v>0</v>
      </c>
      <c r="AL63">
        <v>0</v>
      </c>
      <c r="AM63">
        <v>0</v>
      </c>
      <c r="AN63">
        <v>128846.11</v>
      </c>
      <c r="AO63">
        <v>180.2</v>
      </c>
      <c r="AP63">
        <v>2229829.0900000003</v>
      </c>
      <c r="AQ63">
        <v>2358675.2000000002</v>
      </c>
      <c r="AS63">
        <v>2358675.2000000002</v>
      </c>
      <c r="AU63">
        <v>69</v>
      </c>
      <c r="AV63">
        <v>35</v>
      </c>
      <c r="AX63">
        <v>15</v>
      </c>
      <c r="AY63">
        <v>80</v>
      </c>
    </row>
    <row r="64" spans="1:51" x14ac:dyDescent="0.25">
      <c r="A64" t="s">
        <v>214</v>
      </c>
      <c r="B64" t="s">
        <v>215</v>
      </c>
      <c r="C64" t="s">
        <v>197</v>
      </c>
      <c r="D64" t="s">
        <v>211</v>
      </c>
      <c r="F64">
        <v>100</v>
      </c>
      <c r="H64">
        <v>583599.81999999995</v>
      </c>
      <c r="I64">
        <v>90417</v>
      </c>
      <c r="J64">
        <v>151459.02000000002</v>
      </c>
      <c r="K64">
        <v>460255.46299999999</v>
      </c>
      <c r="L64">
        <v>1285731.3029999998</v>
      </c>
      <c r="M64">
        <v>0.91522000000000003</v>
      </c>
      <c r="N64">
        <v>1215747.46</v>
      </c>
      <c r="O64">
        <v>12157.47</v>
      </c>
      <c r="Q64">
        <v>1173063.25</v>
      </c>
      <c r="R64">
        <v>114289.56</v>
      </c>
      <c r="S64">
        <v>1330185.3700000001</v>
      </c>
      <c r="T64">
        <v>1.0941296722923033</v>
      </c>
      <c r="V64">
        <v>-114437.91000000015</v>
      </c>
      <c r="W64">
        <v>1.0941296722923033</v>
      </c>
      <c r="X64">
        <v>4</v>
      </c>
      <c r="Y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0.93550433859216031</v>
      </c>
      <c r="AL64">
        <v>0</v>
      </c>
      <c r="AM64">
        <v>93.550433859216028</v>
      </c>
      <c r="AN64">
        <v>93.55</v>
      </c>
      <c r="AO64">
        <v>0.93</v>
      </c>
      <c r="AP64">
        <v>115932.77000000002</v>
      </c>
      <c r="AQ64">
        <v>116026.32000000002</v>
      </c>
      <c r="AS64">
        <v>116026.32000000002</v>
      </c>
      <c r="AU64">
        <v>69</v>
      </c>
      <c r="AV64">
        <v>35</v>
      </c>
      <c r="AX64">
        <v>1</v>
      </c>
      <c r="AY64">
        <v>31.66</v>
      </c>
    </row>
    <row r="65" spans="1:51" x14ac:dyDescent="0.25">
      <c r="A65" t="s">
        <v>216</v>
      </c>
      <c r="B65" t="s">
        <v>217</v>
      </c>
      <c r="C65" t="s">
        <v>197</v>
      </c>
      <c r="D65" t="s">
        <v>211</v>
      </c>
      <c r="F65">
        <v>1535.06</v>
      </c>
      <c r="H65">
        <v>8773709.1999999993</v>
      </c>
      <c r="I65">
        <v>1387955.2</v>
      </c>
      <c r="J65">
        <v>2017652.79</v>
      </c>
      <c r="K65">
        <v>7348214.5460599987</v>
      </c>
      <c r="L65">
        <v>19527531.736059997</v>
      </c>
      <c r="M65">
        <v>0.91522000000000003</v>
      </c>
      <c r="N65">
        <v>18494969.219999999</v>
      </c>
      <c r="O65">
        <v>12048.36</v>
      </c>
      <c r="Q65">
        <v>6703416.3300000001</v>
      </c>
      <c r="R65">
        <v>5091258.53</v>
      </c>
      <c r="S65">
        <v>12289275.539999999</v>
      </c>
      <c r="T65">
        <v>0.6644658552181143</v>
      </c>
      <c r="V65">
        <v>6205693.6799999997</v>
      </c>
      <c r="W65">
        <v>0.6644658552181143</v>
      </c>
      <c r="X65">
        <v>1</v>
      </c>
      <c r="Y65">
        <v>1</v>
      </c>
      <c r="AA65">
        <v>1245660.0251797549</v>
      </c>
      <c r="AB65">
        <v>373698.00755392649</v>
      </c>
      <c r="AC65">
        <v>2693762.1548017235</v>
      </c>
      <c r="AD65">
        <v>169253.38299901588</v>
      </c>
      <c r="AE65">
        <v>169253.38299901588</v>
      </c>
      <c r="AF65">
        <v>166866.04663055021</v>
      </c>
      <c r="AG65">
        <v>243.441955072718</v>
      </c>
      <c r="AH65">
        <v>110.25848044963448</v>
      </c>
      <c r="AI65">
        <v>108.70327324700676</v>
      </c>
      <c r="AJ65">
        <v>0</v>
      </c>
      <c r="AK65">
        <v>0</v>
      </c>
      <c r="AL65">
        <v>0</v>
      </c>
      <c r="AM65">
        <v>0</v>
      </c>
      <c r="AN65">
        <v>540564.05000000005</v>
      </c>
      <c r="AO65">
        <v>352.14</v>
      </c>
      <c r="AP65">
        <v>5162536.8499999987</v>
      </c>
      <c r="AQ65">
        <v>5703100.8999999985</v>
      </c>
      <c r="AS65">
        <v>5703100.8999999985</v>
      </c>
      <c r="AU65">
        <v>69</v>
      </c>
      <c r="AV65">
        <v>35</v>
      </c>
      <c r="AX65">
        <v>21.5</v>
      </c>
      <c r="AY65">
        <v>320.33</v>
      </c>
    </row>
    <row r="66" spans="1:51" x14ac:dyDescent="0.25">
      <c r="A66" t="s">
        <v>218</v>
      </c>
      <c r="B66" t="s">
        <v>219</v>
      </c>
      <c r="C66" t="s">
        <v>197</v>
      </c>
      <c r="D66" t="s">
        <v>102</v>
      </c>
      <c r="F66">
        <v>25766.63</v>
      </c>
      <c r="H66">
        <v>167441027.05000001</v>
      </c>
      <c r="I66">
        <v>23297413.84</v>
      </c>
      <c r="J66">
        <v>80648391.359999999</v>
      </c>
      <c r="K66">
        <v>147949461.61412999</v>
      </c>
      <c r="L66">
        <v>419336293.86413002</v>
      </c>
      <c r="M66">
        <v>0.91522000000000003</v>
      </c>
      <c r="N66">
        <v>396328118.22000003</v>
      </c>
      <c r="O66">
        <v>15381.44</v>
      </c>
      <c r="Q66">
        <v>79488340.959999993</v>
      </c>
      <c r="R66">
        <v>154243037.59</v>
      </c>
      <c r="S66">
        <v>274009711.62</v>
      </c>
      <c r="T66">
        <v>0.69137085920282448</v>
      </c>
      <c r="V66">
        <v>122318406.60000002</v>
      </c>
      <c r="W66">
        <v>0.69137085920282448</v>
      </c>
      <c r="X66">
        <v>1</v>
      </c>
      <c r="Y66">
        <v>1</v>
      </c>
      <c r="AA66">
        <v>16030000.204762101</v>
      </c>
      <c r="AB66">
        <v>4809000.0614286298</v>
      </c>
      <c r="AC66">
        <v>64396156.171132907</v>
      </c>
      <c r="AD66">
        <v>4046113.4494256969</v>
      </c>
      <c r="AE66">
        <v>4046113.4494256969</v>
      </c>
      <c r="AF66">
        <v>3989042.6032328722</v>
      </c>
      <c r="AG66">
        <v>186.63674921511387</v>
      </c>
      <c r="AH66">
        <v>157.02920597011317</v>
      </c>
      <c r="AI66">
        <v>154.81429287543122</v>
      </c>
      <c r="AJ66">
        <v>0</v>
      </c>
      <c r="AK66">
        <v>0</v>
      </c>
      <c r="AL66">
        <v>0</v>
      </c>
      <c r="AM66">
        <v>0</v>
      </c>
      <c r="AN66">
        <v>8798042.6600000001</v>
      </c>
      <c r="AO66">
        <v>341.45</v>
      </c>
      <c r="AP66">
        <v>168195598.72</v>
      </c>
      <c r="AQ66">
        <v>176993641.38</v>
      </c>
      <c r="AS66">
        <v>176993641.38</v>
      </c>
      <c r="AU66">
        <v>67</v>
      </c>
      <c r="AV66">
        <v>34</v>
      </c>
      <c r="AX66">
        <v>5285</v>
      </c>
      <c r="AY66">
        <v>18943</v>
      </c>
    </row>
    <row r="67" spans="1:51" x14ac:dyDescent="0.25">
      <c r="A67" t="s">
        <v>220</v>
      </c>
      <c r="B67" t="s">
        <v>221</v>
      </c>
      <c r="C67" t="s">
        <v>197</v>
      </c>
      <c r="D67" t="s">
        <v>222</v>
      </c>
      <c r="F67">
        <v>1925.31</v>
      </c>
      <c r="H67">
        <v>12122602.08</v>
      </c>
      <c r="I67">
        <v>1740807.54</v>
      </c>
      <c r="J67">
        <v>2356603.4499999997</v>
      </c>
      <c r="K67">
        <v>10714424.517810002</v>
      </c>
      <c r="L67">
        <v>26934437.587810002</v>
      </c>
      <c r="M67">
        <v>0.91522000000000003</v>
      </c>
      <c r="N67">
        <v>25559304.870000001</v>
      </c>
      <c r="O67">
        <v>13275.42</v>
      </c>
      <c r="Q67">
        <v>10658598.609999999</v>
      </c>
      <c r="R67">
        <v>6331079.29</v>
      </c>
      <c r="S67">
        <v>18155471.210000001</v>
      </c>
      <c r="T67">
        <v>0.71032726838004967</v>
      </c>
      <c r="V67">
        <v>7403833.6600000001</v>
      </c>
      <c r="W67">
        <v>0.71032726838004967</v>
      </c>
      <c r="X67">
        <v>1</v>
      </c>
      <c r="Y67">
        <v>1</v>
      </c>
      <c r="AA67">
        <v>549266.29949206114</v>
      </c>
      <c r="AB67">
        <v>164779.88984761832</v>
      </c>
      <c r="AC67">
        <v>3217305.6955256867</v>
      </c>
      <c r="AD67">
        <v>202148.46070914733</v>
      </c>
      <c r="AE67">
        <v>202148.46070914733</v>
      </c>
      <c r="AF67">
        <v>199297.13588757429</v>
      </c>
      <c r="AG67">
        <v>85.586160071686294</v>
      </c>
      <c r="AH67">
        <v>104.99527905072291</v>
      </c>
      <c r="AI67">
        <v>103.51430984494668</v>
      </c>
      <c r="AJ67">
        <v>0</v>
      </c>
      <c r="AK67">
        <v>0</v>
      </c>
      <c r="AL67">
        <v>0</v>
      </c>
      <c r="AM67">
        <v>0</v>
      </c>
      <c r="AN67">
        <v>364077.02</v>
      </c>
      <c r="AO67">
        <v>189.1</v>
      </c>
      <c r="AP67">
        <v>6388650.0699999994</v>
      </c>
      <c r="AQ67">
        <v>6752727.0899999999</v>
      </c>
      <c r="AS67">
        <v>6752727.0899999999</v>
      </c>
      <c r="AU67">
        <v>69</v>
      </c>
      <c r="AV67">
        <v>35</v>
      </c>
      <c r="AX67">
        <v>11</v>
      </c>
      <c r="AY67">
        <v>347</v>
      </c>
    </row>
    <row r="68" spans="1:51" x14ac:dyDescent="0.25">
      <c r="A68" t="s">
        <v>223</v>
      </c>
      <c r="B68" t="s">
        <v>224</v>
      </c>
      <c r="C68" t="s">
        <v>197</v>
      </c>
      <c r="D68" t="s">
        <v>102</v>
      </c>
      <c r="F68">
        <v>874.12</v>
      </c>
      <c r="H68">
        <v>5455489.9500000002</v>
      </c>
      <c r="I68">
        <v>790353.08</v>
      </c>
      <c r="J68">
        <v>2033254.06</v>
      </c>
      <c r="K68">
        <v>4743086.7921200003</v>
      </c>
      <c r="L68">
        <v>13022183.88212</v>
      </c>
      <c r="M68">
        <v>0.91522000000000003</v>
      </c>
      <c r="N68">
        <v>12320282.029999999</v>
      </c>
      <c r="O68">
        <v>14094.49</v>
      </c>
      <c r="Q68">
        <v>2559540.09</v>
      </c>
      <c r="R68">
        <v>4855554.55</v>
      </c>
      <c r="S68">
        <v>8711660.0800000001</v>
      </c>
      <c r="T68">
        <v>0.70709907928950233</v>
      </c>
      <c r="V68">
        <v>3608621.9499999993</v>
      </c>
      <c r="W68">
        <v>0.70709907928950233</v>
      </c>
      <c r="X68">
        <v>1</v>
      </c>
      <c r="Y68">
        <v>1</v>
      </c>
      <c r="AA68">
        <v>304533.53661700711</v>
      </c>
      <c r="AB68">
        <v>91360.060985102129</v>
      </c>
      <c r="AC68">
        <v>1857209.4166243069</v>
      </c>
      <c r="AD68">
        <v>116691.43697077066</v>
      </c>
      <c r="AE68">
        <v>116691.43697077066</v>
      </c>
      <c r="AF68">
        <v>115045.49225502776</v>
      </c>
      <c r="AG68">
        <v>104.51661211859027</v>
      </c>
      <c r="AH68">
        <v>133.49590098701628</v>
      </c>
      <c r="AI68">
        <v>131.61292757862509</v>
      </c>
      <c r="AJ68">
        <v>0</v>
      </c>
      <c r="AK68">
        <v>0</v>
      </c>
      <c r="AL68">
        <v>0</v>
      </c>
      <c r="AM68">
        <v>0</v>
      </c>
      <c r="AN68">
        <v>206405.55</v>
      </c>
      <c r="AO68">
        <v>236.12</v>
      </c>
      <c r="AP68">
        <v>5121693.01</v>
      </c>
      <c r="AQ68">
        <v>5328098.5599999996</v>
      </c>
      <c r="AS68">
        <v>5328098.5599999996</v>
      </c>
      <c r="AU68">
        <v>69</v>
      </c>
      <c r="AV68">
        <v>35</v>
      </c>
      <c r="AX68">
        <v>83.33</v>
      </c>
      <c r="AY68">
        <v>469</v>
      </c>
    </row>
    <row r="69" spans="1:51" x14ac:dyDescent="0.25">
      <c r="A69" t="s">
        <v>225</v>
      </c>
      <c r="B69" t="s">
        <v>226</v>
      </c>
      <c r="C69" t="s">
        <v>197</v>
      </c>
      <c r="D69" t="s">
        <v>102</v>
      </c>
      <c r="F69">
        <v>884.79</v>
      </c>
      <c r="H69">
        <v>5211084.18</v>
      </c>
      <c r="I69">
        <v>800000.57</v>
      </c>
      <c r="J69">
        <v>1203410.0900000001</v>
      </c>
      <c r="K69">
        <v>4460323.3372899992</v>
      </c>
      <c r="L69">
        <v>11674818.17729</v>
      </c>
      <c r="M69">
        <v>0.91522000000000003</v>
      </c>
      <c r="N69">
        <v>11063173.300000001</v>
      </c>
      <c r="O69">
        <v>12503.72</v>
      </c>
      <c r="Q69">
        <v>4157384.83</v>
      </c>
      <c r="R69">
        <v>2996495.75</v>
      </c>
      <c r="S69">
        <v>7724396.3900000006</v>
      </c>
      <c r="T69">
        <v>0.69820802590157383</v>
      </c>
      <c r="V69">
        <v>3338776.91</v>
      </c>
      <c r="W69">
        <v>0.69820802590157383</v>
      </c>
      <c r="X69">
        <v>1</v>
      </c>
      <c r="Y69">
        <v>1</v>
      </c>
      <c r="AA69">
        <v>371823.50529956538</v>
      </c>
      <c r="AB69">
        <v>111547.05158986962</v>
      </c>
      <c r="AC69">
        <v>1437766.6030092274</v>
      </c>
      <c r="AD69">
        <v>90337.174382133438</v>
      </c>
      <c r="AE69">
        <v>90337.174382133438</v>
      </c>
      <c r="AF69">
        <v>89062.959249735475</v>
      </c>
      <c r="AG69">
        <v>126.07178154123535</v>
      </c>
      <c r="AH69">
        <v>102.10013040623588</v>
      </c>
      <c r="AI69">
        <v>100.65999756974591</v>
      </c>
      <c r="AJ69">
        <v>0</v>
      </c>
      <c r="AK69">
        <v>0</v>
      </c>
      <c r="AL69">
        <v>0</v>
      </c>
      <c r="AM69">
        <v>0</v>
      </c>
      <c r="AN69">
        <v>200610.01</v>
      </c>
      <c r="AO69">
        <v>226.73</v>
      </c>
      <c r="AP69">
        <v>3040050.3899999997</v>
      </c>
      <c r="AQ69">
        <v>3240660.3999999994</v>
      </c>
      <c r="AS69">
        <v>3240660.3999999994</v>
      </c>
      <c r="AU69">
        <v>89</v>
      </c>
      <c r="AV69">
        <v>45</v>
      </c>
      <c r="AX69">
        <v>10.5</v>
      </c>
      <c r="AY69">
        <v>205</v>
      </c>
    </row>
    <row r="70" spans="1:51" x14ac:dyDescent="0.25">
      <c r="A70" t="s">
        <v>227</v>
      </c>
      <c r="B70" t="s">
        <v>228</v>
      </c>
      <c r="C70" t="s">
        <v>197</v>
      </c>
      <c r="D70" t="s">
        <v>102</v>
      </c>
      <c r="F70">
        <v>545.38</v>
      </c>
      <c r="H70">
        <v>3265378.45</v>
      </c>
      <c r="I70">
        <v>493116.23</v>
      </c>
      <c r="J70">
        <v>787118</v>
      </c>
      <c r="K70">
        <v>2794171.3373799999</v>
      </c>
      <c r="L70">
        <v>7339784.0173799992</v>
      </c>
      <c r="M70">
        <v>0.91522000000000003</v>
      </c>
      <c r="N70">
        <v>6954406.9699999997</v>
      </c>
      <c r="O70">
        <v>12751.48</v>
      </c>
      <c r="Q70">
        <v>4533630.76</v>
      </c>
      <c r="R70">
        <v>1865546.3</v>
      </c>
      <c r="S70">
        <v>6523486.71</v>
      </c>
      <c r="T70">
        <v>0.93803637580329879</v>
      </c>
      <c r="V70">
        <v>430920.25999999978</v>
      </c>
      <c r="W70">
        <v>0.93803637580329879</v>
      </c>
      <c r="X70">
        <v>3</v>
      </c>
      <c r="Y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20.89723351964529</v>
      </c>
      <c r="AK70">
        <v>0</v>
      </c>
      <c r="AL70">
        <v>11396.933216944148</v>
      </c>
      <c r="AM70">
        <v>0</v>
      </c>
      <c r="AN70">
        <v>11396.93</v>
      </c>
      <c r="AO70">
        <v>20.89</v>
      </c>
      <c r="AP70">
        <v>1881766.43</v>
      </c>
      <c r="AQ70">
        <v>1893163.3599999999</v>
      </c>
      <c r="AS70">
        <v>1893163.3599999999</v>
      </c>
      <c r="AU70">
        <v>89</v>
      </c>
      <c r="AV70">
        <v>45</v>
      </c>
      <c r="AX70">
        <v>0.5</v>
      </c>
      <c r="AY70">
        <v>154.66</v>
      </c>
    </row>
    <row r="71" spans="1:51" x14ac:dyDescent="0.25">
      <c r="A71" t="s">
        <v>229</v>
      </c>
      <c r="B71" t="s">
        <v>230</v>
      </c>
      <c r="C71" t="s">
        <v>197</v>
      </c>
      <c r="D71" t="s">
        <v>102</v>
      </c>
      <c r="F71">
        <v>1302.2</v>
      </c>
      <c r="H71">
        <v>7743670.2499999991</v>
      </c>
      <c r="I71">
        <v>1177410.17</v>
      </c>
      <c r="J71">
        <v>1843966.0300000003</v>
      </c>
      <c r="K71">
        <v>6645205.5801999997</v>
      </c>
      <c r="L71">
        <v>17410252.030199997</v>
      </c>
      <c r="M71">
        <v>0.91522000000000003</v>
      </c>
      <c r="N71">
        <v>16497591.390000001</v>
      </c>
      <c r="O71">
        <v>12669.01</v>
      </c>
      <c r="Q71">
        <v>6873973.7599999998</v>
      </c>
      <c r="R71">
        <v>4256011.4400000004</v>
      </c>
      <c r="S71">
        <v>11760086.4</v>
      </c>
      <c r="T71">
        <v>0.71283656638073634</v>
      </c>
      <c r="V71">
        <v>4737504.99</v>
      </c>
      <c r="W71">
        <v>0.71283656638073634</v>
      </c>
      <c r="X71">
        <v>1</v>
      </c>
      <c r="Y71">
        <v>1</v>
      </c>
      <c r="AA71">
        <v>313133.82481929287</v>
      </c>
      <c r="AB71">
        <v>93940.147445787865</v>
      </c>
      <c r="AC71">
        <v>1870829.1841510271</v>
      </c>
      <c r="AD71">
        <v>117547.18873988972</v>
      </c>
      <c r="AE71">
        <v>117547.18873988972</v>
      </c>
      <c r="AF71">
        <v>115889.17355746191</v>
      </c>
      <c r="AG71">
        <v>72.139569532934928</v>
      </c>
      <c r="AH71">
        <v>90.268152925733162</v>
      </c>
      <c r="AI71">
        <v>88.994911348073956</v>
      </c>
      <c r="AJ71">
        <v>0</v>
      </c>
      <c r="AK71">
        <v>0</v>
      </c>
      <c r="AL71">
        <v>0</v>
      </c>
      <c r="AM71">
        <v>0</v>
      </c>
      <c r="AN71">
        <v>209829.32</v>
      </c>
      <c r="AO71">
        <v>161.13</v>
      </c>
      <c r="AP71">
        <v>4317438.9399999995</v>
      </c>
      <c r="AQ71">
        <v>4527268.26</v>
      </c>
      <c r="AS71">
        <v>4527268.26</v>
      </c>
      <c r="AU71">
        <v>89</v>
      </c>
      <c r="AV71">
        <v>45</v>
      </c>
      <c r="AX71">
        <v>26</v>
      </c>
      <c r="AY71">
        <v>318.66000000000003</v>
      </c>
    </row>
    <row r="72" spans="1:51" x14ac:dyDescent="0.25">
      <c r="A72" t="s">
        <v>231</v>
      </c>
      <c r="B72" t="s">
        <v>232</v>
      </c>
      <c r="C72" t="s">
        <v>233</v>
      </c>
      <c r="D72" t="s">
        <v>97</v>
      </c>
      <c r="F72">
        <v>30.31</v>
      </c>
      <c r="H72">
        <v>179978.22999999998</v>
      </c>
      <c r="I72">
        <v>27405.39</v>
      </c>
      <c r="J72">
        <v>64097.64</v>
      </c>
      <c r="K72">
        <v>169912.50581</v>
      </c>
      <c r="L72">
        <v>441393.76581000001</v>
      </c>
      <c r="M72">
        <v>1.05731</v>
      </c>
      <c r="N72">
        <v>456952.35</v>
      </c>
      <c r="O72">
        <v>15075.96</v>
      </c>
      <c r="Q72">
        <v>45695.23</v>
      </c>
      <c r="R72">
        <v>408196.73</v>
      </c>
      <c r="S72">
        <v>453891.95999999996</v>
      </c>
      <c r="T72">
        <v>0.99330260584063079</v>
      </c>
      <c r="V72">
        <v>3060.390000000014</v>
      </c>
      <c r="W72">
        <v>0.99330260584063079</v>
      </c>
      <c r="X72">
        <v>3</v>
      </c>
      <c r="Y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24.706594098526111</v>
      </c>
      <c r="AK72">
        <v>0</v>
      </c>
      <c r="AL72">
        <v>748.85686712632639</v>
      </c>
      <c r="AM72">
        <v>0</v>
      </c>
      <c r="AN72">
        <v>748.85</v>
      </c>
      <c r="AO72">
        <v>24.7</v>
      </c>
      <c r="AP72">
        <v>408196.73000000004</v>
      </c>
      <c r="AQ72">
        <v>408945.58</v>
      </c>
      <c r="AS72">
        <v>408945.58</v>
      </c>
      <c r="AU72">
        <v>55</v>
      </c>
      <c r="AV72">
        <v>28</v>
      </c>
      <c r="AX72">
        <v>7</v>
      </c>
      <c r="AY72">
        <v>9.607191967250758</v>
      </c>
    </row>
    <row r="73" spans="1:51" x14ac:dyDescent="0.25">
      <c r="A73" t="s">
        <v>234</v>
      </c>
      <c r="B73" t="s">
        <v>235</v>
      </c>
      <c r="C73" t="s">
        <v>233</v>
      </c>
      <c r="D73" t="s">
        <v>97</v>
      </c>
      <c r="F73">
        <v>14</v>
      </c>
      <c r="H73">
        <v>84968.43</v>
      </c>
      <c r="I73">
        <v>12658.38</v>
      </c>
      <c r="J73">
        <v>19073.5</v>
      </c>
      <c r="K73">
        <v>72983.177999999985</v>
      </c>
      <c r="L73">
        <v>189683.48799999998</v>
      </c>
      <c r="M73">
        <v>1.05731</v>
      </c>
      <c r="N73">
        <v>196371.58</v>
      </c>
      <c r="O73">
        <v>14026.54</v>
      </c>
      <c r="Q73">
        <v>19637.150000000001</v>
      </c>
      <c r="R73">
        <v>63128.52</v>
      </c>
      <c r="S73">
        <v>82765.67</v>
      </c>
      <c r="T73">
        <v>0.42147478774678088</v>
      </c>
      <c r="V73">
        <v>113605.90999999999</v>
      </c>
      <c r="W73">
        <v>0.42147478774678088</v>
      </c>
      <c r="X73">
        <v>1</v>
      </c>
      <c r="Y73">
        <v>1</v>
      </c>
      <c r="AA73">
        <v>60942.418968235739</v>
      </c>
      <c r="AB73">
        <v>18282.725690470721</v>
      </c>
      <c r="AC73">
        <v>68117.42367857635</v>
      </c>
      <c r="AD73">
        <v>4279.926636516625</v>
      </c>
      <c r="AE73">
        <v>4279.926636516625</v>
      </c>
      <c r="AF73">
        <v>4219.5578312811012</v>
      </c>
      <c r="AG73">
        <v>1305.9089778907658</v>
      </c>
      <c r="AH73">
        <v>305.7090454654732</v>
      </c>
      <c r="AI73">
        <v>301.39698794865006</v>
      </c>
      <c r="AJ73">
        <v>0</v>
      </c>
      <c r="AK73">
        <v>0</v>
      </c>
      <c r="AL73">
        <v>0</v>
      </c>
      <c r="AM73">
        <v>0</v>
      </c>
      <c r="AN73">
        <v>22502.28</v>
      </c>
      <c r="AO73">
        <v>1607.3</v>
      </c>
      <c r="AP73">
        <v>63128.520000000004</v>
      </c>
      <c r="AQ73">
        <v>85630.8</v>
      </c>
      <c r="AS73">
        <v>85630.8</v>
      </c>
      <c r="AU73">
        <v>55</v>
      </c>
      <c r="AV73">
        <v>28</v>
      </c>
      <c r="AX73">
        <v>1</v>
      </c>
      <c r="AY73">
        <v>4.4375020633952698</v>
      </c>
    </row>
    <row r="74" spans="1:51" x14ac:dyDescent="0.25">
      <c r="A74" t="s">
        <v>236</v>
      </c>
      <c r="B74" t="s">
        <v>237</v>
      </c>
      <c r="C74" t="s">
        <v>233</v>
      </c>
      <c r="D74" t="s">
        <v>211</v>
      </c>
      <c r="F74">
        <v>10876.56</v>
      </c>
      <c r="H74">
        <v>64369166.299999997</v>
      </c>
      <c r="I74">
        <v>9834259.25</v>
      </c>
      <c r="J74">
        <v>28628419.299999997</v>
      </c>
      <c r="K74">
        <v>56993923.473559991</v>
      </c>
      <c r="L74">
        <v>159825768.32356</v>
      </c>
      <c r="M74">
        <v>1.05731</v>
      </c>
      <c r="N74">
        <v>165719061.34999999</v>
      </c>
      <c r="O74">
        <v>15236.34</v>
      </c>
      <c r="Q74">
        <v>118851138.61</v>
      </c>
      <c r="R74">
        <v>16085731.039999999</v>
      </c>
      <c r="S74">
        <v>137891618.40000001</v>
      </c>
      <c r="T74">
        <v>0.83208061448508808</v>
      </c>
      <c r="V74">
        <v>27827442.949999988</v>
      </c>
      <c r="W74">
        <v>0.83208061448508808</v>
      </c>
      <c r="X74">
        <v>2</v>
      </c>
      <c r="Y74">
        <v>0</v>
      </c>
      <c r="AA74">
        <v>0</v>
      </c>
      <c r="AB74">
        <v>0</v>
      </c>
      <c r="AC74">
        <v>4012598.8745474997</v>
      </c>
      <c r="AD74">
        <v>252118.00266946625</v>
      </c>
      <c r="AE74">
        <v>330361.87611499371</v>
      </c>
      <c r="AF74">
        <v>325702.08788725431</v>
      </c>
      <c r="AG74">
        <v>0</v>
      </c>
      <c r="AH74">
        <v>23.179939490929694</v>
      </c>
      <c r="AI74">
        <v>29.945321672224889</v>
      </c>
      <c r="AJ74">
        <v>0</v>
      </c>
      <c r="AK74">
        <v>0</v>
      </c>
      <c r="AL74">
        <v>0</v>
      </c>
      <c r="AM74">
        <v>0</v>
      </c>
      <c r="AN74">
        <v>325702.08</v>
      </c>
      <c r="AO74">
        <v>29.94</v>
      </c>
      <c r="AP74">
        <v>17282375.229999997</v>
      </c>
      <c r="AQ74">
        <v>17608077.309999995</v>
      </c>
      <c r="AS74">
        <v>17608077.309999995</v>
      </c>
      <c r="AU74">
        <v>54</v>
      </c>
      <c r="AV74">
        <v>27</v>
      </c>
      <c r="AX74">
        <v>3200</v>
      </c>
      <c r="AY74">
        <v>4412.66</v>
      </c>
    </row>
    <row r="75" spans="1:51" x14ac:dyDescent="0.25">
      <c r="A75" t="s">
        <v>238</v>
      </c>
      <c r="B75" t="s">
        <v>239</v>
      </c>
      <c r="C75" t="s">
        <v>233</v>
      </c>
      <c r="D75" t="s">
        <v>211</v>
      </c>
      <c r="F75">
        <v>5657.46</v>
      </c>
      <c r="H75">
        <v>34808425.600000001</v>
      </c>
      <c r="I75">
        <v>5115305.5999999996</v>
      </c>
      <c r="J75">
        <v>20642864.57</v>
      </c>
      <c r="K75">
        <v>31721920.502460003</v>
      </c>
      <c r="L75">
        <v>92288516.272460014</v>
      </c>
      <c r="M75">
        <v>1.05731</v>
      </c>
      <c r="N75">
        <v>95759587.870000005</v>
      </c>
      <c r="O75">
        <v>16926.25</v>
      </c>
      <c r="Q75">
        <v>71608655.670000002</v>
      </c>
      <c r="R75">
        <v>11663369.49</v>
      </c>
      <c r="S75">
        <v>85236349.799999997</v>
      </c>
      <c r="T75">
        <v>0.89010773433688961</v>
      </c>
      <c r="V75">
        <v>10523238.070000008</v>
      </c>
      <c r="W75">
        <v>0.89010773433688961</v>
      </c>
      <c r="X75">
        <v>2</v>
      </c>
      <c r="Y75">
        <v>0</v>
      </c>
      <c r="AA75">
        <v>0</v>
      </c>
      <c r="AB75">
        <v>0</v>
      </c>
      <c r="AC75">
        <v>420213.08993880323</v>
      </c>
      <c r="AD75">
        <v>26402.66028158199</v>
      </c>
      <c r="AE75">
        <v>171838.25581300817</v>
      </c>
      <c r="AF75">
        <v>169414.45954774541</v>
      </c>
      <c r="AG75">
        <v>0</v>
      </c>
      <c r="AH75">
        <v>4.6668752906042625</v>
      </c>
      <c r="AI75">
        <v>29.945321672224889</v>
      </c>
      <c r="AJ75">
        <v>0</v>
      </c>
      <c r="AK75">
        <v>0</v>
      </c>
      <c r="AL75">
        <v>0</v>
      </c>
      <c r="AM75">
        <v>0</v>
      </c>
      <c r="AN75">
        <v>169414.45</v>
      </c>
      <c r="AO75">
        <v>29.94</v>
      </c>
      <c r="AP75">
        <v>13263321.980000002</v>
      </c>
      <c r="AQ75">
        <v>13432736.430000002</v>
      </c>
      <c r="AS75">
        <v>13432736.430000002</v>
      </c>
      <c r="AU75">
        <v>57</v>
      </c>
      <c r="AV75">
        <v>29</v>
      </c>
      <c r="AX75">
        <v>2778.33</v>
      </c>
      <c r="AY75">
        <v>3304.33</v>
      </c>
    </row>
    <row r="76" spans="1:51" x14ac:dyDescent="0.25">
      <c r="A76" t="s">
        <v>240</v>
      </c>
      <c r="B76" t="s">
        <v>241</v>
      </c>
      <c r="C76" t="s">
        <v>233</v>
      </c>
      <c r="D76" t="s">
        <v>211</v>
      </c>
      <c r="F76">
        <v>1380.31</v>
      </c>
      <c r="H76">
        <v>8082607.3799999999</v>
      </c>
      <c r="I76">
        <v>1248034.8899999999</v>
      </c>
      <c r="J76">
        <v>3645387.52</v>
      </c>
      <c r="K76">
        <v>6815662.8448100006</v>
      </c>
      <c r="L76">
        <v>19791692.634810001</v>
      </c>
      <c r="M76">
        <v>1.05731</v>
      </c>
      <c r="N76">
        <v>20535348.899999999</v>
      </c>
      <c r="O76">
        <v>14877.34</v>
      </c>
      <c r="Q76">
        <v>17844005.890000001</v>
      </c>
      <c r="R76">
        <v>1797037.13</v>
      </c>
      <c r="S76">
        <v>19778654</v>
      </c>
      <c r="T76">
        <v>0.96315159271533002</v>
      </c>
      <c r="V76">
        <v>756694.89999999851</v>
      </c>
      <c r="W76">
        <v>0.96315159271533002</v>
      </c>
      <c r="X76">
        <v>3</v>
      </c>
      <c r="Y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24.38110322528205</v>
      </c>
      <c r="AK76">
        <v>0</v>
      </c>
      <c r="AL76">
        <v>33653.480592889064</v>
      </c>
      <c r="AM76">
        <v>0</v>
      </c>
      <c r="AN76">
        <v>33653.480000000003</v>
      </c>
      <c r="AO76">
        <v>24.38</v>
      </c>
      <c r="AP76">
        <v>1846549.0000000002</v>
      </c>
      <c r="AQ76">
        <v>1880202.4800000002</v>
      </c>
      <c r="AS76">
        <v>1880202.4800000002</v>
      </c>
      <c r="AU76">
        <v>53</v>
      </c>
      <c r="AV76">
        <v>27</v>
      </c>
      <c r="AX76">
        <v>448.5</v>
      </c>
      <c r="AY76">
        <v>512.33000000000004</v>
      </c>
    </row>
    <row r="77" spans="1:51" x14ac:dyDescent="0.25">
      <c r="A77" t="s">
        <v>242</v>
      </c>
      <c r="B77" t="s">
        <v>243</v>
      </c>
      <c r="C77" t="s">
        <v>233</v>
      </c>
      <c r="D77" t="s">
        <v>211</v>
      </c>
      <c r="F77">
        <v>5146.79</v>
      </c>
      <c r="H77">
        <v>28965134.240000002</v>
      </c>
      <c r="I77">
        <v>4653573.1100000003</v>
      </c>
      <c r="J77">
        <v>7339181.1599999983</v>
      </c>
      <c r="K77">
        <v>23216520.353289992</v>
      </c>
      <c r="L77">
        <v>64174408.86328999</v>
      </c>
      <c r="M77">
        <v>1.05731</v>
      </c>
      <c r="N77">
        <v>66521705.450000003</v>
      </c>
      <c r="O77">
        <v>12924.89</v>
      </c>
      <c r="Q77">
        <v>58673194.240000002</v>
      </c>
      <c r="R77">
        <v>4907481.08</v>
      </c>
      <c r="S77">
        <v>65314129.850000001</v>
      </c>
      <c r="T77">
        <v>0.98184689355404975</v>
      </c>
      <c r="V77">
        <v>1207575.6000000015</v>
      </c>
      <c r="W77">
        <v>0.98184689355404975</v>
      </c>
      <c r="X77">
        <v>3</v>
      </c>
      <c r="Y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21.181408108688061</v>
      </c>
      <c r="AK77">
        <v>0</v>
      </c>
      <c r="AL77">
        <v>109016.25943971462</v>
      </c>
      <c r="AM77">
        <v>0</v>
      </c>
      <c r="AN77">
        <v>109016.25</v>
      </c>
      <c r="AO77">
        <v>21.18</v>
      </c>
      <c r="AP77">
        <v>4949564.5799999991</v>
      </c>
      <c r="AQ77">
        <v>5058580.8299999991</v>
      </c>
      <c r="AS77">
        <v>5058580.8299999991</v>
      </c>
      <c r="AU77">
        <v>53</v>
      </c>
      <c r="AV77">
        <v>27</v>
      </c>
      <c r="AX77">
        <v>542.83000000000004</v>
      </c>
      <c r="AY77">
        <v>699.66</v>
      </c>
    </row>
    <row r="78" spans="1:51" x14ac:dyDescent="0.25">
      <c r="A78" t="s">
        <v>244</v>
      </c>
      <c r="B78" t="s">
        <v>245</v>
      </c>
      <c r="C78" t="s">
        <v>233</v>
      </c>
      <c r="D78" t="s">
        <v>211</v>
      </c>
      <c r="F78">
        <v>1522.73</v>
      </c>
      <c r="H78">
        <v>8901946.0199999996</v>
      </c>
      <c r="I78">
        <v>1376806.78</v>
      </c>
      <c r="J78">
        <v>3220411.7500000009</v>
      </c>
      <c r="K78">
        <v>7272772.3912299993</v>
      </c>
      <c r="L78">
        <v>20771936.941229999</v>
      </c>
      <c r="M78">
        <v>1.05731</v>
      </c>
      <c r="N78">
        <v>21545574.059999999</v>
      </c>
      <c r="O78">
        <v>14149.3</v>
      </c>
      <c r="Q78">
        <v>20434764.579999998</v>
      </c>
      <c r="R78">
        <v>1473157.26</v>
      </c>
      <c r="S78">
        <v>22573004.449999999</v>
      </c>
      <c r="T78">
        <v>1.0476863780532752</v>
      </c>
      <c r="V78">
        <v>-1027430.3900000006</v>
      </c>
      <c r="W78">
        <v>1.0476863780532752</v>
      </c>
      <c r="X78">
        <v>4</v>
      </c>
      <c r="Y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1.0887736480243331</v>
      </c>
      <c r="AL78">
        <v>0</v>
      </c>
      <c r="AM78">
        <v>1657.9082970560928</v>
      </c>
      <c r="AN78">
        <v>1657.9</v>
      </c>
      <c r="AO78">
        <v>1.08</v>
      </c>
      <c r="AP78">
        <v>1522060.1899999997</v>
      </c>
      <c r="AQ78">
        <v>1523718.0899999996</v>
      </c>
      <c r="AS78">
        <v>1523718.0899999996</v>
      </c>
      <c r="AU78">
        <v>57</v>
      </c>
      <c r="AV78">
        <v>29</v>
      </c>
      <c r="AX78">
        <v>307.83</v>
      </c>
      <c r="AY78">
        <v>465.33</v>
      </c>
    </row>
    <row r="79" spans="1:51" x14ac:dyDescent="0.25">
      <c r="A79" t="s">
        <v>246</v>
      </c>
      <c r="B79" t="s">
        <v>247</v>
      </c>
      <c r="C79" t="s">
        <v>233</v>
      </c>
      <c r="D79" t="s">
        <v>211</v>
      </c>
      <c r="F79">
        <v>1368.25</v>
      </c>
      <c r="H79">
        <v>7631453.8100000005</v>
      </c>
      <c r="I79">
        <v>1237130.6000000001</v>
      </c>
      <c r="J79">
        <v>1531746.8399999999</v>
      </c>
      <c r="K79">
        <v>6029825.394749999</v>
      </c>
      <c r="L79">
        <v>16430156.644749999</v>
      </c>
      <c r="M79">
        <v>1.05731</v>
      </c>
      <c r="N79">
        <v>17026199.620000001</v>
      </c>
      <c r="O79">
        <v>12443.77</v>
      </c>
      <c r="Q79">
        <v>25676400.98</v>
      </c>
      <c r="R79">
        <v>789399.14</v>
      </c>
      <c r="S79">
        <v>27023780.280000001</v>
      </c>
      <c r="T79">
        <v>1.5871880327455012</v>
      </c>
      <c r="V79">
        <v>-9997580.6600000001</v>
      </c>
      <c r="W79">
        <v>1.5871880327455012</v>
      </c>
      <c r="X79">
        <v>4</v>
      </c>
      <c r="Y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0.95753509215481847</v>
      </c>
      <c r="AL79">
        <v>0</v>
      </c>
      <c r="AM79">
        <v>1310.1473898408303</v>
      </c>
      <c r="AN79">
        <v>1310.1400000000001</v>
      </c>
      <c r="AO79">
        <v>0.95</v>
      </c>
      <c r="AP79">
        <v>790086.64999999991</v>
      </c>
      <c r="AQ79">
        <v>791396.78999999992</v>
      </c>
      <c r="AS79">
        <v>791396.78999999992</v>
      </c>
      <c r="AU79">
        <v>57</v>
      </c>
      <c r="AV79">
        <v>29</v>
      </c>
      <c r="AX79">
        <v>65.16</v>
      </c>
      <c r="AY79">
        <v>111</v>
      </c>
    </row>
    <row r="80" spans="1:51" x14ac:dyDescent="0.25">
      <c r="A80" t="s">
        <v>248</v>
      </c>
      <c r="B80" t="s">
        <v>249</v>
      </c>
      <c r="C80" t="s">
        <v>233</v>
      </c>
      <c r="D80" t="s">
        <v>211</v>
      </c>
      <c r="F80">
        <v>1774.56</v>
      </c>
      <c r="H80">
        <v>9867982.0199999996</v>
      </c>
      <c r="I80">
        <v>1604503.91</v>
      </c>
      <c r="J80">
        <v>2081304.03</v>
      </c>
      <c r="K80">
        <v>7835699.2335600015</v>
      </c>
      <c r="L80">
        <v>21389489.193560001</v>
      </c>
      <c r="M80">
        <v>1.05731</v>
      </c>
      <c r="N80">
        <v>22166256.890000001</v>
      </c>
      <c r="O80">
        <v>12491.12</v>
      </c>
      <c r="Q80">
        <v>34593814.329999998</v>
      </c>
      <c r="R80">
        <v>1054539.8</v>
      </c>
      <c r="S80">
        <v>37882620.459999993</v>
      </c>
      <c r="T80">
        <v>1.7090219899549306</v>
      </c>
      <c r="V80">
        <v>-15716363.569999993</v>
      </c>
      <c r="W80">
        <v>1.7090219899549306</v>
      </c>
      <c r="X80">
        <v>4</v>
      </c>
      <c r="Y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0.96117863593468311</v>
      </c>
      <c r="AL80">
        <v>0</v>
      </c>
      <c r="AM80">
        <v>1705.6691601842513</v>
      </c>
      <c r="AN80">
        <v>1705.66</v>
      </c>
      <c r="AO80">
        <v>0.96</v>
      </c>
      <c r="AP80">
        <v>1054539.8</v>
      </c>
      <c r="AQ80">
        <v>1056245.46</v>
      </c>
      <c r="AS80">
        <v>1056245.46</v>
      </c>
      <c r="AU80">
        <v>18</v>
      </c>
      <c r="AV80">
        <v>9</v>
      </c>
      <c r="AX80">
        <v>126.66</v>
      </c>
      <c r="AY80">
        <v>129.33000000000001</v>
      </c>
    </row>
    <row r="81" spans="1:51" x14ac:dyDescent="0.25">
      <c r="A81" t="s">
        <v>250</v>
      </c>
      <c r="B81" t="s">
        <v>251</v>
      </c>
      <c r="C81" t="s">
        <v>233</v>
      </c>
      <c r="D81" t="s">
        <v>211</v>
      </c>
      <c r="F81">
        <v>477.79</v>
      </c>
      <c r="H81">
        <v>2632598.75</v>
      </c>
      <c r="I81">
        <v>432003.38</v>
      </c>
      <c r="J81">
        <v>457675.64999999997</v>
      </c>
      <c r="K81">
        <v>2072152.9292899999</v>
      </c>
      <c r="L81">
        <v>5594430.7092899997</v>
      </c>
      <c r="M81">
        <v>1.05731</v>
      </c>
      <c r="N81">
        <v>5796292.4400000004</v>
      </c>
      <c r="O81">
        <v>12131.46</v>
      </c>
      <c r="Q81">
        <v>12594808.92</v>
      </c>
      <c r="R81">
        <v>369816.87</v>
      </c>
      <c r="S81">
        <v>13174578.67</v>
      </c>
      <c r="T81">
        <v>2.2729320175570713</v>
      </c>
      <c r="V81">
        <v>-7378286.2299999995</v>
      </c>
      <c r="W81">
        <v>2.2729320175570713</v>
      </c>
      <c r="X81">
        <v>4</v>
      </c>
      <c r="Y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0.93350289258441788</v>
      </c>
      <c r="AL81">
        <v>0</v>
      </c>
      <c r="AM81">
        <v>446.01834704790906</v>
      </c>
      <c r="AN81">
        <v>446.01</v>
      </c>
      <c r="AO81">
        <v>0.93</v>
      </c>
      <c r="AP81">
        <v>369816.87000000005</v>
      </c>
      <c r="AQ81">
        <v>370262.88000000006</v>
      </c>
      <c r="AS81">
        <v>370262.88000000006</v>
      </c>
      <c r="AU81">
        <v>18</v>
      </c>
      <c r="AV81">
        <v>9</v>
      </c>
      <c r="AX81">
        <v>18.66</v>
      </c>
      <c r="AY81">
        <v>12.66</v>
      </c>
    </row>
    <row r="82" spans="1:51" x14ac:dyDescent="0.25">
      <c r="A82" t="s">
        <v>252</v>
      </c>
      <c r="B82" t="s">
        <v>253</v>
      </c>
      <c r="C82" t="s">
        <v>233</v>
      </c>
      <c r="D82" t="s">
        <v>211</v>
      </c>
      <c r="F82">
        <v>1236.5</v>
      </c>
      <c r="H82">
        <v>6906889.7799999993</v>
      </c>
      <c r="I82">
        <v>1118006.2</v>
      </c>
      <c r="J82">
        <v>1452607.5900000003</v>
      </c>
      <c r="K82">
        <v>5467998.0795</v>
      </c>
      <c r="L82">
        <v>14945501.649500001</v>
      </c>
      <c r="M82">
        <v>1.05731</v>
      </c>
      <c r="N82">
        <v>15488657.369999999</v>
      </c>
      <c r="O82">
        <v>12526.2</v>
      </c>
      <c r="Q82">
        <v>22166009.329999998</v>
      </c>
      <c r="R82">
        <v>709295.01</v>
      </c>
      <c r="S82">
        <v>23313871.629999999</v>
      </c>
      <c r="T82">
        <v>1.5052222457420144</v>
      </c>
      <c r="V82">
        <v>-7825214.2599999998</v>
      </c>
      <c r="W82">
        <v>1.5052222457420144</v>
      </c>
      <c r="X82">
        <v>4</v>
      </c>
      <c r="Y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0.9638780426777579</v>
      </c>
      <c r="AL82">
        <v>0</v>
      </c>
      <c r="AM82">
        <v>1191.8351997710477</v>
      </c>
      <c r="AN82">
        <v>1191.83</v>
      </c>
      <c r="AO82">
        <v>0.96</v>
      </c>
      <c r="AP82">
        <v>710321.77</v>
      </c>
      <c r="AQ82">
        <v>711513.59999999998</v>
      </c>
      <c r="AS82">
        <v>711513.59999999998</v>
      </c>
      <c r="AU82">
        <v>17</v>
      </c>
      <c r="AV82">
        <v>9</v>
      </c>
      <c r="AX82">
        <v>88.16</v>
      </c>
      <c r="AY82">
        <v>92</v>
      </c>
    </row>
    <row r="83" spans="1:51" x14ac:dyDescent="0.25">
      <c r="A83" t="s">
        <v>254</v>
      </c>
      <c r="B83" t="s">
        <v>255</v>
      </c>
      <c r="C83" t="s">
        <v>233</v>
      </c>
      <c r="D83" t="s">
        <v>211</v>
      </c>
      <c r="F83">
        <v>876</v>
      </c>
      <c r="H83">
        <v>5166937.96</v>
      </c>
      <c r="I83">
        <v>792052.92</v>
      </c>
      <c r="J83">
        <v>2005938.7800000003</v>
      </c>
      <c r="K83">
        <v>4243456.1730000004</v>
      </c>
      <c r="L83">
        <v>12208385.833000001</v>
      </c>
      <c r="M83">
        <v>1.05731</v>
      </c>
      <c r="N83">
        <v>12664855.949999999</v>
      </c>
      <c r="O83">
        <v>14457.59</v>
      </c>
      <c r="Q83">
        <v>15535407.73</v>
      </c>
      <c r="R83">
        <v>807395.24</v>
      </c>
      <c r="S83">
        <v>17067318.350000001</v>
      </c>
      <c r="T83">
        <v>1.3476125127187097</v>
      </c>
      <c r="V83">
        <v>-4402462.4000000022</v>
      </c>
      <c r="W83">
        <v>1.3476125127187097</v>
      </c>
      <c r="X83">
        <v>4</v>
      </c>
      <c r="Y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1.1124963208683099</v>
      </c>
      <c r="AL83">
        <v>0</v>
      </c>
      <c r="AM83">
        <v>974.54677708063934</v>
      </c>
      <c r="AN83">
        <v>974.54</v>
      </c>
      <c r="AO83">
        <v>1.1100000000000001</v>
      </c>
      <c r="AP83">
        <v>807395.24000000011</v>
      </c>
      <c r="AQ83">
        <v>808369.78000000014</v>
      </c>
      <c r="AS83">
        <v>808369.78000000014</v>
      </c>
      <c r="AU83">
        <v>57</v>
      </c>
      <c r="AV83">
        <v>29</v>
      </c>
      <c r="AX83">
        <v>192</v>
      </c>
      <c r="AY83">
        <v>314.33</v>
      </c>
    </row>
    <row r="84" spans="1:51" x14ac:dyDescent="0.25">
      <c r="A84" t="s">
        <v>256</v>
      </c>
      <c r="B84" t="s">
        <v>257</v>
      </c>
      <c r="C84" t="s">
        <v>233</v>
      </c>
      <c r="D84" t="s">
        <v>211</v>
      </c>
      <c r="F84">
        <v>4393.13</v>
      </c>
      <c r="H84">
        <v>25004907.670000002</v>
      </c>
      <c r="I84">
        <v>3972136.35</v>
      </c>
      <c r="J84">
        <v>7835111.919999999</v>
      </c>
      <c r="K84">
        <v>20376599.467629999</v>
      </c>
      <c r="L84">
        <v>57188755.407630004</v>
      </c>
      <c r="M84">
        <v>1.05731</v>
      </c>
      <c r="N84">
        <v>59298460.060000002</v>
      </c>
      <c r="O84">
        <v>13497.99</v>
      </c>
      <c r="Q84">
        <v>53368614.049999997</v>
      </c>
      <c r="R84">
        <v>4495721.63</v>
      </c>
      <c r="S84">
        <v>59029771.68</v>
      </c>
      <c r="T84">
        <v>0.99546888098395581</v>
      </c>
      <c r="V84">
        <v>268688.38000000268</v>
      </c>
      <c r="W84">
        <v>0.99546888098395581</v>
      </c>
      <c r="X84">
        <v>3</v>
      </c>
      <c r="Y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22.120618293943767</v>
      </c>
      <c r="AK84">
        <v>0</v>
      </c>
      <c r="AL84">
        <v>97178.751845673178</v>
      </c>
      <c r="AM84">
        <v>0</v>
      </c>
      <c r="AN84">
        <v>97178.75</v>
      </c>
      <c r="AO84">
        <v>22.12</v>
      </c>
      <c r="AP84">
        <v>4497983.96</v>
      </c>
      <c r="AQ84">
        <v>4595162.71</v>
      </c>
      <c r="AS84">
        <v>4595162.71</v>
      </c>
      <c r="AU84">
        <v>17</v>
      </c>
      <c r="AV84">
        <v>9</v>
      </c>
      <c r="AX84">
        <v>744.83</v>
      </c>
      <c r="AY84">
        <v>903.33</v>
      </c>
    </row>
    <row r="85" spans="1:51" x14ac:dyDescent="0.25">
      <c r="A85" t="s">
        <v>258</v>
      </c>
      <c r="B85" t="s">
        <v>259</v>
      </c>
      <c r="C85" t="s">
        <v>233</v>
      </c>
      <c r="D85" t="s">
        <v>211</v>
      </c>
      <c r="F85">
        <v>1205.75</v>
      </c>
      <c r="H85">
        <v>6652077.1899999995</v>
      </c>
      <c r="I85">
        <v>1090202.97</v>
      </c>
      <c r="J85">
        <v>1088235.1500000001</v>
      </c>
      <c r="K85">
        <v>5213037.5302499998</v>
      </c>
      <c r="L85">
        <v>14043552.840249998</v>
      </c>
      <c r="M85">
        <v>1.05731</v>
      </c>
      <c r="N85">
        <v>14549629.67</v>
      </c>
      <c r="O85">
        <v>12066.87</v>
      </c>
      <c r="Q85">
        <v>25722226.66</v>
      </c>
      <c r="R85">
        <v>718108.26</v>
      </c>
      <c r="S85">
        <v>26779489.82</v>
      </c>
      <c r="T85">
        <v>1.8405616106653799</v>
      </c>
      <c r="V85">
        <v>-12229860.15</v>
      </c>
      <c r="W85">
        <v>1.8405616106653799</v>
      </c>
      <c r="X85">
        <v>4</v>
      </c>
      <c r="Y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0.9285324884869528</v>
      </c>
      <c r="AL85">
        <v>0</v>
      </c>
      <c r="AM85">
        <v>1119.5780479931434</v>
      </c>
      <c r="AN85">
        <v>1119.57</v>
      </c>
      <c r="AO85">
        <v>0.92</v>
      </c>
      <c r="AP85">
        <v>718434.62</v>
      </c>
      <c r="AQ85">
        <v>719554.19</v>
      </c>
      <c r="AS85">
        <v>719554.19</v>
      </c>
      <c r="AU85">
        <v>18</v>
      </c>
      <c r="AV85">
        <v>9</v>
      </c>
      <c r="AX85">
        <v>23</v>
      </c>
      <c r="AY85">
        <v>30</v>
      </c>
    </row>
    <row r="86" spans="1:51" x14ac:dyDescent="0.25">
      <c r="A86" t="s">
        <v>260</v>
      </c>
      <c r="B86" t="s">
        <v>261</v>
      </c>
      <c r="C86" t="s">
        <v>233</v>
      </c>
      <c r="D86" t="s">
        <v>211</v>
      </c>
      <c r="F86">
        <v>1661.8</v>
      </c>
      <c r="H86">
        <v>9150537.5099999998</v>
      </c>
      <c r="I86">
        <v>1502549.7</v>
      </c>
      <c r="J86">
        <v>1400020.6600000001</v>
      </c>
      <c r="K86">
        <v>7149130.6168</v>
      </c>
      <c r="L86">
        <v>19202238.4868</v>
      </c>
      <c r="M86">
        <v>1.05731</v>
      </c>
      <c r="N86">
        <v>19893002.09</v>
      </c>
      <c r="O86">
        <v>11970.75</v>
      </c>
      <c r="Q86">
        <v>39440168.780000001</v>
      </c>
      <c r="R86">
        <v>1087352.47</v>
      </c>
      <c r="S86">
        <v>41060819.259999998</v>
      </c>
      <c r="T86">
        <v>2.0640835945340212</v>
      </c>
      <c r="V86">
        <v>-21167817.169999998</v>
      </c>
      <c r="W86">
        <v>2.0640835945340212</v>
      </c>
      <c r="X86">
        <v>4</v>
      </c>
      <c r="Y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0.92113653639055137</v>
      </c>
      <c r="AL86">
        <v>0</v>
      </c>
      <c r="AM86">
        <v>1530.7446961738183</v>
      </c>
      <c r="AN86">
        <v>1530.74</v>
      </c>
      <c r="AO86">
        <v>0.92</v>
      </c>
      <c r="AP86">
        <v>1087604.47</v>
      </c>
      <c r="AQ86">
        <v>1089135.21</v>
      </c>
      <c r="AS86">
        <v>1089135.21</v>
      </c>
      <c r="AU86">
        <v>18</v>
      </c>
      <c r="AV86">
        <v>9</v>
      </c>
      <c r="AX86">
        <v>15.33</v>
      </c>
      <c r="AY86">
        <v>21</v>
      </c>
    </row>
    <row r="87" spans="1:51" x14ac:dyDescent="0.25">
      <c r="A87" t="s">
        <v>262</v>
      </c>
      <c r="B87" t="s">
        <v>263</v>
      </c>
      <c r="C87" t="s">
        <v>233</v>
      </c>
      <c r="D87" t="s">
        <v>211</v>
      </c>
      <c r="F87">
        <v>721.55</v>
      </c>
      <c r="H87">
        <v>4033152.58</v>
      </c>
      <c r="I87">
        <v>652403.86</v>
      </c>
      <c r="J87">
        <v>1094921.57</v>
      </c>
      <c r="K87">
        <v>3268967.1650500004</v>
      </c>
      <c r="L87">
        <v>9049445.1750500016</v>
      </c>
      <c r="M87">
        <v>1.05731</v>
      </c>
      <c r="N87">
        <v>9380724.3599999994</v>
      </c>
      <c r="O87">
        <v>13000.79</v>
      </c>
      <c r="Q87">
        <v>12885820.17</v>
      </c>
      <c r="R87">
        <v>462972.52</v>
      </c>
      <c r="S87">
        <v>13886152.41</v>
      </c>
      <c r="T87">
        <v>1.4802857303015351</v>
      </c>
      <c r="V87">
        <v>-4505428.0500000007</v>
      </c>
      <c r="W87">
        <v>1.4802857303015351</v>
      </c>
      <c r="X87">
        <v>4</v>
      </c>
      <c r="Y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1.0003969961977162</v>
      </c>
      <c r="AL87">
        <v>0</v>
      </c>
      <c r="AM87">
        <v>721.83645260646199</v>
      </c>
      <c r="AN87">
        <v>721.83</v>
      </c>
      <c r="AO87">
        <v>1</v>
      </c>
      <c r="AP87">
        <v>462972.52</v>
      </c>
      <c r="AQ87">
        <v>463694.35000000003</v>
      </c>
      <c r="AS87">
        <v>463694.35000000003</v>
      </c>
      <c r="AU87">
        <v>17</v>
      </c>
      <c r="AV87">
        <v>9</v>
      </c>
      <c r="AX87">
        <v>110</v>
      </c>
      <c r="AY87">
        <v>83</v>
      </c>
    </row>
    <row r="88" spans="1:51" x14ac:dyDescent="0.25">
      <c r="A88" t="s">
        <v>264</v>
      </c>
      <c r="B88" t="s">
        <v>265</v>
      </c>
      <c r="C88" t="s">
        <v>233</v>
      </c>
      <c r="D88" t="s">
        <v>211</v>
      </c>
      <c r="F88">
        <v>459.06</v>
      </c>
      <c r="H88">
        <v>2517551.85</v>
      </c>
      <c r="I88">
        <v>415068.28</v>
      </c>
      <c r="J88">
        <v>375190.94000000006</v>
      </c>
      <c r="K88">
        <v>1969708.3400600001</v>
      </c>
      <c r="L88">
        <v>5277519.4100599997</v>
      </c>
      <c r="M88">
        <v>1.05731</v>
      </c>
      <c r="N88">
        <v>5467090.0599999996</v>
      </c>
      <c r="O88">
        <v>11909.31</v>
      </c>
      <c r="Q88">
        <v>11938449.029999999</v>
      </c>
      <c r="R88">
        <v>274349.71000000002</v>
      </c>
      <c r="S88">
        <v>12337925.25</v>
      </c>
      <c r="T88">
        <v>2.2567627594559876</v>
      </c>
      <c r="V88">
        <v>-6870835.1900000004</v>
      </c>
      <c r="W88">
        <v>2.2567627594559876</v>
      </c>
      <c r="X88">
        <v>4</v>
      </c>
      <c r="Y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0.91640871544024838</v>
      </c>
      <c r="AL88">
        <v>0</v>
      </c>
      <c r="AM88">
        <v>420.68658491000042</v>
      </c>
      <c r="AN88">
        <v>420.68</v>
      </c>
      <c r="AO88">
        <v>0.91</v>
      </c>
      <c r="AP88">
        <v>274442.01000000013</v>
      </c>
      <c r="AQ88">
        <v>274862.69000000012</v>
      </c>
      <c r="AS88">
        <v>274862.69000000012</v>
      </c>
      <c r="AU88">
        <v>18</v>
      </c>
      <c r="AV88">
        <v>9</v>
      </c>
      <c r="AX88">
        <v>5</v>
      </c>
      <c r="AY88">
        <v>1</v>
      </c>
    </row>
    <row r="89" spans="1:51" x14ac:dyDescent="0.25">
      <c r="A89" t="s">
        <v>266</v>
      </c>
      <c r="B89" t="s">
        <v>267</v>
      </c>
      <c r="C89" t="s">
        <v>233</v>
      </c>
      <c r="D89" t="s">
        <v>211</v>
      </c>
      <c r="F89">
        <v>3301.2</v>
      </c>
      <c r="H89">
        <v>18169119.890000001</v>
      </c>
      <c r="I89">
        <v>2984846</v>
      </c>
      <c r="J89">
        <v>3300380.27</v>
      </c>
      <c r="K89">
        <v>14367336.599200003</v>
      </c>
      <c r="L89">
        <v>38821682.759200007</v>
      </c>
      <c r="M89">
        <v>1.05731</v>
      </c>
      <c r="N89">
        <v>40223161.329999998</v>
      </c>
      <c r="O89">
        <v>12184.4</v>
      </c>
      <c r="Q89">
        <v>52854285.140000001</v>
      </c>
      <c r="R89">
        <v>2797912.78</v>
      </c>
      <c r="S89">
        <v>56502169.230000004</v>
      </c>
      <c r="T89">
        <v>1.4047172664138283</v>
      </c>
      <c r="V89">
        <v>-16279007.900000006</v>
      </c>
      <c r="W89">
        <v>1.4047172664138283</v>
      </c>
      <c r="X89">
        <v>4</v>
      </c>
      <c r="Y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0.93757668594872245</v>
      </c>
      <c r="AL89">
        <v>0</v>
      </c>
      <c r="AM89">
        <v>3095.1281556539225</v>
      </c>
      <c r="AN89">
        <v>3095.12</v>
      </c>
      <c r="AO89">
        <v>0.93</v>
      </c>
      <c r="AP89">
        <v>2798360.5599999996</v>
      </c>
      <c r="AQ89">
        <v>2801455.6799999997</v>
      </c>
      <c r="AS89">
        <v>2801455.6799999997</v>
      </c>
      <c r="AU89">
        <v>17</v>
      </c>
      <c r="AV89">
        <v>9</v>
      </c>
      <c r="AX89">
        <v>135.83000000000001</v>
      </c>
      <c r="AY89">
        <v>124.66</v>
      </c>
    </row>
    <row r="90" spans="1:51" x14ac:dyDescent="0.25">
      <c r="A90" t="s">
        <v>268</v>
      </c>
      <c r="B90" t="s">
        <v>269</v>
      </c>
      <c r="C90" t="s">
        <v>233</v>
      </c>
      <c r="D90" t="s">
        <v>211</v>
      </c>
      <c r="F90">
        <v>15058.13</v>
      </c>
      <c r="H90">
        <v>88521422.620000005</v>
      </c>
      <c r="I90">
        <v>13615109.4</v>
      </c>
      <c r="J90">
        <v>33310377.279999994</v>
      </c>
      <c r="K90">
        <v>76795538.594630003</v>
      </c>
      <c r="L90">
        <v>212242447.89463001</v>
      </c>
      <c r="M90">
        <v>1.05731</v>
      </c>
      <c r="N90">
        <v>220004910.25999999</v>
      </c>
      <c r="O90">
        <v>14610.37</v>
      </c>
      <c r="Q90">
        <v>159943171.63</v>
      </c>
      <c r="R90">
        <v>16356807.15</v>
      </c>
      <c r="S90">
        <v>180004719.03999999</v>
      </c>
      <c r="T90">
        <v>0.81818500699494345</v>
      </c>
      <c r="V90">
        <v>40000191.219999999</v>
      </c>
      <c r="W90">
        <v>0.81818500699494345</v>
      </c>
      <c r="X90">
        <v>2</v>
      </c>
      <c r="Y90">
        <v>0</v>
      </c>
      <c r="AA90">
        <v>0</v>
      </c>
      <c r="AB90">
        <v>0</v>
      </c>
      <c r="AC90">
        <v>7066682.2961644009</v>
      </c>
      <c r="AD90">
        <v>444010.94694758428</v>
      </c>
      <c r="AE90">
        <v>457371.8232219994</v>
      </c>
      <c r="AF90">
        <v>450920.5466321797</v>
      </c>
      <c r="AG90">
        <v>0</v>
      </c>
      <c r="AH90">
        <v>29.486459935435828</v>
      </c>
      <c r="AI90">
        <v>29.945321672224885</v>
      </c>
      <c r="AJ90">
        <v>0</v>
      </c>
      <c r="AK90">
        <v>0</v>
      </c>
      <c r="AL90">
        <v>0</v>
      </c>
      <c r="AM90">
        <v>0</v>
      </c>
      <c r="AN90">
        <v>450920.54</v>
      </c>
      <c r="AO90">
        <v>29.94</v>
      </c>
      <c r="AP90">
        <v>17470954.579999998</v>
      </c>
      <c r="AQ90">
        <v>17921875.119999997</v>
      </c>
      <c r="AS90">
        <v>17921875.119999997</v>
      </c>
      <c r="AU90">
        <v>56</v>
      </c>
      <c r="AV90">
        <v>28</v>
      </c>
      <c r="AX90">
        <v>3145.5</v>
      </c>
      <c r="AY90">
        <v>5079.33</v>
      </c>
    </row>
    <row r="91" spans="1:51" x14ac:dyDescent="0.25">
      <c r="A91" t="s">
        <v>270</v>
      </c>
      <c r="B91" t="s">
        <v>271</v>
      </c>
      <c r="C91" t="s">
        <v>233</v>
      </c>
      <c r="D91" t="s">
        <v>211</v>
      </c>
      <c r="F91">
        <v>2146.38</v>
      </c>
      <c r="H91">
        <v>12138475.880000001</v>
      </c>
      <c r="I91">
        <v>1940692.4</v>
      </c>
      <c r="J91">
        <v>3144937.24</v>
      </c>
      <c r="K91">
        <v>10338840.173380001</v>
      </c>
      <c r="L91">
        <v>27562945.693380006</v>
      </c>
      <c r="M91">
        <v>1.05731</v>
      </c>
      <c r="N91">
        <v>28550059.18</v>
      </c>
      <c r="O91">
        <v>13301.49</v>
      </c>
      <c r="Q91">
        <v>23261038.100000001</v>
      </c>
      <c r="R91">
        <v>2042452.91</v>
      </c>
      <c r="S91">
        <v>26151631.240000002</v>
      </c>
      <c r="T91">
        <v>0.91599219024806244</v>
      </c>
      <c r="V91">
        <v>2398427.9399999976</v>
      </c>
      <c r="W91">
        <v>0.91599219024806244</v>
      </c>
      <c r="X91">
        <v>3</v>
      </c>
      <c r="Y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21.798584901710569</v>
      </c>
      <c r="AK91">
        <v>0</v>
      </c>
      <c r="AL91">
        <v>46788.046661333537</v>
      </c>
      <c r="AM91">
        <v>0</v>
      </c>
      <c r="AN91">
        <v>46788.04</v>
      </c>
      <c r="AO91">
        <v>21.79</v>
      </c>
      <c r="AP91">
        <v>2067735.0900000005</v>
      </c>
      <c r="AQ91">
        <v>2114523.1300000004</v>
      </c>
      <c r="AS91">
        <v>2114523.1300000004</v>
      </c>
      <c r="AU91">
        <v>53</v>
      </c>
      <c r="AV91">
        <v>27</v>
      </c>
      <c r="AX91">
        <v>182.5</v>
      </c>
      <c r="AY91">
        <v>385.66</v>
      </c>
    </row>
    <row r="92" spans="1:51" x14ac:dyDescent="0.25">
      <c r="A92" t="s">
        <v>272</v>
      </c>
      <c r="B92" t="s">
        <v>273</v>
      </c>
      <c r="C92" t="s">
        <v>233</v>
      </c>
      <c r="D92" t="s">
        <v>211</v>
      </c>
      <c r="F92">
        <v>6082.88</v>
      </c>
      <c r="H92">
        <v>37157005.75</v>
      </c>
      <c r="I92">
        <v>5499957.5999999996</v>
      </c>
      <c r="J92">
        <v>21003512.960000001</v>
      </c>
      <c r="K92">
        <v>31933361.872879989</v>
      </c>
      <c r="L92">
        <v>95593838.182879984</v>
      </c>
      <c r="M92">
        <v>1.05731</v>
      </c>
      <c r="N92">
        <v>99242220.079999998</v>
      </c>
      <c r="O92">
        <v>16315</v>
      </c>
      <c r="Q92">
        <v>85973535.25</v>
      </c>
      <c r="R92">
        <v>12043047.109999999</v>
      </c>
      <c r="S92">
        <v>106201938.88</v>
      </c>
      <c r="T92">
        <v>1.0701286085134907</v>
      </c>
      <c r="V92">
        <v>-6959718.799999997</v>
      </c>
      <c r="W92">
        <v>1.0701286085134907</v>
      </c>
      <c r="X92">
        <v>4</v>
      </c>
      <c r="Y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1.2554217749173664</v>
      </c>
      <c r="AL92">
        <v>0</v>
      </c>
      <c r="AM92">
        <v>7636.5800062093494</v>
      </c>
      <c r="AN92">
        <v>7636.58</v>
      </c>
      <c r="AO92">
        <v>1.25</v>
      </c>
      <c r="AP92">
        <v>12043047.110000001</v>
      </c>
      <c r="AQ92">
        <v>12050683.690000001</v>
      </c>
      <c r="AS92">
        <v>12050683.690000001</v>
      </c>
      <c r="AU92">
        <v>55</v>
      </c>
      <c r="AV92">
        <v>28</v>
      </c>
      <c r="AX92">
        <v>2691.16</v>
      </c>
      <c r="AY92">
        <v>3429</v>
      </c>
    </row>
    <row r="93" spans="1:51" x14ac:dyDescent="0.25">
      <c r="A93" t="s">
        <v>274</v>
      </c>
      <c r="B93" t="s">
        <v>275</v>
      </c>
      <c r="C93" t="s">
        <v>233</v>
      </c>
      <c r="D93" t="s">
        <v>211</v>
      </c>
      <c r="F93">
        <v>4006.8</v>
      </c>
      <c r="H93">
        <v>24172706.23</v>
      </c>
      <c r="I93">
        <v>3622828.35</v>
      </c>
      <c r="J93">
        <v>12829749.790000001</v>
      </c>
      <c r="K93">
        <v>20652639.676799994</v>
      </c>
      <c r="L93">
        <v>61277924.046800002</v>
      </c>
      <c r="M93">
        <v>1.05731</v>
      </c>
      <c r="N93">
        <v>63606159.090000004</v>
      </c>
      <c r="O93">
        <v>15874.55</v>
      </c>
      <c r="Q93">
        <v>67721078.329999998</v>
      </c>
      <c r="R93">
        <v>8059193.7300000004</v>
      </c>
      <c r="S93">
        <v>81744568.189999998</v>
      </c>
      <c r="T93">
        <v>1.285167495719006</v>
      </c>
      <c r="V93">
        <v>-18138409.099999994</v>
      </c>
      <c r="W93">
        <v>1.285167495719006</v>
      </c>
      <c r="X93">
        <v>4</v>
      </c>
      <c r="Y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1.2215294478155927</v>
      </c>
      <c r="AL93">
        <v>0</v>
      </c>
      <c r="AM93">
        <v>4894.4241915075172</v>
      </c>
      <c r="AN93">
        <v>4894.42</v>
      </c>
      <c r="AO93">
        <v>1.22</v>
      </c>
      <c r="AP93">
        <v>8059193.7299999995</v>
      </c>
      <c r="AQ93">
        <v>8064088.1499999994</v>
      </c>
      <c r="AS93">
        <v>8064088.1499999994</v>
      </c>
      <c r="AU93">
        <v>55</v>
      </c>
      <c r="AV93">
        <v>28</v>
      </c>
      <c r="AX93">
        <v>1556</v>
      </c>
      <c r="AY93">
        <v>2112</v>
      </c>
    </row>
    <row r="94" spans="1:51" x14ac:dyDescent="0.25">
      <c r="A94" t="s">
        <v>276</v>
      </c>
      <c r="B94" t="s">
        <v>277</v>
      </c>
      <c r="C94" t="s">
        <v>233</v>
      </c>
      <c r="D94" t="s">
        <v>211</v>
      </c>
      <c r="F94">
        <v>3312.79</v>
      </c>
      <c r="H94">
        <v>20443692.850000001</v>
      </c>
      <c r="I94">
        <v>2995325.33</v>
      </c>
      <c r="J94">
        <v>12107927.5</v>
      </c>
      <c r="K94">
        <v>18590437.86129</v>
      </c>
      <c r="L94">
        <v>54137383.54129</v>
      </c>
      <c r="M94">
        <v>1.05731</v>
      </c>
      <c r="N94">
        <v>56174578.990000002</v>
      </c>
      <c r="O94">
        <v>16956.87</v>
      </c>
      <c r="Q94">
        <v>33132957.66</v>
      </c>
      <c r="R94">
        <v>6627991.0300000003</v>
      </c>
      <c r="S94">
        <v>40909926.18</v>
      </c>
      <c r="T94">
        <v>0.72826404604265282</v>
      </c>
      <c r="V94">
        <v>15264652.810000002</v>
      </c>
      <c r="W94">
        <v>0.72826404604265282</v>
      </c>
      <c r="X94">
        <v>1</v>
      </c>
      <c r="Y94">
        <v>1</v>
      </c>
      <c r="AA94">
        <v>199593.81901465356</v>
      </c>
      <c r="AB94">
        <v>59878.145704396069</v>
      </c>
      <c r="AC94">
        <v>4327714.7878544386</v>
      </c>
      <c r="AD94">
        <v>271917.23931289208</v>
      </c>
      <c r="AE94">
        <v>271917.23931289208</v>
      </c>
      <c r="AF94">
        <v>268081.81869605143</v>
      </c>
      <c r="AG94">
        <v>18.074838943729024</v>
      </c>
      <c r="AH94">
        <v>82.081037226293276</v>
      </c>
      <c r="AI94">
        <v>80.923275757307721</v>
      </c>
      <c r="AJ94">
        <v>0</v>
      </c>
      <c r="AK94">
        <v>0</v>
      </c>
      <c r="AL94">
        <v>0</v>
      </c>
      <c r="AM94">
        <v>0</v>
      </c>
      <c r="AN94">
        <v>327959.96000000002</v>
      </c>
      <c r="AO94">
        <v>98.99</v>
      </c>
      <c r="AP94">
        <v>7695460.9100000001</v>
      </c>
      <c r="AQ94">
        <v>8023420.8700000001</v>
      </c>
      <c r="AS94">
        <v>8023420.8700000001</v>
      </c>
      <c r="AU94">
        <v>20</v>
      </c>
      <c r="AV94">
        <v>10</v>
      </c>
      <c r="AX94">
        <v>1574</v>
      </c>
      <c r="AY94">
        <v>2013.33</v>
      </c>
    </row>
    <row r="95" spans="1:51" x14ac:dyDescent="0.25">
      <c r="A95" t="s">
        <v>278</v>
      </c>
      <c r="B95" t="s">
        <v>279</v>
      </c>
      <c r="C95" t="s">
        <v>233</v>
      </c>
      <c r="D95" t="s">
        <v>211</v>
      </c>
      <c r="F95">
        <v>4629.95</v>
      </c>
      <c r="H95">
        <v>26040845.300000001</v>
      </c>
      <c r="I95">
        <v>4186261.89</v>
      </c>
      <c r="J95">
        <v>5890567.5900000017</v>
      </c>
      <c r="K95">
        <v>20666005.190450002</v>
      </c>
      <c r="L95">
        <v>56783679.970449999</v>
      </c>
      <c r="M95">
        <v>1.05731</v>
      </c>
      <c r="N95">
        <v>58853583.909999996</v>
      </c>
      <c r="O95">
        <v>12711.49</v>
      </c>
      <c r="Q95">
        <v>62620968.579999998</v>
      </c>
      <c r="R95">
        <v>3356451.79</v>
      </c>
      <c r="S95">
        <v>68040221.810000002</v>
      </c>
      <c r="T95">
        <v>1.1560930922074073</v>
      </c>
      <c r="V95">
        <v>-9186637.900000006</v>
      </c>
      <c r="W95">
        <v>1.1560930922074073</v>
      </c>
      <c r="X95">
        <v>4</v>
      </c>
      <c r="Y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0.97813556152377812</v>
      </c>
      <c r="AL95">
        <v>0</v>
      </c>
      <c r="AM95">
        <v>4528.7187430770164</v>
      </c>
      <c r="AN95">
        <v>4528.71</v>
      </c>
      <c r="AO95">
        <v>0.97</v>
      </c>
      <c r="AP95">
        <v>3371486.54</v>
      </c>
      <c r="AQ95">
        <v>3376015.25</v>
      </c>
      <c r="AS95">
        <v>3376015.25</v>
      </c>
      <c r="AU95">
        <v>55</v>
      </c>
      <c r="AV95">
        <v>28</v>
      </c>
      <c r="AX95">
        <v>308.16000000000003</v>
      </c>
      <c r="AY95">
        <v>561</v>
      </c>
    </row>
    <row r="96" spans="1:51" x14ac:dyDescent="0.25">
      <c r="A96" t="s">
        <v>280</v>
      </c>
      <c r="B96" t="s">
        <v>281</v>
      </c>
      <c r="C96" t="s">
        <v>233</v>
      </c>
      <c r="D96" t="s">
        <v>211</v>
      </c>
      <c r="F96">
        <v>7042.47</v>
      </c>
      <c r="H96">
        <v>40881675.119999997</v>
      </c>
      <c r="I96">
        <v>6367590.0899999999</v>
      </c>
      <c r="J96">
        <v>13336582.720000003</v>
      </c>
      <c r="K96">
        <v>33112395.127969999</v>
      </c>
      <c r="L96">
        <v>93698243.057969987</v>
      </c>
      <c r="M96">
        <v>1.05731</v>
      </c>
      <c r="N96">
        <v>97170418</v>
      </c>
      <c r="O96">
        <v>13797.77</v>
      </c>
      <c r="Q96">
        <v>101562477.58</v>
      </c>
      <c r="R96">
        <v>8164656.4100000001</v>
      </c>
      <c r="S96">
        <v>113456235.77</v>
      </c>
      <c r="T96">
        <v>1.1676005733555659</v>
      </c>
      <c r="V96">
        <v>-16285817.769999996</v>
      </c>
      <c r="W96">
        <v>1.1676005733555659</v>
      </c>
      <c r="X96">
        <v>4</v>
      </c>
      <c r="Y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1.0617236719631051</v>
      </c>
      <c r="AL96">
        <v>0</v>
      </c>
      <c r="AM96">
        <v>7477.1571080900094</v>
      </c>
      <c r="AN96">
        <v>7477.15</v>
      </c>
      <c r="AO96">
        <v>1.06</v>
      </c>
      <c r="AP96">
        <v>8275193.2500000019</v>
      </c>
      <c r="AQ96">
        <v>8282670.4000000022</v>
      </c>
      <c r="AS96">
        <v>8282670.4000000022</v>
      </c>
      <c r="AU96">
        <v>18</v>
      </c>
      <c r="AV96">
        <v>9</v>
      </c>
      <c r="AX96">
        <v>1035</v>
      </c>
      <c r="AY96">
        <v>1985.33</v>
      </c>
    </row>
    <row r="97" spans="1:51" x14ac:dyDescent="0.25">
      <c r="A97" t="s">
        <v>282</v>
      </c>
      <c r="B97" t="s">
        <v>283</v>
      </c>
      <c r="C97" t="s">
        <v>233</v>
      </c>
      <c r="D97" t="s">
        <v>211</v>
      </c>
      <c r="F97">
        <v>701.47</v>
      </c>
      <c r="H97">
        <v>4107735.1</v>
      </c>
      <c r="I97">
        <v>634248.12</v>
      </c>
      <c r="J97">
        <v>1438257.4100000004</v>
      </c>
      <c r="K97">
        <v>3340469.7649700004</v>
      </c>
      <c r="L97">
        <v>9520710.3949699998</v>
      </c>
      <c r="M97">
        <v>1.05731</v>
      </c>
      <c r="N97">
        <v>9874899.9800000004</v>
      </c>
      <c r="O97">
        <v>14077.43</v>
      </c>
      <c r="Q97">
        <v>8741261.4600000009</v>
      </c>
      <c r="R97">
        <v>606275.57999999996</v>
      </c>
      <c r="S97">
        <v>10117417.58</v>
      </c>
      <c r="T97">
        <v>1.024558993052201</v>
      </c>
      <c r="V97">
        <v>-242517.59999999963</v>
      </c>
      <c r="W97">
        <v>1.024558993052201</v>
      </c>
      <c r="X97">
        <v>4</v>
      </c>
      <c r="Y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1.0832433670047688</v>
      </c>
      <c r="AL97">
        <v>0</v>
      </c>
      <c r="AM97">
        <v>759.86272465283514</v>
      </c>
      <c r="AN97">
        <v>759.86</v>
      </c>
      <c r="AO97">
        <v>1.08</v>
      </c>
      <c r="AP97">
        <v>606275.57999999996</v>
      </c>
      <c r="AQ97">
        <v>607035.43999999994</v>
      </c>
      <c r="AS97">
        <v>607035.43999999994</v>
      </c>
      <c r="AU97">
        <v>15</v>
      </c>
      <c r="AV97">
        <v>8</v>
      </c>
      <c r="AX97">
        <v>112</v>
      </c>
      <c r="AY97">
        <v>234.33</v>
      </c>
    </row>
    <row r="98" spans="1:51" x14ac:dyDescent="0.25">
      <c r="A98" t="s">
        <v>284</v>
      </c>
      <c r="B98" t="s">
        <v>285</v>
      </c>
      <c r="C98" t="s">
        <v>233</v>
      </c>
      <c r="D98" t="s">
        <v>211</v>
      </c>
      <c r="F98">
        <v>1677.46</v>
      </c>
      <c r="H98">
        <v>10177238.09</v>
      </c>
      <c r="I98">
        <v>1516709</v>
      </c>
      <c r="J98">
        <v>4807047.26</v>
      </c>
      <c r="K98">
        <v>8497244.8734599985</v>
      </c>
      <c r="L98">
        <v>24998239.223459996</v>
      </c>
      <c r="M98">
        <v>1.05731</v>
      </c>
      <c r="N98">
        <v>25943911.199999999</v>
      </c>
      <c r="O98">
        <v>15466.18</v>
      </c>
      <c r="Q98">
        <v>25322011.379999999</v>
      </c>
      <c r="R98">
        <v>2336402.65</v>
      </c>
      <c r="S98">
        <v>29211801.819999997</v>
      </c>
      <c r="T98">
        <v>1.1259598290638613</v>
      </c>
      <c r="V98">
        <v>-3267890.6199999973</v>
      </c>
      <c r="W98">
        <v>1.1259598290638613</v>
      </c>
      <c r="X98">
        <v>4</v>
      </c>
      <c r="Y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1.1901061824220973</v>
      </c>
      <c r="AL98">
        <v>0</v>
      </c>
      <c r="AM98">
        <v>1996.3555167657714</v>
      </c>
      <c r="AN98">
        <v>1996.35</v>
      </c>
      <c r="AO98">
        <v>1.19</v>
      </c>
      <c r="AP98">
        <v>2336402.6499999994</v>
      </c>
      <c r="AQ98">
        <v>2338398.9999999995</v>
      </c>
      <c r="AS98">
        <v>2338398.9999999995</v>
      </c>
      <c r="AU98">
        <v>17</v>
      </c>
      <c r="AV98">
        <v>9</v>
      </c>
      <c r="AX98">
        <v>466</v>
      </c>
      <c r="AY98">
        <v>886</v>
      </c>
    </row>
    <row r="99" spans="1:51" x14ac:dyDescent="0.25">
      <c r="A99" t="s">
        <v>286</v>
      </c>
      <c r="B99" t="s">
        <v>287</v>
      </c>
      <c r="C99" t="s">
        <v>233</v>
      </c>
      <c r="D99" t="s">
        <v>211</v>
      </c>
      <c r="F99">
        <v>1639.13</v>
      </c>
      <c r="H99">
        <v>10054961.640000001</v>
      </c>
      <c r="I99">
        <v>1482052.17</v>
      </c>
      <c r="J99">
        <v>5328851.4899999993</v>
      </c>
      <c r="K99">
        <v>8985374.798630001</v>
      </c>
      <c r="L99">
        <v>25851240.098630004</v>
      </c>
      <c r="M99">
        <v>1.05731</v>
      </c>
      <c r="N99">
        <v>26817822.829999998</v>
      </c>
      <c r="O99">
        <v>16361.01</v>
      </c>
      <c r="Q99">
        <v>15415691.65</v>
      </c>
      <c r="R99">
        <v>3412599.82</v>
      </c>
      <c r="S99">
        <v>19739770.859999999</v>
      </c>
      <c r="T99">
        <v>0.736069105427825</v>
      </c>
      <c r="V99">
        <v>7078051.9699999988</v>
      </c>
      <c r="W99">
        <v>0.736069105427825</v>
      </c>
      <c r="X99">
        <v>2</v>
      </c>
      <c r="Y99">
        <v>0</v>
      </c>
      <c r="AA99">
        <v>0</v>
      </c>
      <c r="AB99">
        <v>0</v>
      </c>
      <c r="AC99">
        <v>2576653.6635506996</v>
      </c>
      <c r="AD99">
        <v>161895.26925953268</v>
      </c>
      <c r="AE99">
        <v>161895.26925953268</v>
      </c>
      <c r="AF99">
        <v>159611.71984186419</v>
      </c>
      <c r="AG99">
        <v>0</v>
      </c>
      <c r="AH99">
        <v>98.76902335966804</v>
      </c>
      <c r="AI99">
        <v>97.375876130547411</v>
      </c>
      <c r="AJ99">
        <v>0</v>
      </c>
      <c r="AK99">
        <v>0</v>
      </c>
      <c r="AL99">
        <v>0</v>
      </c>
      <c r="AM99">
        <v>0</v>
      </c>
      <c r="AN99">
        <v>159611.71</v>
      </c>
      <c r="AO99">
        <v>97.37</v>
      </c>
      <c r="AP99">
        <v>3987300.42</v>
      </c>
      <c r="AQ99">
        <v>4146912.13</v>
      </c>
      <c r="AS99">
        <v>4146912.13</v>
      </c>
      <c r="AU99">
        <v>16</v>
      </c>
      <c r="AV99">
        <v>8</v>
      </c>
      <c r="AX99">
        <v>618</v>
      </c>
      <c r="AY99">
        <v>923</v>
      </c>
    </row>
    <row r="100" spans="1:51" x14ac:dyDescent="0.25">
      <c r="A100" t="s">
        <v>288</v>
      </c>
      <c r="B100" t="s">
        <v>289</v>
      </c>
      <c r="C100" t="s">
        <v>233</v>
      </c>
      <c r="D100" t="s">
        <v>211</v>
      </c>
      <c r="F100">
        <v>852.79</v>
      </c>
      <c r="H100">
        <v>4946099.68</v>
      </c>
      <c r="I100">
        <v>771067.13</v>
      </c>
      <c r="J100">
        <v>1797919.75</v>
      </c>
      <c r="K100">
        <v>4062795.4742900003</v>
      </c>
      <c r="L100">
        <v>11577882.034290001</v>
      </c>
      <c r="M100">
        <v>1.05731</v>
      </c>
      <c r="N100">
        <v>12008571.640000001</v>
      </c>
      <c r="O100">
        <v>14081.51</v>
      </c>
      <c r="Q100">
        <v>10930616.85</v>
      </c>
      <c r="R100">
        <v>848987.76</v>
      </c>
      <c r="S100">
        <v>12576500.629999999</v>
      </c>
      <c r="T100">
        <v>1.0472936338330407</v>
      </c>
      <c r="V100">
        <v>-567928.98999999836</v>
      </c>
      <c r="W100">
        <v>1.0472936338330407</v>
      </c>
      <c r="X100">
        <v>4</v>
      </c>
      <c r="Y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1.0835568183339843</v>
      </c>
      <c r="AL100">
        <v>0</v>
      </c>
      <c r="AM100">
        <v>924.04641910703845</v>
      </c>
      <c r="AN100">
        <v>924.04</v>
      </c>
      <c r="AO100">
        <v>1.08</v>
      </c>
      <c r="AP100">
        <v>865322.22000000009</v>
      </c>
      <c r="AQ100">
        <v>866246.26000000013</v>
      </c>
      <c r="AS100">
        <v>866246.26000000013</v>
      </c>
      <c r="AU100">
        <v>16</v>
      </c>
      <c r="AV100">
        <v>8</v>
      </c>
      <c r="AX100">
        <v>165</v>
      </c>
      <c r="AY100">
        <v>268</v>
      </c>
    </row>
    <row r="101" spans="1:51" x14ac:dyDescent="0.25">
      <c r="A101" t="s">
        <v>290</v>
      </c>
      <c r="B101" t="s">
        <v>291</v>
      </c>
      <c r="C101" t="s">
        <v>233</v>
      </c>
      <c r="D101" t="s">
        <v>211</v>
      </c>
      <c r="F101">
        <v>593.25</v>
      </c>
      <c r="H101">
        <v>3547916.61</v>
      </c>
      <c r="I101">
        <v>536398.85</v>
      </c>
      <c r="J101">
        <v>1338356.3899999999</v>
      </c>
      <c r="K101">
        <v>2882984.0697499998</v>
      </c>
      <c r="L101">
        <v>8305655.9197499994</v>
      </c>
      <c r="M101">
        <v>1.05731</v>
      </c>
      <c r="N101">
        <v>8616429.2400000002</v>
      </c>
      <c r="O101">
        <v>14524.11</v>
      </c>
      <c r="Q101">
        <v>8650515.1400000006</v>
      </c>
      <c r="R101">
        <v>554337.43000000005</v>
      </c>
      <c r="S101">
        <v>9754282.2100000009</v>
      </c>
      <c r="T101">
        <v>1.1320562077754615</v>
      </c>
      <c r="V101">
        <v>-1137852.9700000007</v>
      </c>
      <c r="W101">
        <v>1.1320562077754615</v>
      </c>
      <c r="X101">
        <v>4</v>
      </c>
      <c r="Y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1.1176144648089961</v>
      </c>
      <c r="AL101">
        <v>0</v>
      </c>
      <c r="AM101">
        <v>663.02478124793697</v>
      </c>
      <c r="AN101">
        <v>663.02</v>
      </c>
      <c r="AO101">
        <v>1.1100000000000001</v>
      </c>
      <c r="AP101">
        <v>554337.43000000005</v>
      </c>
      <c r="AQ101">
        <v>555000.45000000007</v>
      </c>
      <c r="AS101">
        <v>555000.45000000007</v>
      </c>
      <c r="AU101">
        <v>15</v>
      </c>
      <c r="AV101">
        <v>8</v>
      </c>
      <c r="AX101">
        <v>82.83</v>
      </c>
      <c r="AY101">
        <v>266.33</v>
      </c>
    </row>
    <row r="102" spans="1:51" x14ac:dyDescent="0.25">
      <c r="A102" t="s">
        <v>292</v>
      </c>
      <c r="B102" t="s">
        <v>293</v>
      </c>
      <c r="C102" t="s">
        <v>233</v>
      </c>
      <c r="D102" t="s">
        <v>211</v>
      </c>
      <c r="F102">
        <v>739.8</v>
      </c>
      <c r="H102">
        <v>4319586.09</v>
      </c>
      <c r="I102">
        <v>668904.95999999996</v>
      </c>
      <c r="J102">
        <v>1396816.1900000004</v>
      </c>
      <c r="K102">
        <v>3484495.2818</v>
      </c>
      <c r="L102">
        <v>9869802.5218000002</v>
      </c>
      <c r="M102">
        <v>1.05731</v>
      </c>
      <c r="N102">
        <v>10235744.470000001</v>
      </c>
      <c r="O102">
        <v>13835.82</v>
      </c>
      <c r="Q102">
        <v>9974027.2100000009</v>
      </c>
      <c r="R102">
        <v>541056.39</v>
      </c>
      <c r="S102">
        <v>12040120.800000001</v>
      </c>
      <c r="T102">
        <v>1.1762818850439709</v>
      </c>
      <c r="V102">
        <v>-1804376.33</v>
      </c>
      <c r="W102">
        <v>1.1762818850439709</v>
      </c>
      <c r="X102">
        <v>4</v>
      </c>
      <c r="Y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1.0646516794492145</v>
      </c>
      <c r="AL102">
        <v>0</v>
      </c>
      <c r="AM102">
        <v>787.62931245652885</v>
      </c>
      <c r="AN102">
        <v>787.62</v>
      </c>
      <c r="AO102">
        <v>1.06</v>
      </c>
      <c r="AP102">
        <v>541056.3899999999</v>
      </c>
      <c r="AQ102">
        <v>541844.00999999989</v>
      </c>
      <c r="AS102">
        <v>541844.00999999989</v>
      </c>
      <c r="AU102">
        <v>16</v>
      </c>
      <c r="AV102">
        <v>8</v>
      </c>
      <c r="AX102">
        <v>85</v>
      </c>
      <c r="AY102">
        <v>239</v>
      </c>
    </row>
    <row r="103" spans="1:51" x14ac:dyDescent="0.25">
      <c r="A103" t="s">
        <v>294</v>
      </c>
      <c r="B103" t="s">
        <v>295</v>
      </c>
      <c r="C103" t="s">
        <v>233</v>
      </c>
      <c r="D103" t="s">
        <v>211</v>
      </c>
      <c r="F103">
        <v>481.5</v>
      </c>
      <c r="H103">
        <v>2859574.0500000003</v>
      </c>
      <c r="I103">
        <v>435357.85</v>
      </c>
      <c r="J103">
        <v>1218584.6099999999</v>
      </c>
      <c r="K103">
        <v>2372208.4635000001</v>
      </c>
      <c r="L103">
        <v>6885724.9735000003</v>
      </c>
      <c r="M103">
        <v>1.05731</v>
      </c>
      <c r="N103">
        <v>7144394.5999999996</v>
      </c>
      <c r="O103">
        <v>14837.78</v>
      </c>
      <c r="Q103">
        <v>6444391.5999999996</v>
      </c>
      <c r="R103">
        <v>605478.27</v>
      </c>
      <c r="S103">
        <v>7399509.0899999999</v>
      </c>
      <c r="T103">
        <v>1.0357083425935067</v>
      </c>
      <c r="V103">
        <v>-255114.49000000022</v>
      </c>
      <c r="W103">
        <v>1.0357083425935067</v>
      </c>
      <c r="X103">
        <v>4</v>
      </c>
      <c r="Y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1.1417514640333477</v>
      </c>
      <c r="AL103">
        <v>0</v>
      </c>
      <c r="AM103">
        <v>549.75332993205689</v>
      </c>
      <c r="AN103">
        <v>549.75</v>
      </c>
      <c r="AO103">
        <v>1.1399999999999999</v>
      </c>
      <c r="AP103">
        <v>619100.97000000009</v>
      </c>
      <c r="AQ103">
        <v>619650.72000000009</v>
      </c>
      <c r="AS103">
        <v>619650.72000000009</v>
      </c>
      <c r="AU103">
        <v>16</v>
      </c>
      <c r="AV103">
        <v>8</v>
      </c>
      <c r="AX103">
        <v>133.5</v>
      </c>
      <c r="AY103">
        <v>187</v>
      </c>
    </row>
    <row r="104" spans="1:51" x14ac:dyDescent="0.25">
      <c r="A104" t="s">
        <v>296</v>
      </c>
      <c r="B104" t="s">
        <v>297</v>
      </c>
      <c r="C104" t="s">
        <v>233</v>
      </c>
      <c r="D104" t="s">
        <v>211</v>
      </c>
      <c r="F104">
        <v>1012.14</v>
      </c>
      <c r="H104">
        <v>5976307.0700000003</v>
      </c>
      <c r="I104">
        <v>915146.62</v>
      </c>
      <c r="J104">
        <v>2344530.3600000003</v>
      </c>
      <c r="K104">
        <v>4911417.1481400002</v>
      </c>
      <c r="L104">
        <v>14147401.198140001</v>
      </c>
      <c r="M104">
        <v>1.05731</v>
      </c>
      <c r="N104">
        <v>14676715.439999999</v>
      </c>
      <c r="O104">
        <v>14500.67</v>
      </c>
      <c r="Q104">
        <v>12566537.5</v>
      </c>
      <c r="R104">
        <v>1723199.27</v>
      </c>
      <c r="S104">
        <v>15130902.07</v>
      </c>
      <c r="T104">
        <v>1.0309460677258999</v>
      </c>
      <c r="V104">
        <v>-454186.63000000082</v>
      </c>
      <c r="W104">
        <v>1.0309460677258999</v>
      </c>
      <c r="X104">
        <v>4</v>
      </c>
      <c r="Y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1.1158112105365661</v>
      </c>
      <c r="AL104">
        <v>0</v>
      </c>
      <c r="AM104">
        <v>1129.3571586324799</v>
      </c>
      <c r="AN104">
        <v>1129.3499999999999</v>
      </c>
      <c r="AO104">
        <v>1.1100000000000001</v>
      </c>
      <c r="AP104">
        <v>1805448.6500000001</v>
      </c>
      <c r="AQ104">
        <v>1806578.0000000002</v>
      </c>
      <c r="AS104">
        <v>1806578.0000000002</v>
      </c>
      <c r="AU104">
        <v>16</v>
      </c>
      <c r="AV104">
        <v>8</v>
      </c>
      <c r="AX104">
        <v>214</v>
      </c>
      <c r="AY104">
        <v>384</v>
      </c>
    </row>
    <row r="105" spans="1:51" x14ac:dyDescent="0.25">
      <c r="A105" t="s">
        <v>298</v>
      </c>
      <c r="B105" t="s">
        <v>299</v>
      </c>
      <c r="C105" t="s">
        <v>233</v>
      </c>
      <c r="D105" t="s">
        <v>211</v>
      </c>
      <c r="F105">
        <v>1199.6300000000001</v>
      </c>
      <c r="H105">
        <v>7030320.9600000009</v>
      </c>
      <c r="I105">
        <v>1084669.45</v>
      </c>
      <c r="J105">
        <v>2622431.15</v>
      </c>
      <c r="K105">
        <v>5764330.0491299992</v>
      </c>
      <c r="L105">
        <v>16501751.609129999</v>
      </c>
      <c r="M105">
        <v>1.05731</v>
      </c>
      <c r="N105">
        <v>17117113.23</v>
      </c>
      <c r="O105">
        <v>14268.66</v>
      </c>
      <c r="Q105">
        <v>20940857.109999999</v>
      </c>
      <c r="R105">
        <v>1164227.07</v>
      </c>
      <c r="S105">
        <v>23134216.73</v>
      </c>
      <c r="T105">
        <v>1.3515256000909215</v>
      </c>
      <c r="V105">
        <v>-6017103.5</v>
      </c>
      <c r="W105">
        <v>1.3515256000909215</v>
      </c>
      <c r="X105">
        <v>4</v>
      </c>
      <c r="Y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1.0979577806778185</v>
      </c>
      <c r="AL105">
        <v>0</v>
      </c>
      <c r="AM105">
        <v>1317.1430924345314</v>
      </c>
      <c r="AN105">
        <v>1317.14</v>
      </c>
      <c r="AO105">
        <v>1.0900000000000001</v>
      </c>
      <c r="AP105">
        <v>1164227.07</v>
      </c>
      <c r="AQ105">
        <v>1165544.21</v>
      </c>
      <c r="AS105">
        <v>1165544.21</v>
      </c>
      <c r="AU105">
        <v>16</v>
      </c>
      <c r="AV105">
        <v>8</v>
      </c>
      <c r="AX105">
        <v>229.33</v>
      </c>
      <c r="AY105">
        <v>420</v>
      </c>
    </row>
    <row r="106" spans="1:51" x14ac:dyDescent="0.25">
      <c r="A106" t="s">
        <v>300</v>
      </c>
      <c r="B106" t="s">
        <v>301</v>
      </c>
      <c r="C106" t="s">
        <v>233</v>
      </c>
      <c r="D106" t="s">
        <v>222</v>
      </c>
      <c r="F106">
        <v>3711.5</v>
      </c>
      <c r="H106">
        <v>23669824.82</v>
      </c>
      <c r="I106">
        <v>3355826.95</v>
      </c>
      <c r="J106">
        <v>5786846.0500000007</v>
      </c>
      <c r="K106">
        <v>20051531.080500003</v>
      </c>
      <c r="L106">
        <v>52864028.9005</v>
      </c>
      <c r="M106">
        <v>1.05731</v>
      </c>
      <c r="N106">
        <v>54744513.149999999</v>
      </c>
      <c r="O106">
        <v>14749.96</v>
      </c>
      <c r="Q106">
        <v>56337334.75</v>
      </c>
      <c r="R106">
        <v>2805199.63</v>
      </c>
      <c r="S106">
        <v>62643662.980000004</v>
      </c>
      <c r="T106">
        <v>1.1442911695708451</v>
      </c>
      <c r="V106">
        <v>-7899149.8300000057</v>
      </c>
      <c r="W106">
        <v>1.1442911695708451</v>
      </c>
      <c r="X106">
        <v>4</v>
      </c>
      <c r="Y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1.1349940062236388</v>
      </c>
      <c r="AL106">
        <v>0</v>
      </c>
      <c r="AM106">
        <v>4212.5302540990351</v>
      </c>
      <c r="AN106">
        <v>4212.53</v>
      </c>
      <c r="AO106">
        <v>1.1299999999999999</v>
      </c>
      <c r="AP106">
        <v>2958358.6999999993</v>
      </c>
      <c r="AQ106">
        <v>2962571.2299999991</v>
      </c>
      <c r="AS106">
        <v>2962571.2299999991</v>
      </c>
      <c r="AU106">
        <v>18</v>
      </c>
      <c r="AV106">
        <v>9</v>
      </c>
      <c r="AX106">
        <v>227.5</v>
      </c>
      <c r="AY106">
        <v>930</v>
      </c>
    </row>
    <row r="107" spans="1:51" x14ac:dyDescent="0.25">
      <c r="A107" t="s">
        <v>302</v>
      </c>
      <c r="B107" t="s">
        <v>303</v>
      </c>
      <c r="C107" t="s">
        <v>233</v>
      </c>
      <c r="D107" t="s">
        <v>222</v>
      </c>
      <c r="F107">
        <v>4017.49</v>
      </c>
      <c r="H107">
        <v>24706797.449999999</v>
      </c>
      <c r="I107">
        <v>3632493.93</v>
      </c>
      <c r="J107">
        <v>3640827.34</v>
      </c>
      <c r="K107">
        <v>20659038.057990003</v>
      </c>
      <c r="L107">
        <v>52639156.777989998</v>
      </c>
      <c r="M107">
        <v>1.05731</v>
      </c>
      <c r="N107">
        <v>54471937.380000003</v>
      </c>
      <c r="O107">
        <v>13558.69</v>
      </c>
      <c r="Q107">
        <v>101592249.19</v>
      </c>
      <c r="R107">
        <v>2415281.88</v>
      </c>
      <c r="S107">
        <v>106087443.53999999</v>
      </c>
      <c r="T107">
        <v>1.9475614168067248</v>
      </c>
      <c r="V107">
        <v>-51615506.159999989</v>
      </c>
      <c r="W107">
        <v>1.9475614168067248</v>
      </c>
      <c r="X107">
        <v>4</v>
      </c>
      <c r="Y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1.0433270145050586</v>
      </c>
      <c r="AL107">
        <v>0</v>
      </c>
      <c r="AM107">
        <v>4191.5558475039279</v>
      </c>
      <c r="AN107">
        <v>4191.55</v>
      </c>
      <c r="AO107">
        <v>1.04</v>
      </c>
      <c r="AP107">
        <v>2416465.4300000002</v>
      </c>
      <c r="AQ107">
        <v>2420656.98</v>
      </c>
      <c r="AS107">
        <v>2420656.98</v>
      </c>
      <c r="AU107">
        <v>18</v>
      </c>
      <c r="AV107">
        <v>9</v>
      </c>
      <c r="AX107">
        <v>19.5</v>
      </c>
      <c r="AY107">
        <v>180</v>
      </c>
    </row>
    <row r="108" spans="1:51" x14ac:dyDescent="0.25">
      <c r="A108" t="s">
        <v>304</v>
      </c>
      <c r="B108" t="s">
        <v>305</v>
      </c>
      <c r="C108" t="s">
        <v>233</v>
      </c>
      <c r="D108" t="s">
        <v>222</v>
      </c>
      <c r="F108">
        <v>6262.82</v>
      </c>
      <c r="H108">
        <v>40580348.18</v>
      </c>
      <c r="I108">
        <v>5662653.9500000002</v>
      </c>
      <c r="J108">
        <v>11679497.289999999</v>
      </c>
      <c r="K108">
        <v>34590152.683819994</v>
      </c>
      <c r="L108">
        <v>92512652.103819996</v>
      </c>
      <c r="M108">
        <v>1.05731</v>
      </c>
      <c r="N108">
        <v>95832190.540000007</v>
      </c>
      <c r="O108">
        <v>15301.76</v>
      </c>
      <c r="Q108">
        <v>100061557.5</v>
      </c>
      <c r="R108">
        <v>5352734.75</v>
      </c>
      <c r="S108">
        <v>114541017.97</v>
      </c>
      <c r="T108">
        <v>1.1952248751132428</v>
      </c>
      <c r="V108">
        <v>-18708827.429999992</v>
      </c>
      <c r="W108">
        <v>1.1952248751132428</v>
      </c>
      <c r="X108">
        <v>4</v>
      </c>
      <c r="Y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1.1774539221217077</v>
      </c>
      <c r="AL108">
        <v>0</v>
      </c>
      <c r="AM108">
        <v>7374.1819725422738</v>
      </c>
      <c r="AN108">
        <v>7374.18</v>
      </c>
      <c r="AO108">
        <v>1.17</v>
      </c>
      <c r="AP108">
        <v>5619852.2599999998</v>
      </c>
      <c r="AQ108">
        <v>5627226.4399999995</v>
      </c>
      <c r="AS108">
        <v>5627226.4399999995</v>
      </c>
      <c r="AU108">
        <v>55</v>
      </c>
      <c r="AV108">
        <v>28</v>
      </c>
      <c r="AX108">
        <v>572</v>
      </c>
      <c r="AY108">
        <v>2144</v>
      </c>
    </row>
    <row r="109" spans="1:51" x14ac:dyDescent="0.25">
      <c r="A109" t="s">
        <v>306</v>
      </c>
      <c r="B109" t="s">
        <v>307</v>
      </c>
      <c r="C109" t="s">
        <v>233</v>
      </c>
      <c r="D109" t="s">
        <v>222</v>
      </c>
      <c r="F109">
        <v>12087</v>
      </c>
      <c r="H109">
        <v>77820282.569999993</v>
      </c>
      <c r="I109">
        <v>10928702.789999999</v>
      </c>
      <c r="J109">
        <v>21377375.840000004</v>
      </c>
      <c r="K109">
        <v>66266468.456999995</v>
      </c>
      <c r="L109">
        <v>176392829.65699998</v>
      </c>
      <c r="M109">
        <v>1.05731</v>
      </c>
      <c r="N109">
        <v>182704171.41</v>
      </c>
      <c r="O109">
        <v>15115.75</v>
      </c>
      <c r="Q109">
        <v>163419194.53999999</v>
      </c>
      <c r="R109">
        <v>11430656.609999999</v>
      </c>
      <c r="S109">
        <v>180331958.25999999</v>
      </c>
      <c r="T109">
        <v>0.98701609748867414</v>
      </c>
      <c r="V109">
        <v>2372213.150000006</v>
      </c>
      <c r="W109">
        <v>0.98701609748867414</v>
      </c>
      <c r="X109">
        <v>3</v>
      </c>
      <c r="Y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24.771815828694898</v>
      </c>
      <c r="AK109">
        <v>0</v>
      </c>
      <c r="AL109">
        <v>299416.93792143522</v>
      </c>
      <c r="AM109">
        <v>0</v>
      </c>
      <c r="AN109">
        <v>299416.93</v>
      </c>
      <c r="AO109">
        <v>24.77</v>
      </c>
      <c r="AP109">
        <v>12166540.490000002</v>
      </c>
      <c r="AQ109">
        <v>12465957.420000002</v>
      </c>
      <c r="AS109">
        <v>12465957.420000002</v>
      </c>
      <c r="AU109">
        <v>54</v>
      </c>
      <c r="AV109">
        <v>27</v>
      </c>
      <c r="AX109">
        <v>1072.5</v>
      </c>
      <c r="AY109">
        <v>3679</v>
      </c>
    </row>
    <row r="110" spans="1:51" x14ac:dyDescent="0.25">
      <c r="A110" t="s">
        <v>308</v>
      </c>
      <c r="B110" t="s">
        <v>309</v>
      </c>
      <c r="C110" t="s">
        <v>233</v>
      </c>
      <c r="D110" t="s">
        <v>222</v>
      </c>
      <c r="F110">
        <v>11997.5</v>
      </c>
      <c r="H110">
        <v>77900305.960000008</v>
      </c>
      <c r="I110">
        <v>10847779.57</v>
      </c>
      <c r="J110">
        <v>22448813.149999999</v>
      </c>
      <c r="K110">
        <v>66333260.116499998</v>
      </c>
      <c r="L110">
        <v>177530158.7965</v>
      </c>
      <c r="M110">
        <v>1.05731</v>
      </c>
      <c r="N110">
        <v>183902853.05000001</v>
      </c>
      <c r="O110">
        <v>15328.43</v>
      </c>
      <c r="Q110">
        <v>180489013.78999999</v>
      </c>
      <c r="R110">
        <v>9535655.4900000002</v>
      </c>
      <c r="S110">
        <v>202850946.33000001</v>
      </c>
      <c r="T110">
        <v>1.1030331665101918</v>
      </c>
      <c r="V110">
        <v>-18948093.280000001</v>
      </c>
      <c r="W110">
        <v>1.1030331665101918</v>
      </c>
      <c r="X110">
        <v>4</v>
      </c>
      <c r="Y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1.1795059699489112</v>
      </c>
      <c r="AL110">
        <v>0</v>
      </c>
      <c r="AM110">
        <v>14151.122874462062</v>
      </c>
      <c r="AN110">
        <v>14151.12</v>
      </c>
      <c r="AO110">
        <v>1.17</v>
      </c>
      <c r="AP110">
        <v>10116663.339999998</v>
      </c>
      <c r="AQ110">
        <v>10130814.459999997</v>
      </c>
      <c r="AS110">
        <v>10130814.459999997</v>
      </c>
      <c r="AU110">
        <v>53</v>
      </c>
      <c r="AV110">
        <v>27</v>
      </c>
      <c r="AX110">
        <v>1006</v>
      </c>
      <c r="AY110">
        <v>4255</v>
      </c>
    </row>
    <row r="111" spans="1:51" x14ac:dyDescent="0.25">
      <c r="A111" t="s">
        <v>310</v>
      </c>
      <c r="B111" t="s">
        <v>311</v>
      </c>
      <c r="C111" t="s">
        <v>233</v>
      </c>
      <c r="D111" t="s">
        <v>222</v>
      </c>
      <c r="F111">
        <v>4632.1499999999996</v>
      </c>
      <c r="H111">
        <v>30283690.43</v>
      </c>
      <c r="I111">
        <v>4188251.06</v>
      </c>
      <c r="J111">
        <v>9162062.1399999987</v>
      </c>
      <c r="K111">
        <v>25818206.67365</v>
      </c>
      <c r="L111">
        <v>69452210.303650007</v>
      </c>
      <c r="M111">
        <v>1.05731</v>
      </c>
      <c r="N111">
        <v>71952875.049999997</v>
      </c>
      <c r="O111">
        <v>15533.36</v>
      </c>
      <c r="Q111">
        <v>115876009.09</v>
      </c>
      <c r="R111">
        <v>4768526.97</v>
      </c>
      <c r="S111">
        <v>128981397.10000001</v>
      </c>
      <c r="T111">
        <v>1.7925815613395704</v>
      </c>
      <c r="V111">
        <v>-57028522.050000012</v>
      </c>
      <c r="W111">
        <v>1.7925815613395704</v>
      </c>
      <c r="X111">
        <v>4</v>
      </c>
      <c r="Y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1.1952753757168577</v>
      </c>
      <c r="AL111">
        <v>0</v>
      </c>
      <c r="AM111">
        <v>5536.6948316268417</v>
      </c>
      <c r="AN111">
        <v>5536.69</v>
      </c>
      <c r="AO111">
        <v>1.19</v>
      </c>
      <c r="AP111">
        <v>4848279.96</v>
      </c>
      <c r="AQ111">
        <v>4853816.6500000004</v>
      </c>
      <c r="AS111">
        <v>4853816.6500000004</v>
      </c>
      <c r="AU111">
        <v>15</v>
      </c>
      <c r="AV111">
        <v>8</v>
      </c>
      <c r="AX111">
        <v>406.5</v>
      </c>
      <c r="AY111">
        <v>1831.66</v>
      </c>
    </row>
    <row r="112" spans="1:51" x14ac:dyDescent="0.25">
      <c r="A112" t="s">
        <v>312</v>
      </c>
      <c r="B112" t="s">
        <v>313</v>
      </c>
      <c r="C112" t="s">
        <v>233</v>
      </c>
      <c r="D112" t="s">
        <v>222</v>
      </c>
      <c r="F112">
        <v>5208.99</v>
      </c>
      <c r="H112">
        <v>32611515.489999998</v>
      </c>
      <c r="I112">
        <v>4709812.4800000004</v>
      </c>
      <c r="J112">
        <v>6584992.919999999</v>
      </c>
      <c r="K112">
        <v>27507735.653490003</v>
      </c>
      <c r="L112">
        <v>71414056.543490008</v>
      </c>
      <c r="M112">
        <v>1.05731</v>
      </c>
      <c r="N112">
        <v>73930327.790000007</v>
      </c>
      <c r="O112">
        <v>14192.83</v>
      </c>
      <c r="Q112">
        <v>105706393.37</v>
      </c>
      <c r="R112">
        <v>3353055.02</v>
      </c>
      <c r="S112">
        <v>113576632.61</v>
      </c>
      <c r="T112">
        <v>1.5362657789454932</v>
      </c>
      <c r="V112">
        <v>-39646304.819999993</v>
      </c>
      <c r="W112">
        <v>1.5362657789454932</v>
      </c>
      <c r="X112">
        <v>4</v>
      </c>
      <c r="Y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1.0921229742227572</v>
      </c>
      <c r="AL112">
        <v>0</v>
      </c>
      <c r="AM112">
        <v>5688.8576514965998</v>
      </c>
      <c r="AN112">
        <v>5688.85</v>
      </c>
      <c r="AO112">
        <v>1.0900000000000001</v>
      </c>
      <c r="AP112">
        <v>3353055.02</v>
      </c>
      <c r="AQ112">
        <v>3358743.87</v>
      </c>
      <c r="AS112">
        <v>3358743.87</v>
      </c>
      <c r="AU112">
        <v>17</v>
      </c>
      <c r="AV112">
        <v>9</v>
      </c>
      <c r="AX112">
        <v>241.5</v>
      </c>
      <c r="AY112">
        <v>749</v>
      </c>
    </row>
    <row r="113" spans="1:51" x14ac:dyDescent="0.25">
      <c r="A113" t="s">
        <v>314</v>
      </c>
      <c r="B113" t="s">
        <v>232</v>
      </c>
      <c r="C113" t="s">
        <v>233</v>
      </c>
      <c r="D113" t="s">
        <v>97</v>
      </c>
      <c r="F113">
        <v>79.989999999999995</v>
      </c>
      <c r="H113">
        <v>512609.16</v>
      </c>
      <c r="I113">
        <v>72324.55</v>
      </c>
      <c r="J113">
        <v>225900.74999999997</v>
      </c>
      <c r="K113">
        <v>475623.66248999996</v>
      </c>
      <c r="L113">
        <v>1286458.12249</v>
      </c>
      <c r="M113">
        <v>1.05731</v>
      </c>
      <c r="N113">
        <v>1332927.04</v>
      </c>
      <c r="O113">
        <v>16663.669999999998</v>
      </c>
      <c r="Q113">
        <v>133292.70000000001</v>
      </c>
      <c r="R113">
        <v>685266.59</v>
      </c>
      <c r="S113">
        <v>818559.29</v>
      </c>
      <c r="T113">
        <v>0.61410659806256163</v>
      </c>
      <c r="V113">
        <v>514367.75</v>
      </c>
      <c r="W113">
        <v>0.61410659806256163</v>
      </c>
      <c r="X113">
        <v>1</v>
      </c>
      <c r="Y113">
        <v>1</v>
      </c>
      <c r="AA113">
        <v>156899.57045469061</v>
      </c>
      <c r="AB113">
        <v>47069.871136407179</v>
      </c>
      <c r="AC113">
        <v>300604.65737723361</v>
      </c>
      <c r="AD113">
        <v>18887.471232626998</v>
      </c>
      <c r="AE113">
        <v>18887.471232626998</v>
      </c>
      <c r="AF113">
        <v>18621.061509033694</v>
      </c>
      <c r="AG113">
        <v>588.4469450732239</v>
      </c>
      <c r="AH113">
        <v>236.12290577105887</v>
      </c>
      <c r="AI113">
        <v>232.7923679089098</v>
      </c>
      <c r="AJ113">
        <v>0</v>
      </c>
      <c r="AK113">
        <v>0</v>
      </c>
      <c r="AL113">
        <v>0</v>
      </c>
      <c r="AM113">
        <v>0</v>
      </c>
      <c r="AN113">
        <v>65690.929999999993</v>
      </c>
      <c r="AO113">
        <v>821.23</v>
      </c>
      <c r="AP113">
        <v>685266.59</v>
      </c>
      <c r="AQ113">
        <v>750957.52</v>
      </c>
      <c r="AS113">
        <v>750957.52</v>
      </c>
      <c r="AU113">
        <v>7</v>
      </c>
      <c r="AV113">
        <v>4</v>
      </c>
      <c r="AX113">
        <v>22</v>
      </c>
      <c r="AY113">
        <v>42.610725293871567</v>
      </c>
    </row>
    <row r="114" spans="1:51" x14ac:dyDescent="0.25">
      <c r="A114" t="s">
        <v>315</v>
      </c>
      <c r="B114" t="s">
        <v>316</v>
      </c>
      <c r="C114" t="s">
        <v>233</v>
      </c>
      <c r="D114" t="s">
        <v>97</v>
      </c>
      <c r="F114">
        <v>1915</v>
      </c>
      <c r="H114">
        <v>12345144.93</v>
      </c>
      <c r="I114">
        <v>1731485.55</v>
      </c>
      <c r="J114">
        <v>5152101.1700000009</v>
      </c>
      <c r="K114">
        <v>11302026.805</v>
      </c>
      <c r="L114">
        <v>30530758.455000002</v>
      </c>
      <c r="M114">
        <v>1.05731</v>
      </c>
      <c r="N114">
        <v>31632757.059999999</v>
      </c>
      <c r="O114">
        <v>16518.41</v>
      </c>
      <c r="Q114">
        <v>3163275.7</v>
      </c>
      <c r="R114">
        <v>11015888.050000001</v>
      </c>
      <c r="S114">
        <v>14179163.75</v>
      </c>
      <c r="T114">
        <v>0.448243057761466</v>
      </c>
      <c r="V114">
        <v>17453593.309999999</v>
      </c>
      <c r="W114">
        <v>0.448243057761466</v>
      </c>
      <c r="X114">
        <v>1</v>
      </c>
      <c r="Y114">
        <v>1</v>
      </c>
      <c r="AA114">
        <v>8970230.1994150169</v>
      </c>
      <c r="AB114">
        <v>2691069.0598245049</v>
      </c>
      <c r="AC114">
        <v>10439323.689757945</v>
      </c>
      <c r="AD114">
        <v>655919.39791854215</v>
      </c>
      <c r="AE114">
        <v>655919.39791854215</v>
      </c>
      <c r="AF114">
        <v>646667.58737457125</v>
      </c>
      <c r="AG114">
        <v>1405.2579946864255</v>
      </c>
      <c r="AH114">
        <v>342.51665687652331</v>
      </c>
      <c r="AI114">
        <v>337.6854242164863</v>
      </c>
      <c r="AJ114">
        <v>0</v>
      </c>
      <c r="AK114">
        <v>0</v>
      </c>
      <c r="AL114">
        <v>0</v>
      </c>
      <c r="AM114">
        <v>0</v>
      </c>
      <c r="AN114">
        <v>3337736.64</v>
      </c>
      <c r="AO114">
        <v>1742.94</v>
      </c>
      <c r="AP114">
        <v>11015888.049999999</v>
      </c>
      <c r="AQ114">
        <v>14353624.689999999</v>
      </c>
      <c r="AS114">
        <v>14353624.689999999</v>
      </c>
      <c r="AU114">
        <v>78</v>
      </c>
      <c r="AV114">
        <v>39</v>
      </c>
      <c r="AX114">
        <v>414</v>
      </c>
      <c r="AY114">
        <v>1020.1217519410433</v>
      </c>
    </row>
    <row r="115" spans="1:51" x14ac:dyDescent="0.25">
      <c r="A115" t="s">
        <v>317</v>
      </c>
      <c r="B115" t="s">
        <v>318</v>
      </c>
      <c r="C115" t="s">
        <v>233</v>
      </c>
      <c r="D115" t="s">
        <v>211</v>
      </c>
      <c r="F115">
        <v>195.25</v>
      </c>
      <c r="H115">
        <v>1154211.2</v>
      </c>
      <c r="I115">
        <v>176539.19</v>
      </c>
      <c r="J115">
        <v>452411.38999999996</v>
      </c>
      <c r="K115">
        <v>946742.40274999989</v>
      </c>
      <c r="L115">
        <v>2729904.1827499997</v>
      </c>
      <c r="M115">
        <v>1.05731</v>
      </c>
      <c r="N115">
        <v>2832097.18</v>
      </c>
      <c r="O115">
        <v>14504.97</v>
      </c>
      <c r="Q115">
        <v>6515812.6200000001</v>
      </c>
      <c r="R115">
        <v>269866.96000000002</v>
      </c>
      <c r="S115">
        <v>7049420.4100000001</v>
      </c>
      <c r="T115">
        <v>2.4891167082056129</v>
      </c>
      <c r="V115">
        <v>-4217323.2300000004</v>
      </c>
      <c r="W115">
        <v>2.4891167082056129</v>
      </c>
      <c r="X115">
        <v>4</v>
      </c>
      <c r="Y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1.116142239822197</v>
      </c>
      <c r="AL115">
        <v>0</v>
      </c>
      <c r="AM115">
        <v>217.92677232528393</v>
      </c>
      <c r="AN115">
        <v>217.92</v>
      </c>
      <c r="AO115">
        <v>1.1100000000000001</v>
      </c>
      <c r="AP115">
        <v>269866.96000000002</v>
      </c>
      <c r="AQ115">
        <v>270084.88</v>
      </c>
      <c r="AS115">
        <v>270084.88</v>
      </c>
      <c r="AU115">
        <v>20</v>
      </c>
      <c r="AV115">
        <v>10</v>
      </c>
      <c r="AX115">
        <v>35.5</v>
      </c>
      <c r="AY115">
        <v>83</v>
      </c>
    </row>
    <row r="116" spans="1:51" x14ac:dyDescent="0.25">
      <c r="A116" t="s">
        <v>319</v>
      </c>
      <c r="B116" t="s">
        <v>320</v>
      </c>
      <c r="C116" t="s">
        <v>233</v>
      </c>
      <c r="D116" t="s">
        <v>211</v>
      </c>
      <c r="F116">
        <v>394.05</v>
      </c>
      <c r="H116">
        <v>2355123.09</v>
      </c>
      <c r="I116">
        <v>356288.18</v>
      </c>
      <c r="J116">
        <v>1027290.3200000001</v>
      </c>
      <c r="K116">
        <v>2067603.9885500001</v>
      </c>
      <c r="L116">
        <v>5806305.5785499997</v>
      </c>
      <c r="M116">
        <v>1.05731</v>
      </c>
      <c r="N116">
        <v>6020570.5599999996</v>
      </c>
      <c r="O116">
        <v>15278.69</v>
      </c>
      <c r="Q116">
        <v>4812844.0999999996</v>
      </c>
      <c r="R116">
        <v>512811.24</v>
      </c>
      <c r="S116">
        <v>5413597.7000000002</v>
      </c>
      <c r="T116">
        <v>0.8991834986483408</v>
      </c>
      <c r="V116">
        <v>606972.8599999994</v>
      </c>
      <c r="W116">
        <v>0.8991834986483408</v>
      </c>
      <c r="X116">
        <v>2</v>
      </c>
      <c r="Y116">
        <v>0</v>
      </c>
      <c r="AA116">
        <v>0</v>
      </c>
      <c r="AB116">
        <v>0</v>
      </c>
      <c r="AC116">
        <v>986.11028239990731</v>
      </c>
      <c r="AD116">
        <v>61.958885645783461</v>
      </c>
      <c r="AE116">
        <v>11968.774804084496</v>
      </c>
      <c r="AF116">
        <v>11799.954004940217</v>
      </c>
      <c r="AG116">
        <v>0</v>
      </c>
      <c r="AH116">
        <v>0.15723610111859779</v>
      </c>
      <c r="AI116">
        <v>29.945321672224885</v>
      </c>
      <c r="AJ116">
        <v>0</v>
      </c>
      <c r="AK116">
        <v>0</v>
      </c>
      <c r="AL116">
        <v>0</v>
      </c>
      <c r="AM116">
        <v>0</v>
      </c>
      <c r="AN116">
        <v>11799.95</v>
      </c>
      <c r="AO116">
        <v>29.94</v>
      </c>
      <c r="AP116">
        <v>532392.44999999995</v>
      </c>
      <c r="AQ116">
        <v>544192.39999999991</v>
      </c>
      <c r="AS116">
        <v>544192.39999999991</v>
      </c>
      <c r="AU116">
        <v>20</v>
      </c>
      <c r="AV116">
        <v>10</v>
      </c>
      <c r="AX116">
        <v>90</v>
      </c>
      <c r="AY116">
        <v>190.33</v>
      </c>
    </row>
    <row r="117" spans="1:51" x14ac:dyDescent="0.25">
      <c r="A117" t="s">
        <v>321</v>
      </c>
      <c r="B117" t="s">
        <v>322</v>
      </c>
      <c r="C117" t="s">
        <v>233</v>
      </c>
      <c r="D117" t="s">
        <v>211</v>
      </c>
      <c r="F117">
        <v>1019.39</v>
      </c>
      <c r="H117">
        <v>6104615.7800000003</v>
      </c>
      <c r="I117">
        <v>921701.85</v>
      </c>
      <c r="J117">
        <v>2523968.87</v>
      </c>
      <c r="K117">
        <v>5313916.9358900003</v>
      </c>
      <c r="L117">
        <v>14864203.43589</v>
      </c>
      <c r="M117">
        <v>1.05731</v>
      </c>
      <c r="N117">
        <v>15411530.35</v>
      </c>
      <c r="O117">
        <v>15118.38</v>
      </c>
      <c r="Q117">
        <v>11897701.43</v>
      </c>
      <c r="R117">
        <v>1260088.72</v>
      </c>
      <c r="S117">
        <v>13431617</v>
      </c>
      <c r="T117">
        <v>0.87153038633830415</v>
      </c>
      <c r="V117">
        <v>1979913.3499999996</v>
      </c>
      <c r="W117">
        <v>0.87153038633830415</v>
      </c>
      <c r="X117">
        <v>2</v>
      </c>
      <c r="Y117">
        <v>0</v>
      </c>
      <c r="AA117">
        <v>0</v>
      </c>
      <c r="AB117">
        <v>0</v>
      </c>
      <c r="AC117">
        <v>100037.35181999987</v>
      </c>
      <c r="AD117">
        <v>6285.5067555301684</v>
      </c>
      <c r="AE117">
        <v>30962.693433665005</v>
      </c>
      <c r="AF117">
        <v>30525.961459449329</v>
      </c>
      <c r="AG117">
        <v>0</v>
      </c>
      <c r="AH117">
        <v>6.1659490043360918</v>
      </c>
      <c r="AI117">
        <v>29.945321672224889</v>
      </c>
      <c r="AJ117">
        <v>0</v>
      </c>
      <c r="AK117">
        <v>0</v>
      </c>
      <c r="AL117">
        <v>0</v>
      </c>
      <c r="AM117">
        <v>0</v>
      </c>
      <c r="AN117">
        <v>30525.96</v>
      </c>
      <c r="AO117">
        <v>29.94</v>
      </c>
      <c r="AP117">
        <v>1310065.3000000003</v>
      </c>
      <c r="AQ117">
        <v>1340591.2600000002</v>
      </c>
      <c r="AS117">
        <v>1340591.2600000002</v>
      </c>
      <c r="AU117">
        <v>20</v>
      </c>
      <c r="AV117">
        <v>10</v>
      </c>
      <c r="AX117">
        <v>194</v>
      </c>
      <c r="AY117">
        <v>485</v>
      </c>
    </row>
    <row r="118" spans="1:51" x14ac:dyDescent="0.25">
      <c r="A118" t="s">
        <v>323</v>
      </c>
      <c r="B118" t="s">
        <v>324</v>
      </c>
      <c r="C118" t="s">
        <v>233</v>
      </c>
      <c r="D118" t="s">
        <v>211</v>
      </c>
      <c r="F118">
        <v>1298.81</v>
      </c>
      <c r="H118">
        <v>8027461.8300000001</v>
      </c>
      <c r="I118">
        <v>1174345.03</v>
      </c>
      <c r="J118">
        <v>4088948.5200000005</v>
      </c>
      <c r="K118">
        <v>7100218.0583100002</v>
      </c>
      <c r="L118">
        <v>20390973.438309997</v>
      </c>
      <c r="M118">
        <v>1.05731</v>
      </c>
      <c r="N118">
        <v>21152666.620000001</v>
      </c>
      <c r="O118">
        <v>16286.19</v>
      </c>
      <c r="Q118">
        <v>11382239.279999999</v>
      </c>
      <c r="R118">
        <v>3379469.24</v>
      </c>
      <c r="S118">
        <v>15812934.379999999</v>
      </c>
      <c r="T118">
        <v>0.74756221823345681</v>
      </c>
      <c r="V118">
        <v>5339732.2400000021</v>
      </c>
      <c r="W118">
        <v>0.74756221823345681</v>
      </c>
      <c r="X118">
        <v>2</v>
      </c>
      <c r="Y118">
        <v>0</v>
      </c>
      <c r="AA118">
        <v>0</v>
      </c>
      <c r="AB118">
        <v>0</v>
      </c>
      <c r="AC118">
        <v>1738309.3930998009</v>
      </c>
      <c r="AD118">
        <v>109220.75839422556</v>
      </c>
      <c r="AE118">
        <v>109220.75839422556</v>
      </c>
      <c r="AF118">
        <v>107680.18836787959</v>
      </c>
      <c r="AG118">
        <v>0</v>
      </c>
      <c r="AH118">
        <v>84.092945384025043</v>
      </c>
      <c r="AI118">
        <v>82.906805743626549</v>
      </c>
      <c r="AJ118">
        <v>0</v>
      </c>
      <c r="AK118">
        <v>0</v>
      </c>
      <c r="AL118">
        <v>0</v>
      </c>
      <c r="AM118">
        <v>0</v>
      </c>
      <c r="AN118">
        <v>107680.18</v>
      </c>
      <c r="AO118">
        <v>82.9</v>
      </c>
      <c r="AP118">
        <v>3840914.9199999995</v>
      </c>
      <c r="AQ118">
        <v>3948595.0999999996</v>
      </c>
      <c r="AS118">
        <v>3948595.0999999996</v>
      </c>
      <c r="AU118">
        <v>20</v>
      </c>
      <c r="AV118">
        <v>10</v>
      </c>
      <c r="AX118">
        <v>378</v>
      </c>
      <c r="AY118">
        <v>820.66</v>
      </c>
    </row>
    <row r="119" spans="1:51" x14ac:dyDescent="0.25">
      <c r="A119" t="s">
        <v>325</v>
      </c>
      <c r="B119" t="s">
        <v>326</v>
      </c>
      <c r="C119" t="s">
        <v>233</v>
      </c>
      <c r="D119" t="s">
        <v>211</v>
      </c>
      <c r="F119">
        <v>2423.3200000000002</v>
      </c>
      <c r="H119">
        <v>14936320.09</v>
      </c>
      <c r="I119">
        <v>2191093.2400000002</v>
      </c>
      <c r="J119">
        <v>8561162.540000001</v>
      </c>
      <c r="K119">
        <v>12829097.141319999</v>
      </c>
      <c r="L119">
        <v>38517673.011319995</v>
      </c>
      <c r="M119">
        <v>1.05731</v>
      </c>
      <c r="N119">
        <v>39989885.289999999</v>
      </c>
      <c r="O119">
        <v>16502.099999999999</v>
      </c>
      <c r="Q119">
        <v>31897928.149999999</v>
      </c>
      <c r="R119">
        <v>6141030.2699999996</v>
      </c>
      <c r="S119">
        <v>43632591.679999992</v>
      </c>
      <c r="T119">
        <v>1.0910906936487488</v>
      </c>
      <c r="V119">
        <v>-3642706.3899999931</v>
      </c>
      <c r="W119">
        <v>1.0910906936487488</v>
      </c>
      <c r="X119">
        <v>4</v>
      </c>
      <c r="Y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1.2698190169627861</v>
      </c>
      <c r="AL119">
        <v>0</v>
      </c>
      <c r="AM119">
        <v>3077.1778201862589</v>
      </c>
      <c r="AN119">
        <v>3077.17</v>
      </c>
      <c r="AO119">
        <v>1.26</v>
      </c>
      <c r="AP119">
        <v>6504469.8999999994</v>
      </c>
      <c r="AQ119">
        <v>6507547.0699999994</v>
      </c>
      <c r="AS119">
        <v>6507547.0699999994</v>
      </c>
      <c r="AU119">
        <v>77</v>
      </c>
      <c r="AV119">
        <v>39</v>
      </c>
      <c r="AX119">
        <v>1031</v>
      </c>
      <c r="AY119">
        <v>1503.66</v>
      </c>
    </row>
    <row r="120" spans="1:51" x14ac:dyDescent="0.25">
      <c r="A120" t="s">
        <v>327</v>
      </c>
      <c r="B120" t="s">
        <v>328</v>
      </c>
      <c r="C120" t="s">
        <v>233</v>
      </c>
      <c r="D120" t="s">
        <v>211</v>
      </c>
      <c r="F120">
        <v>1277.3800000000001</v>
      </c>
      <c r="H120">
        <v>7793219.1100000003</v>
      </c>
      <c r="I120">
        <v>1154968.67</v>
      </c>
      <c r="J120">
        <v>3716062.0399999991</v>
      </c>
      <c r="K120">
        <v>6865544.3133799983</v>
      </c>
      <c r="L120">
        <v>19529794.13338</v>
      </c>
      <c r="M120">
        <v>1.05731</v>
      </c>
      <c r="N120">
        <v>20255582.289999999</v>
      </c>
      <c r="O120">
        <v>15857.13</v>
      </c>
      <c r="Q120">
        <v>11944233.68</v>
      </c>
      <c r="R120">
        <v>3348114.29</v>
      </c>
      <c r="S120">
        <v>16739920.82</v>
      </c>
      <c r="T120">
        <v>0.82643493434717752</v>
      </c>
      <c r="V120">
        <v>3515661.4699999988</v>
      </c>
      <c r="W120">
        <v>0.82643493434717752</v>
      </c>
      <c r="X120">
        <v>2</v>
      </c>
      <c r="Y120">
        <v>0</v>
      </c>
      <c r="AA120">
        <v>0</v>
      </c>
      <c r="AB120">
        <v>0</v>
      </c>
      <c r="AC120">
        <v>830136.5155611001</v>
      </c>
      <c r="AD120">
        <v>52158.804502943676</v>
      </c>
      <c r="AE120">
        <v>52158.804502943676</v>
      </c>
      <c r="AF120">
        <v>51423.099202883037</v>
      </c>
      <c r="AG120">
        <v>0</v>
      </c>
      <c r="AH120">
        <v>40.832645338852707</v>
      </c>
      <c r="AI120">
        <v>40.256696678265698</v>
      </c>
      <c r="AJ120">
        <v>0</v>
      </c>
      <c r="AK120">
        <v>0</v>
      </c>
      <c r="AL120">
        <v>0</v>
      </c>
      <c r="AM120">
        <v>0</v>
      </c>
      <c r="AN120">
        <v>51423.09</v>
      </c>
      <c r="AO120">
        <v>40.25</v>
      </c>
      <c r="AP120">
        <v>3738821.76</v>
      </c>
      <c r="AQ120">
        <v>3790244.8499999996</v>
      </c>
      <c r="AS120">
        <v>3790244.8499999996</v>
      </c>
      <c r="AU120">
        <v>78</v>
      </c>
      <c r="AV120">
        <v>39</v>
      </c>
      <c r="AX120">
        <v>335.5</v>
      </c>
      <c r="AY120">
        <v>724.66</v>
      </c>
    </row>
    <row r="121" spans="1:51" x14ac:dyDescent="0.25">
      <c r="A121" t="s">
        <v>329</v>
      </c>
      <c r="B121" t="s">
        <v>330</v>
      </c>
      <c r="C121" t="s">
        <v>233</v>
      </c>
      <c r="D121" t="s">
        <v>211</v>
      </c>
      <c r="F121">
        <v>546.30999999999995</v>
      </c>
      <c r="H121">
        <v>3443296.35</v>
      </c>
      <c r="I121">
        <v>493957.11</v>
      </c>
      <c r="J121">
        <v>2129344.0700000003</v>
      </c>
      <c r="K121">
        <v>2971800.6488100006</v>
      </c>
      <c r="L121">
        <v>9038398.1788100004</v>
      </c>
      <c r="M121">
        <v>1.05731</v>
      </c>
      <c r="N121">
        <v>9386074.8800000008</v>
      </c>
      <c r="O121">
        <v>17180.849999999999</v>
      </c>
      <c r="Q121">
        <v>8175355.8200000003</v>
      </c>
      <c r="R121">
        <v>1634912.41</v>
      </c>
      <c r="S121">
        <v>10785513.890000001</v>
      </c>
      <c r="T121">
        <v>1.1490973626240664</v>
      </c>
      <c r="V121">
        <v>-1399439.0099999998</v>
      </c>
      <c r="W121">
        <v>1.1490973626240664</v>
      </c>
      <c r="X121">
        <v>4</v>
      </c>
      <c r="Y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1.3220482313212019</v>
      </c>
      <c r="AL121">
        <v>0</v>
      </c>
      <c r="AM121">
        <v>722.24816925308573</v>
      </c>
      <c r="AN121">
        <v>722.24</v>
      </c>
      <c r="AO121">
        <v>1.32</v>
      </c>
      <c r="AP121">
        <v>1641748.26</v>
      </c>
      <c r="AQ121">
        <v>1642470.5</v>
      </c>
      <c r="AS121">
        <v>1642470.5</v>
      </c>
      <c r="AU121">
        <v>78</v>
      </c>
      <c r="AV121">
        <v>39</v>
      </c>
      <c r="AX121">
        <v>244.33</v>
      </c>
      <c r="AY121">
        <v>410</v>
      </c>
    </row>
    <row r="122" spans="1:51" x14ac:dyDescent="0.25">
      <c r="A122" t="s">
        <v>331</v>
      </c>
      <c r="B122" t="s">
        <v>332</v>
      </c>
      <c r="C122" t="s">
        <v>233</v>
      </c>
      <c r="D122" t="s">
        <v>211</v>
      </c>
      <c r="F122">
        <v>720.3</v>
      </c>
      <c r="H122">
        <v>4468427.9400000004</v>
      </c>
      <c r="I122">
        <v>651273.65</v>
      </c>
      <c r="J122">
        <v>2061236.76</v>
      </c>
      <c r="K122">
        <v>3884786.0862999992</v>
      </c>
      <c r="L122">
        <v>11065724.4363</v>
      </c>
      <c r="M122">
        <v>1.05731</v>
      </c>
      <c r="N122">
        <v>11477264.01</v>
      </c>
      <c r="O122">
        <v>15934</v>
      </c>
      <c r="Q122">
        <v>3705775.8</v>
      </c>
      <c r="R122">
        <v>3618189.1</v>
      </c>
      <c r="S122">
        <v>7687558.9699999997</v>
      </c>
      <c r="T122">
        <v>0.66980762691368989</v>
      </c>
      <c r="V122">
        <v>3789705.04</v>
      </c>
      <c r="W122">
        <v>0.66980762691368989</v>
      </c>
      <c r="X122">
        <v>1</v>
      </c>
      <c r="Y122">
        <v>1</v>
      </c>
      <c r="AA122">
        <v>711699.60632255208</v>
      </c>
      <c r="AB122">
        <v>213509.88189676561</v>
      </c>
      <c r="AC122">
        <v>1718870.1862776689</v>
      </c>
      <c r="AD122">
        <v>107999.36195000031</v>
      </c>
      <c r="AE122">
        <v>107999.36195000031</v>
      </c>
      <c r="AF122">
        <v>106476.01984607425</v>
      </c>
      <c r="AG122">
        <v>296.4179951364232</v>
      </c>
      <c r="AH122">
        <v>149.93664021935348</v>
      </c>
      <c r="AI122">
        <v>147.82176849378629</v>
      </c>
      <c r="AJ122">
        <v>0</v>
      </c>
      <c r="AK122">
        <v>0</v>
      </c>
      <c r="AL122">
        <v>0</v>
      </c>
      <c r="AM122">
        <v>0</v>
      </c>
      <c r="AN122">
        <v>319985.90000000002</v>
      </c>
      <c r="AO122">
        <v>444.23</v>
      </c>
      <c r="AP122">
        <v>3880320.7299999995</v>
      </c>
      <c r="AQ122">
        <v>4200306.63</v>
      </c>
      <c r="AS122">
        <v>4200306.63</v>
      </c>
      <c r="AU122">
        <v>78</v>
      </c>
      <c r="AV122">
        <v>39</v>
      </c>
      <c r="AX122">
        <v>139.5</v>
      </c>
      <c r="AY122">
        <v>459</v>
      </c>
    </row>
    <row r="123" spans="1:51" x14ac:dyDescent="0.25">
      <c r="A123" t="s">
        <v>333</v>
      </c>
      <c r="B123" t="s">
        <v>334</v>
      </c>
      <c r="C123" t="s">
        <v>233</v>
      </c>
      <c r="D123" t="s">
        <v>211</v>
      </c>
      <c r="F123">
        <v>581.21</v>
      </c>
      <c r="H123">
        <v>3542384.1799999997</v>
      </c>
      <c r="I123">
        <v>525512.64</v>
      </c>
      <c r="J123">
        <v>1822169.4</v>
      </c>
      <c r="K123">
        <v>3161582.9717099997</v>
      </c>
      <c r="L123">
        <v>9051649.191709999</v>
      </c>
      <c r="M123">
        <v>1.05731</v>
      </c>
      <c r="N123">
        <v>9389208.8800000008</v>
      </c>
      <c r="O123">
        <v>16154.58</v>
      </c>
      <c r="Q123">
        <v>5617745.5</v>
      </c>
      <c r="R123">
        <v>843849.75</v>
      </c>
      <c r="S123">
        <v>6592533.1399999997</v>
      </c>
      <c r="T123">
        <v>0.7021393627787732</v>
      </c>
      <c r="V123">
        <v>2796675.7400000012</v>
      </c>
      <c r="W123">
        <v>0.7021393627787732</v>
      </c>
      <c r="X123">
        <v>1</v>
      </c>
      <c r="Y123">
        <v>1</v>
      </c>
      <c r="AA123">
        <v>278650.89319049101</v>
      </c>
      <c r="AB123">
        <v>83595.267957147298</v>
      </c>
      <c r="AC123">
        <v>738405.21887863567</v>
      </c>
      <c r="AD123">
        <v>46395.180471505642</v>
      </c>
      <c r="AE123">
        <v>46395.180471505642</v>
      </c>
      <c r="AF123">
        <v>45740.771680977668</v>
      </c>
      <c r="AG123">
        <v>143.82971379905248</v>
      </c>
      <c r="AH123">
        <v>79.825158671574201</v>
      </c>
      <c r="AI123">
        <v>78.699216601534147</v>
      </c>
      <c r="AJ123">
        <v>0</v>
      </c>
      <c r="AK123">
        <v>0</v>
      </c>
      <c r="AL123">
        <v>0</v>
      </c>
      <c r="AM123">
        <v>0</v>
      </c>
      <c r="AN123">
        <v>129336.03</v>
      </c>
      <c r="AO123">
        <v>222.52</v>
      </c>
      <c r="AP123">
        <v>965334.47000000009</v>
      </c>
      <c r="AQ123">
        <v>1094670.5</v>
      </c>
      <c r="AS123">
        <v>1094670.5</v>
      </c>
      <c r="AU123">
        <v>19</v>
      </c>
      <c r="AV123">
        <v>10</v>
      </c>
      <c r="AX123">
        <v>201.16</v>
      </c>
      <c r="AY123">
        <v>323</v>
      </c>
    </row>
    <row r="124" spans="1:51" x14ac:dyDescent="0.25">
      <c r="A124" t="s">
        <v>335</v>
      </c>
      <c r="B124" t="s">
        <v>336</v>
      </c>
      <c r="C124" t="s">
        <v>233</v>
      </c>
      <c r="D124" t="s">
        <v>211</v>
      </c>
      <c r="F124">
        <v>2416.31</v>
      </c>
      <c r="H124">
        <v>14996780.09</v>
      </c>
      <c r="I124">
        <v>2184755.0099999998</v>
      </c>
      <c r="J124">
        <v>8365918.6799999997</v>
      </c>
      <c r="K124">
        <v>13460243.251810001</v>
      </c>
      <c r="L124">
        <v>39007697.031810001</v>
      </c>
      <c r="M124">
        <v>1.05731</v>
      </c>
      <c r="N124">
        <v>40471821.600000001</v>
      </c>
      <c r="O124">
        <v>16749.43</v>
      </c>
      <c r="Q124">
        <v>12493809.02</v>
      </c>
      <c r="R124">
        <v>14822629.77</v>
      </c>
      <c r="S124">
        <v>28961898.329999998</v>
      </c>
      <c r="T124">
        <v>0.7156064932347892</v>
      </c>
      <c r="V124">
        <v>11509923.270000003</v>
      </c>
      <c r="W124">
        <v>0.7156064932347892</v>
      </c>
      <c r="X124">
        <v>1</v>
      </c>
      <c r="Y124">
        <v>1</v>
      </c>
      <c r="AA124">
        <v>656074.59255511314</v>
      </c>
      <c r="AB124">
        <v>196822.37776653393</v>
      </c>
      <c r="AC124">
        <v>5320105.6957413489</v>
      </c>
      <c r="AD124">
        <v>334270.74669954833</v>
      </c>
      <c r="AE124">
        <v>334270.74669954833</v>
      </c>
      <c r="AF124">
        <v>329555.82345033536</v>
      </c>
      <c r="AG124">
        <v>81.455764271361673</v>
      </c>
      <c r="AH124">
        <v>138.33934664821498</v>
      </c>
      <c r="AI124">
        <v>136.38805594080867</v>
      </c>
      <c r="AJ124">
        <v>0</v>
      </c>
      <c r="AK124">
        <v>0</v>
      </c>
      <c r="AL124">
        <v>0</v>
      </c>
      <c r="AM124">
        <v>0</v>
      </c>
      <c r="AN124">
        <v>526378.19999999995</v>
      </c>
      <c r="AO124">
        <v>217.84</v>
      </c>
      <c r="AP124">
        <v>16186224.570000002</v>
      </c>
      <c r="AQ124">
        <v>16712602.770000001</v>
      </c>
      <c r="AS124">
        <v>16712602.770000001</v>
      </c>
      <c r="AU124">
        <v>7</v>
      </c>
      <c r="AV124">
        <v>4</v>
      </c>
      <c r="AX124">
        <v>878.66</v>
      </c>
      <c r="AY124">
        <v>1621.66</v>
      </c>
    </row>
    <row r="125" spans="1:51" x14ac:dyDescent="0.25">
      <c r="A125" t="s">
        <v>337</v>
      </c>
      <c r="B125" t="s">
        <v>338</v>
      </c>
      <c r="C125" t="s">
        <v>233</v>
      </c>
      <c r="D125" t="s">
        <v>211</v>
      </c>
      <c r="F125">
        <v>2195.7199999999998</v>
      </c>
      <c r="H125">
        <v>14086555.560000001</v>
      </c>
      <c r="I125">
        <v>1985304.15</v>
      </c>
      <c r="J125">
        <v>8143386.1199999992</v>
      </c>
      <c r="K125">
        <v>12522622.995719999</v>
      </c>
      <c r="L125">
        <v>36737868.825719997</v>
      </c>
      <c r="M125">
        <v>1.05731</v>
      </c>
      <c r="N125">
        <v>38125644.560000002</v>
      </c>
      <c r="O125">
        <v>17363.61</v>
      </c>
      <c r="Q125">
        <v>8168959.5899999999</v>
      </c>
      <c r="R125">
        <v>16659725.08</v>
      </c>
      <c r="S125">
        <v>26774340.199999999</v>
      </c>
      <c r="T125">
        <v>0.70226590288497404</v>
      </c>
      <c r="V125">
        <v>11351304.360000003</v>
      </c>
      <c r="W125">
        <v>0.70226590288497404</v>
      </c>
      <c r="X125">
        <v>1</v>
      </c>
      <c r="Y125">
        <v>1</v>
      </c>
      <c r="AA125">
        <v>1126660.140272323</v>
      </c>
      <c r="AB125">
        <v>337998.04208169691</v>
      </c>
      <c r="AC125">
        <v>5779315.4183756318</v>
      </c>
      <c r="AD125">
        <v>363123.62776157848</v>
      </c>
      <c r="AE125">
        <v>363123.62776157848</v>
      </c>
      <c r="AF125">
        <v>358001.73165856558</v>
      </c>
      <c r="AG125">
        <v>153.93494711606988</v>
      </c>
      <c r="AH125">
        <v>165.37792968209905</v>
      </c>
      <c r="AI125">
        <v>163.04525698111127</v>
      </c>
      <c r="AJ125">
        <v>0</v>
      </c>
      <c r="AK125">
        <v>0</v>
      </c>
      <c r="AL125">
        <v>0</v>
      </c>
      <c r="AM125">
        <v>0</v>
      </c>
      <c r="AN125">
        <v>695999.77</v>
      </c>
      <c r="AO125">
        <v>316.98</v>
      </c>
      <c r="AP125">
        <v>18524233.470000003</v>
      </c>
      <c r="AQ125">
        <v>19220233.240000002</v>
      </c>
      <c r="AS125">
        <v>19220233.240000002</v>
      </c>
      <c r="AU125">
        <v>7</v>
      </c>
      <c r="AV125">
        <v>4</v>
      </c>
      <c r="AX125">
        <v>703.5</v>
      </c>
      <c r="AY125">
        <v>1829.66</v>
      </c>
    </row>
    <row r="126" spans="1:51" x14ac:dyDescent="0.25">
      <c r="A126" t="s">
        <v>339</v>
      </c>
      <c r="B126" t="s">
        <v>340</v>
      </c>
      <c r="C126" t="s">
        <v>233</v>
      </c>
      <c r="D126" t="s">
        <v>211</v>
      </c>
      <c r="F126">
        <v>4238.55</v>
      </c>
      <c r="H126">
        <v>27511509.219999999</v>
      </c>
      <c r="I126">
        <v>3832369.75</v>
      </c>
      <c r="J126">
        <v>16490198.929999998</v>
      </c>
      <c r="K126">
        <v>24496883.758049998</v>
      </c>
      <c r="L126">
        <v>72330961.658050001</v>
      </c>
      <c r="M126">
        <v>1.05731</v>
      </c>
      <c r="N126">
        <v>75072332.659999996</v>
      </c>
      <c r="O126">
        <v>17711.79</v>
      </c>
      <c r="Q126">
        <v>11071599.550000001</v>
      </c>
      <c r="R126">
        <v>41438347.770000003</v>
      </c>
      <c r="S126">
        <v>54145299.530000001</v>
      </c>
      <c r="T126">
        <v>0.72124173595647001</v>
      </c>
      <c r="V126">
        <v>20927033.129999995</v>
      </c>
      <c r="W126">
        <v>0.72124173595647001</v>
      </c>
      <c r="X126">
        <v>1</v>
      </c>
      <c r="Y126">
        <v>1</v>
      </c>
      <c r="AA126">
        <v>793920.60030739754</v>
      </c>
      <c r="AB126">
        <v>238176.18009221926</v>
      </c>
      <c r="AC126">
        <v>11296651.497108962</v>
      </c>
      <c r="AD126">
        <v>709786.67475834501</v>
      </c>
      <c r="AE126">
        <v>709786.67475834501</v>
      </c>
      <c r="AF126">
        <v>699775.06073635072</v>
      </c>
      <c r="AG126">
        <v>56.192844272739322</v>
      </c>
      <c r="AH126">
        <v>167.45978571878237</v>
      </c>
      <c r="AI126">
        <v>165.09774822435756</v>
      </c>
      <c r="AJ126">
        <v>0</v>
      </c>
      <c r="AK126">
        <v>0</v>
      </c>
      <c r="AL126">
        <v>0</v>
      </c>
      <c r="AM126">
        <v>0</v>
      </c>
      <c r="AN126">
        <v>937951.24</v>
      </c>
      <c r="AO126">
        <v>221.29</v>
      </c>
      <c r="AP126">
        <v>44921298.199999996</v>
      </c>
      <c r="AQ126">
        <v>45859249.439999998</v>
      </c>
      <c r="AS126">
        <v>45859249.439999998</v>
      </c>
      <c r="AU126">
        <v>77</v>
      </c>
      <c r="AV126">
        <v>39</v>
      </c>
      <c r="AX126">
        <v>1430</v>
      </c>
      <c r="AY126">
        <v>3765</v>
      </c>
    </row>
    <row r="127" spans="1:51" x14ac:dyDescent="0.25">
      <c r="A127" t="s">
        <v>341</v>
      </c>
      <c r="B127" t="s">
        <v>342</v>
      </c>
      <c r="C127" t="s">
        <v>233</v>
      </c>
      <c r="D127" t="s">
        <v>211</v>
      </c>
      <c r="F127">
        <v>1371.63</v>
      </c>
      <c r="H127">
        <v>7595682.0200000005</v>
      </c>
      <c r="I127">
        <v>1240186.69</v>
      </c>
      <c r="J127">
        <v>1473765.8099999998</v>
      </c>
      <c r="K127">
        <v>6011447.5161299985</v>
      </c>
      <c r="L127">
        <v>16321082.03613</v>
      </c>
      <c r="M127">
        <v>1.05731</v>
      </c>
      <c r="N127">
        <v>16911927.190000001</v>
      </c>
      <c r="O127">
        <v>12329.8</v>
      </c>
      <c r="Q127">
        <v>20074946.48</v>
      </c>
      <c r="R127">
        <v>1075182.69</v>
      </c>
      <c r="S127">
        <v>21543625.610000003</v>
      </c>
      <c r="T127">
        <v>1.2738717100638133</v>
      </c>
      <c r="V127">
        <v>-4631698.4200000018</v>
      </c>
      <c r="W127">
        <v>1.2738717100638133</v>
      </c>
      <c r="X127">
        <v>4</v>
      </c>
      <c r="Y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0.94876479200906527</v>
      </c>
      <c r="AL127">
        <v>0</v>
      </c>
      <c r="AM127">
        <v>1301.3542516633943</v>
      </c>
      <c r="AN127">
        <v>1301.3499999999999</v>
      </c>
      <c r="AO127">
        <v>0.94</v>
      </c>
      <c r="AP127">
        <v>1075724.73</v>
      </c>
      <c r="AQ127">
        <v>1077026.08</v>
      </c>
      <c r="AS127">
        <v>1077026.08</v>
      </c>
      <c r="AU127">
        <v>7</v>
      </c>
      <c r="AV127">
        <v>4</v>
      </c>
      <c r="AX127">
        <v>44.5</v>
      </c>
      <c r="AY127">
        <v>112</v>
      </c>
    </row>
    <row r="128" spans="1:51" x14ac:dyDescent="0.25">
      <c r="A128" t="s">
        <v>343</v>
      </c>
      <c r="B128" t="s">
        <v>344</v>
      </c>
      <c r="C128" t="s">
        <v>233</v>
      </c>
      <c r="D128" t="s">
        <v>211</v>
      </c>
      <c r="F128">
        <v>666.05</v>
      </c>
      <c r="H128">
        <v>4036793.54</v>
      </c>
      <c r="I128">
        <v>602222.42000000004</v>
      </c>
      <c r="J128">
        <v>1483764.04</v>
      </c>
      <c r="K128">
        <v>3241605.0655499995</v>
      </c>
      <c r="L128">
        <v>9364385.0655499995</v>
      </c>
      <c r="M128">
        <v>1.05731</v>
      </c>
      <c r="N128">
        <v>9715281.5800000001</v>
      </c>
      <c r="O128">
        <v>14586.41</v>
      </c>
      <c r="Q128">
        <v>14117719.32</v>
      </c>
      <c r="R128">
        <v>1595621.64</v>
      </c>
      <c r="S128">
        <v>16216958.290000001</v>
      </c>
      <c r="T128">
        <v>1.6692216439083385</v>
      </c>
      <c r="V128">
        <v>-6501676.7100000009</v>
      </c>
      <c r="W128">
        <v>1.6692216439083385</v>
      </c>
      <c r="X128">
        <v>4</v>
      </c>
      <c r="Y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1.122408623692301</v>
      </c>
      <c r="AL128">
        <v>0</v>
      </c>
      <c r="AM128">
        <v>747.58026381025695</v>
      </c>
      <c r="AN128">
        <v>747.58</v>
      </c>
      <c r="AO128">
        <v>1.1200000000000001</v>
      </c>
      <c r="AP128">
        <v>1595621.6400000001</v>
      </c>
      <c r="AQ128">
        <v>1596369.2200000002</v>
      </c>
      <c r="AS128">
        <v>1596369.2200000002</v>
      </c>
      <c r="AU128">
        <v>7</v>
      </c>
      <c r="AV128">
        <v>4</v>
      </c>
      <c r="AX128">
        <v>47</v>
      </c>
      <c r="AY128">
        <v>350.66</v>
      </c>
    </row>
    <row r="129" spans="1:51" x14ac:dyDescent="0.25">
      <c r="A129" t="s">
        <v>345</v>
      </c>
      <c r="B129" t="s">
        <v>346</v>
      </c>
      <c r="C129" t="s">
        <v>233</v>
      </c>
      <c r="D129" t="s">
        <v>211</v>
      </c>
      <c r="F129">
        <v>373.31</v>
      </c>
      <c r="H129">
        <v>2278099</v>
      </c>
      <c r="I129">
        <v>337535.7</v>
      </c>
      <c r="J129">
        <v>929224.49</v>
      </c>
      <c r="K129">
        <v>1853635.5048100001</v>
      </c>
      <c r="L129">
        <v>5398494.6948100002</v>
      </c>
      <c r="M129">
        <v>1.05731</v>
      </c>
      <c r="N129">
        <v>5601650.5700000003</v>
      </c>
      <c r="O129">
        <v>15005.35</v>
      </c>
      <c r="Q129">
        <v>3598149.38</v>
      </c>
      <c r="R129">
        <v>1607344.25</v>
      </c>
      <c r="S129">
        <v>5593518.0999999996</v>
      </c>
      <c r="T129">
        <v>0.99854820112422671</v>
      </c>
      <c r="V129">
        <v>8132.4700000006706</v>
      </c>
      <c r="W129">
        <v>0.99854820112422671</v>
      </c>
      <c r="X129">
        <v>3</v>
      </c>
      <c r="Y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24.590892538961828</v>
      </c>
      <c r="AK129">
        <v>0</v>
      </c>
      <c r="AL129">
        <v>9180.02609371984</v>
      </c>
      <c r="AM129">
        <v>0</v>
      </c>
      <c r="AN129">
        <v>9180.02</v>
      </c>
      <c r="AO129">
        <v>24.59</v>
      </c>
      <c r="AP129">
        <v>1708829.9200000002</v>
      </c>
      <c r="AQ129">
        <v>1718009.9400000002</v>
      </c>
      <c r="AS129">
        <v>1718009.9400000002</v>
      </c>
      <c r="AU129">
        <v>7</v>
      </c>
      <c r="AV129">
        <v>4</v>
      </c>
      <c r="AX129">
        <v>38</v>
      </c>
      <c r="AY129">
        <v>224.33</v>
      </c>
    </row>
    <row r="130" spans="1:51" x14ac:dyDescent="0.25">
      <c r="A130" t="s">
        <v>347</v>
      </c>
      <c r="B130" t="s">
        <v>348</v>
      </c>
      <c r="C130" t="s">
        <v>233</v>
      </c>
      <c r="D130" t="s">
        <v>211</v>
      </c>
      <c r="F130">
        <v>1058.96</v>
      </c>
      <c r="H130">
        <v>6279844.4500000002</v>
      </c>
      <c r="I130">
        <v>957479.86</v>
      </c>
      <c r="J130">
        <v>2259395.48</v>
      </c>
      <c r="K130">
        <v>5392041.9569600001</v>
      </c>
      <c r="L130">
        <v>14888761.746960001</v>
      </c>
      <c r="M130">
        <v>1.05731</v>
      </c>
      <c r="N130">
        <v>15433018.75</v>
      </c>
      <c r="O130">
        <v>14573.75</v>
      </c>
      <c r="Q130">
        <v>12034349.640000001</v>
      </c>
      <c r="R130">
        <v>1311119.05</v>
      </c>
      <c r="S130">
        <v>13718791.840000002</v>
      </c>
      <c r="T130">
        <v>0.88892471798493744</v>
      </c>
      <c r="V130">
        <v>1714226.9099999983</v>
      </c>
      <c r="W130">
        <v>0.88892471798493744</v>
      </c>
      <c r="X130">
        <v>2</v>
      </c>
      <c r="Y130">
        <v>0</v>
      </c>
      <c r="AA130">
        <v>0</v>
      </c>
      <c r="AB130">
        <v>0</v>
      </c>
      <c r="AC130">
        <v>40150.290721499594</v>
      </c>
      <c r="AD130">
        <v>2522.7069587025208</v>
      </c>
      <c r="AE130">
        <v>32164.58258224418</v>
      </c>
      <c r="AF130">
        <v>31710.897838019271</v>
      </c>
      <c r="AG130">
        <v>0</v>
      </c>
      <c r="AH130">
        <v>2.382249526613395</v>
      </c>
      <c r="AI130">
        <v>29.945321672224889</v>
      </c>
      <c r="AJ130">
        <v>0</v>
      </c>
      <c r="AK130">
        <v>0</v>
      </c>
      <c r="AL130">
        <v>0</v>
      </c>
      <c r="AM130">
        <v>0</v>
      </c>
      <c r="AN130">
        <v>31710.89</v>
      </c>
      <c r="AO130">
        <v>29.94</v>
      </c>
      <c r="AP130">
        <v>1355829.0300000003</v>
      </c>
      <c r="AQ130">
        <v>1387539.9200000002</v>
      </c>
      <c r="AS130">
        <v>1387539.9200000002</v>
      </c>
      <c r="AU130">
        <v>7</v>
      </c>
      <c r="AV130">
        <v>4</v>
      </c>
      <c r="AX130">
        <v>129.5</v>
      </c>
      <c r="AY130">
        <v>443.33</v>
      </c>
    </row>
    <row r="131" spans="1:51" x14ac:dyDescent="0.25">
      <c r="A131" t="s">
        <v>349</v>
      </c>
      <c r="B131" t="s">
        <v>350</v>
      </c>
      <c r="C131" t="s">
        <v>233</v>
      </c>
      <c r="D131" t="s">
        <v>211</v>
      </c>
      <c r="F131">
        <v>417.63</v>
      </c>
      <c r="H131">
        <v>2556988.4500000002</v>
      </c>
      <c r="I131">
        <v>377608.51</v>
      </c>
      <c r="J131">
        <v>1248178.2700000003</v>
      </c>
      <c r="K131">
        <v>2138041.8621300003</v>
      </c>
      <c r="L131">
        <v>6320817.0921300007</v>
      </c>
      <c r="M131">
        <v>1.05731</v>
      </c>
      <c r="N131">
        <v>6560531.9400000004</v>
      </c>
      <c r="O131">
        <v>15708.95</v>
      </c>
      <c r="Q131">
        <v>6539803.3700000001</v>
      </c>
      <c r="R131">
        <v>627313</v>
      </c>
      <c r="S131">
        <v>7839073.6900000004</v>
      </c>
      <c r="T131">
        <v>1.1948838541894211</v>
      </c>
      <c r="V131">
        <v>-1278541.75</v>
      </c>
      <c r="W131">
        <v>1.1948838541894211</v>
      </c>
      <c r="X131">
        <v>4</v>
      </c>
      <c r="Y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1.2087870567450303</v>
      </c>
      <c r="AL131">
        <v>0</v>
      </c>
      <c r="AM131">
        <v>504.82573850842698</v>
      </c>
      <c r="AN131">
        <v>504.82</v>
      </c>
      <c r="AO131">
        <v>1.2</v>
      </c>
      <c r="AP131">
        <v>627313.00000000012</v>
      </c>
      <c r="AQ131">
        <v>627817.82000000007</v>
      </c>
      <c r="AS131">
        <v>627817.82000000007</v>
      </c>
      <c r="AU131">
        <v>7</v>
      </c>
      <c r="AV131">
        <v>4</v>
      </c>
      <c r="AX131">
        <v>103.83</v>
      </c>
      <c r="AY131">
        <v>259.33</v>
      </c>
    </row>
    <row r="132" spans="1:51" x14ac:dyDescent="0.25">
      <c r="A132" t="s">
        <v>351</v>
      </c>
      <c r="B132" t="s">
        <v>352</v>
      </c>
      <c r="C132" t="s">
        <v>233</v>
      </c>
      <c r="D132" t="s">
        <v>211</v>
      </c>
      <c r="F132">
        <v>482.12</v>
      </c>
      <c r="H132">
        <v>2802207.17</v>
      </c>
      <c r="I132">
        <v>435918.44</v>
      </c>
      <c r="J132">
        <v>965495.85</v>
      </c>
      <c r="K132">
        <v>2284087.0501199993</v>
      </c>
      <c r="L132">
        <v>6487708.5101199988</v>
      </c>
      <c r="M132">
        <v>1.05731</v>
      </c>
      <c r="N132">
        <v>6728618.0499999998</v>
      </c>
      <c r="O132">
        <v>13956.31</v>
      </c>
      <c r="Q132">
        <v>4688989.17</v>
      </c>
      <c r="R132">
        <v>543547.22</v>
      </c>
      <c r="S132">
        <v>6381903.3799999999</v>
      </c>
      <c r="T132">
        <v>0.94847163750066033</v>
      </c>
      <c r="V132">
        <v>346714.66999999993</v>
      </c>
      <c r="W132">
        <v>0.94847163750066033</v>
      </c>
      <c r="X132">
        <v>3</v>
      </c>
      <c r="Y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22.871709691800184</v>
      </c>
      <c r="AK132">
        <v>0</v>
      </c>
      <c r="AL132">
        <v>11026.908676610705</v>
      </c>
      <c r="AM132">
        <v>0</v>
      </c>
      <c r="AN132">
        <v>11026.9</v>
      </c>
      <c r="AO132">
        <v>22.87</v>
      </c>
      <c r="AP132">
        <v>547166.13000000012</v>
      </c>
      <c r="AQ132">
        <v>558193.03000000014</v>
      </c>
      <c r="AS132">
        <v>558193.03000000014</v>
      </c>
      <c r="AU132">
        <v>8</v>
      </c>
      <c r="AV132">
        <v>4</v>
      </c>
      <c r="AX132">
        <v>63.5</v>
      </c>
      <c r="AY132">
        <v>170</v>
      </c>
    </row>
    <row r="133" spans="1:51" x14ac:dyDescent="0.25">
      <c r="A133" t="s">
        <v>353</v>
      </c>
      <c r="B133" t="s">
        <v>354</v>
      </c>
      <c r="C133" t="s">
        <v>233</v>
      </c>
      <c r="D133" t="s">
        <v>211</v>
      </c>
      <c r="F133">
        <v>1297.96</v>
      </c>
      <c r="H133">
        <v>7391796.8200000003</v>
      </c>
      <c r="I133">
        <v>1173576.49</v>
      </c>
      <c r="J133">
        <v>1791562.61</v>
      </c>
      <c r="K133">
        <v>6228388.0949600004</v>
      </c>
      <c r="L133">
        <v>16585324.01496</v>
      </c>
      <c r="M133">
        <v>1.05731</v>
      </c>
      <c r="N133">
        <v>17178880.010000002</v>
      </c>
      <c r="O133">
        <v>13235.29</v>
      </c>
      <c r="Q133">
        <v>7254388.4100000001</v>
      </c>
      <c r="R133">
        <v>3142832.75</v>
      </c>
      <c r="S133">
        <v>10530567.52</v>
      </c>
      <c r="T133">
        <v>0.61299499815296743</v>
      </c>
      <c r="V133">
        <v>6648312.4900000021</v>
      </c>
      <c r="W133">
        <v>0.61299499815296743</v>
      </c>
      <c r="X133">
        <v>1</v>
      </c>
      <c r="Y133">
        <v>1</v>
      </c>
      <c r="AA133">
        <v>2041231.3973979596</v>
      </c>
      <c r="AB133">
        <v>612369.41921938781</v>
      </c>
      <c r="AC133">
        <v>2851643.5680831177</v>
      </c>
      <c r="AD133">
        <v>179173.32461780688</v>
      </c>
      <c r="AE133">
        <v>179173.32461780688</v>
      </c>
      <c r="AF133">
        <v>176646.06645291994</v>
      </c>
      <c r="AG133">
        <v>471.79375267295433</v>
      </c>
      <c r="AH133">
        <v>138.04225447456537</v>
      </c>
      <c r="AI133">
        <v>136.09515428281298</v>
      </c>
      <c r="AJ133">
        <v>0</v>
      </c>
      <c r="AK133">
        <v>0</v>
      </c>
      <c r="AL133">
        <v>0</v>
      </c>
      <c r="AM133">
        <v>0</v>
      </c>
      <c r="AN133">
        <v>789015.48</v>
      </c>
      <c r="AO133">
        <v>607.88</v>
      </c>
      <c r="AP133">
        <v>3204396.16</v>
      </c>
      <c r="AQ133">
        <v>3993411.64</v>
      </c>
      <c r="AS133">
        <v>3993411.64</v>
      </c>
      <c r="AU133">
        <v>24</v>
      </c>
      <c r="AV133">
        <v>12</v>
      </c>
      <c r="AX133">
        <v>70.5</v>
      </c>
      <c r="AY133">
        <v>239</v>
      </c>
    </row>
    <row r="134" spans="1:51" x14ac:dyDescent="0.25">
      <c r="A134" t="s">
        <v>355</v>
      </c>
      <c r="B134" t="s">
        <v>356</v>
      </c>
      <c r="C134" t="s">
        <v>233</v>
      </c>
      <c r="D134" t="s">
        <v>211</v>
      </c>
      <c r="F134">
        <v>1584.29</v>
      </c>
      <c r="H134">
        <v>8988782.2599999998</v>
      </c>
      <c r="I134">
        <v>1432467.48</v>
      </c>
      <c r="J134">
        <v>2280339.1100000003</v>
      </c>
      <c r="K134">
        <v>7175415.4897899982</v>
      </c>
      <c r="L134">
        <v>19877004.339790002</v>
      </c>
      <c r="M134">
        <v>1.05731</v>
      </c>
      <c r="N134">
        <v>20604932.390000001</v>
      </c>
      <c r="O134">
        <v>13005.78</v>
      </c>
      <c r="Q134">
        <v>22715824.48</v>
      </c>
      <c r="R134">
        <v>1464558.07</v>
      </c>
      <c r="S134">
        <v>24883796.550000001</v>
      </c>
      <c r="T134">
        <v>1.2076621305526156</v>
      </c>
      <c r="V134">
        <v>-4278864.16</v>
      </c>
      <c r="W134">
        <v>1.2076621305526156</v>
      </c>
      <c r="X134">
        <v>4</v>
      </c>
      <c r="Y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1.0007807611337363</v>
      </c>
      <c r="AL134">
        <v>0</v>
      </c>
      <c r="AM134">
        <v>1585.5269520565671</v>
      </c>
      <c r="AN134">
        <v>1585.52</v>
      </c>
      <c r="AO134">
        <v>1</v>
      </c>
      <c r="AP134">
        <v>1494440.64</v>
      </c>
      <c r="AQ134">
        <v>1496026.16</v>
      </c>
      <c r="AS134">
        <v>1496026.16</v>
      </c>
      <c r="AU134">
        <v>23</v>
      </c>
      <c r="AV134">
        <v>12</v>
      </c>
      <c r="AX134">
        <v>96</v>
      </c>
      <c r="AY134">
        <v>318.66000000000003</v>
      </c>
    </row>
    <row r="135" spans="1:51" x14ac:dyDescent="0.25">
      <c r="A135" t="s">
        <v>357</v>
      </c>
      <c r="B135" t="s">
        <v>358</v>
      </c>
      <c r="C135" t="s">
        <v>233</v>
      </c>
      <c r="D135" t="s">
        <v>211</v>
      </c>
      <c r="F135">
        <v>5777.13</v>
      </c>
      <c r="H135">
        <v>32636774.359999999</v>
      </c>
      <c r="I135">
        <v>5223507.63</v>
      </c>
      <c r="J135">
        <v>6741582</v>
      </c>
      <c r="K135">
        <v>25641939.498629995</v>
      </c>
      <c r="L135">
        <v>70243803.488629997</v>
      </c>
      <c r="M135">
        <v>1.05731</v>
      </c>
      <c r="N135">
        <v>72799936.310000002</v>
      </c>
      <c r="O135">
        <v>12601.4</v>
      </c>
      <c r="Q135">
        <v>55601613.670000002</v>
      </c>
      <c r="R135">
        <v>11239139.4</v>
      </c>
      <c r="S135">
        <v>69469986.189999998</v>
      </c>
      <c r="T135">
        <v>0.95425888690588601</v>
      </c>
      <c r="V135">
        <v>3329950.1200000048</v>
      </c>
      <c r="W135">
        <v>0.95425888690588601</v>
      </c>
      <c r="X135">
        <v>3</v>
      </c>
      <c r="Y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20.6512697968754</v>
      </c>
      <c r="AK135">
        <v>0</v>
      </c>
      <c r="AL135">
        <v>119305.07028162279</v>
      </c>
      <c r="AM135">
        <v>0</v>
      </c>
      <c r="AN135">
        <v>119305.07</v>
      </c>
      <c r="AO135">
        <v>20.65</v>
      </c>
      <c r="AP135">
        <v>11376093.030000001</v>
      </c>
      <c r="AQ135">
        <v>11495398.100000001</v>
      </c>
      <c r="AS135">
        <v>11495398.100000001</v>
      </c>
      <c r="AU135">
        <v>78</v>
      </c>
      <c r="AV135">
        <v>39</v>
      </c>
      <c r="AX135">
        <v>136.33000000000001</v>
      </c>
      <c r="AY135">
        <v>762.33</v>
      </c>
    </row>
    <row r="136" spans="1:51" x14ac:dyDescent="0.25">
      <c r="A136" t="s">
        <v>359</v>
      </c>
      <c r="B136" t="s">
        <v>360</v>
      </c>
      <c r="C136" t="s">
        <v>233</v>
      </c>
      <c r="D136" t="s">
        <v>211</v>
      </c>
      <c r="F136">
        <v>2607.13</v>
      </c>
      <c r="H136">
        <v>16403420.199999999</v>
      </c>
      <c r="I136">
        <v>2357288.73</v>
      </c>
      <c r="J136">
        <v>9197395.8300000019</v>
      </c>
      <c r="K136">
        <v>14634921.04163</v>
      </c>
      <c r="L136">
        <v>42593025.801630005</v>
      </c>
      <c r="M136">
        <v>1.05731</v>
      </c>
      <c r="N136">
        <v>44195304.780000001</v>
      </c>
      <c r="O136">
        <v>16951.7</v>
      </c>
      <c r="Q136">
        <v>5564558.0499999998</v>
      </c>
      <c r="R136">
        <v>25233390.100000001</v>
      </c>
      <c r="S136">
        <v>31005541.41</v>
      </c>
      <c r="T136">
        <v>0.7015573614514623</v>
      </c>
      <c r="V136">
        <v>13189763.370000001</v>
      </c>
      <c r="W136">
        <v>0.7015573614514623</v>
      </c>
      <c r="X136">
        <v>1</v>
      </c>
      <c r="Y136">
        <v>1</v>
      </c>
      <c r="AA136">
        <v>1337340.3415372372</v>
      </c>
      <c r="AB136">
        <v>401202.10246117116</v>
      </c>
      <c r="AC136">
        <v>7383995.8656101087</v>
      </c>
      <c r="AD136">
        <v>463948.26583984273</v>
      </c>
      <c r="AE136">
        <v>463948.26583984273</v>
      </c>
      <c r="AF136">
        <v>457404.22785076173</v>
      </c>
      <c r="AG136">
        <v>153.8864968226253</v>
      </c>
      <c r="AH136">
        <v>177.95363707979376</v>
      </c>
      <c r="AI136">
        <v>175.44358273302893</v>
      </c>
      <c r="AJ136">
        <v>0</v>
      </c>
      <c r="AK136">
        <v>0</v>
      </c>
      <c r="AL136">
        <v>0</v>
      </c>
      <c r="AM136">
        <v>0</v>
      </c>
      <c r="AN136">
        <v>858606.33</v>
      </c>
      <c r="AO136">
        <v>329.33</v>
      </c>
      <c r="AP136">
        <v>27095546.339999989</v>
      </c>
      <c r="AQ136">
        <v>27954152.669999987</v>
      </c>
      <c r="AS136">
        <v>27954152.669999987</v>
      </c>
      <c r="AU136">
        <v>24</v>
      </c>
      <c r="AV136">
        <v>12</v>
      </c>
      <c r="AX136">
        <v>876.33</v>
      </c>
      <c r="AY136">
        <v>1915.66</v>
      </c>
    </row>
    <row r="137" spans="1:51" x14ac:dyDescent="0.25">
      <c r="A137" t="s">
        <v>361</v>
      </c>
      <c r="B137" t="s">
        <v>362</v>
      </c>
      <c r="C137" t="s">
        <v>233</v>
      </c>
      <c r="D137" t="s">
        <v>211</v>
      </c>
      <c r="F137">
        <v>9960.3700000000008</v>
      </c>
      <c r="H137">
        <v>63989357.82</v>
      </c>
      <c r="I137">
        <v>9005867.7400000002</v>
      </c>
      <c r="J137">
        <v>44767987</v>
      </c>
      <c r="K137">
        <v>59159369.342870004</v>
      </c>
      <c r="L137">
        <v>176922581.90287</v>
      </c>
      <c r="M137">
        <v>1.05731</v>
      </c>
      <c r="N137">
        <v>183671591.61000001</v>
      </c>
      <c r="O137">
        <v>18440.23</v>
      </c>
      <c r="Q137">
        <v>15633930.279999999</v>
      </c>
      <c r="R137">
        <v>113643247.17</v>
      </c>
      <c r="S137">
        <v>137208122.72999999</v>
      </c>
      <c r="T137">
        <v>0.74702963875514039</v>
      </c>
      <c r="V137">
        <v>46463468.880000025</v>
      </c>
      <c r="W137">
        <v>0.74702963875514039</v>
      </c>
      <c r="X137">
        <v>2</v>
      </c>
      <c r="Y137">
        <v>0</v>
      </c>
      <c r="AA137">
        <v>0</v>
      </c>
      <c r="AB137">
        <v>0</v>
      </c>
      <c r="AC137">
        <v>25739029.333575938</v>
      </c>
      <c r="AD137">
        <v>1617224.3648360597</v>
      </c>
      <c r="AE137">
        <v>1617224.3648360597</v>
      </c>
      <c r="AF137">
        <v>1594413.248900112</v>
      </c>
      <c r="AG137">
        <v>0</v>
      </c>
      <c r="AH137">
        <v>162.36589251564547</v>
      </c>
      <c r="AI137">
        <v>160.07570490856384</v>
      </c>
      <c r="AJ137">
        <v>0</v>
      </c>
      <c r="AK137">
        <v>0</v>
      </c>
      <c r="AL137">
        <v>0</v>
      </c>
      <c r="AM137">
        <v>0</v>
      </c>
      <c r="AN137">
        <v>1594413.24</v>
      </c>
      <c r="AO137">
        <v>160.07</v>
      </c>
      <c r="AP137">
        <v>121332841.57999998</v>
      </c>
      <c r="AQ137">
        <v>122927254.81999998</v>
      </c>
      <c r="AS137">
        <v>122927254.81999998</v>
      </c>
      <c r="AU137">
        <v>24</v>
      </c>
      <c r="AV137">
        <v>12</v>
      </c>
      <c r="AX137">
        <v>5670</v>
      </c>
      <c r="AY137">
        <v>8405.33</v>
      </c>
    </row>
    <row r="138" spans="1:51" x14ac:dyDescent="0.25">
      <c r="A138" t="s">
        <v>363</v>
      </c>
      <c r="B138" t="s">
        <v>364</v>
      </c>
      <c r="C138" t="s">
        <v>233</v>
      </c>
      <c r="D138" t="s">
        <v>211</v>
      </c>
      <c r="F138">
        <v>3213.56</v>
      </c>
      <c r="H138">
        <v>19675061.949999999</v>
      </c>
      <c r="I138">
        <v>2905604.54</v>
      </c>
      <c r="J138">
        <v>10026845.419999998</v>
      </c>
      <c r="K138">
        <v>17497058.136559997</v>
      </c>
      <c r="L138">
        <v>50104570.046559989</v>
      </c>
      <c r="M138">
        <v>1.05731</v>
      </c>
      <c r="N138">
        <v>51973306.549999997</v>
      </c>
      <c r="O138">
        <v>16173.12</v>
      </c>
      <c r="Q138">
        <v>11942099.85</v>
      </c>
      <c r="R138">
        <v>25047020.649999999</v>
      </c>
      <c r="S138">
        <v>37596386.019999996</v>
      </c>
      <c r="T138">
        <v>0.72337875951438768</v>
      </c>
      <c r="V138">
        <v>14376920.530000001</v>
      </c>
      <c r="W138">
        <v>0.72337875951438768</v>
      </c>
      <c r="X138">
        <v>1</v>
      </c>
      <c r="Y138">
        <v>1</v>
      </c>
      <c r="AA138">
        <v>438570.77802947909</v>
      </c>
      <c r="AB138">
        <v>131571.23340884372</v>
      </c>
      <c r="AC138">
        <v>7223033.2815822195</v>
      </c>
      <c r="AD138">
        <v>453834.72933684406</v>
      </c>
      <c r="AE138">
        <v>453834.72933684406</v>
      </c>
      <c r="AF138">
        <v>447433.34381992987</v>
      </c>
      <c r="AG138">
        <v>40.942516526482692</v>
      </c>
      <c r="AH138">
        <v>141.22491235167357</v>
      </c>
      <c r="AI138">
        <v>139.2329204433494</v>
      </c>
      <c r="AJ138">
        <v>0</v>
      </c>
      <c r="AK138">
        <v>0</v>
      </c>
      <c r="AL138">
        <v>0</v>
      </c>
      <c r="AM138">
        <v>0</v>
      </c>
      <c r="AN138">
        <v>579004.56999999995</v>
      </c>
      <c r="AO138">
        <v>180.17</v>
      </c>
      <c r="AP138">
        <v>26246829.229999997</v>
      </c>
      <c r="AQ138">
        <v>26825833.799999997</v>
      </c>
      <c r="AS138">
        <v>26825833.799999997</v>
      </c>
      <c r="AU138">
        <v>24</v>
      </c>
      <c r="AV138">
        <v>12</v>
      </c>
      <c r="AX138">
        <v>1028.6600000000001</v>
      </c>
      <c r="AY138">
        <v>1868.33</v>
      </c>
    </row>
    <row r="139" spans="1:51" x14ac:dyDescent="0.25">
      <c r="A139" t="s">
        <v>365</v>
      </c>
      <c r="B139" t="s">
        <v>366</v>
      </c>
      <c r="C139" t="s">
        <v>233</v>
      </c>
      <c r="D139" t="s">
        <v>211</v>
      </c>
      <c r="F139">
        <v>1446.47</v>
      </c>
      <c r="H139">
        <v>7989514.6600000001</v>
      </c>
      <c r="I139">
        <v>1307854.77</v>
      </c>
      <c r="J139">
        <v>1216945.9299999992</v>
      </c>
      <c r="K139">
        <v>6229303.8069700003</v>
      </c>
      <c r="L139">
        <v>16743619.16697</v>
      </c>
      <c r="M139">
        <v>1.05731</v>
      </c>
      <c r="N139">
        <v>17346194.579999998</v>
      </c>
      <c r="O139">
        <v>11992.08</v>
      </c>
      <c r="Q139">
        <v>16606767.18</v>
      </c>
      <c r="R139">
        <v>1113472.8899999999</v>
      </c>
      <c r="S139">
        <v>17876418.739999998</v>
      </c>
      <c r="T139">
        <v>1.0305671746938285</v>
      </c>
      <c r="V139">
        <v>-530224.16000000015</v>
      </c>
      <c r="W139">
        <v>1.0305671746938285</v>
      </c>
      <c r="X139">
        <v>4</v>
      </c>
      <c r="Y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0.92277797058120026</v>
      </c>
      <c r="AL139">
        <v>0</v>
      </c>
      <c r="AM139">
        <v>1334.7706511065887</v>
      </c>
      <c r="AN139">
        <v>1334.77</v>
      </c>
      <c r="AO139">
        <v>0.92</v>
      </c>
      <c r="AP139">
        <v>1113849.99</v>
      </c>
      <c r="AQ139">
        <v>1115184.76</v>
      </c>
      <c r="AS139">
        <v>1115184.76</v>
      </c>
      <c r="AU139">
        <v>47</v>
      </c>
      <c r="AV139">
        <v>24</v>
      </c>
      <c r="AX139">
        <v>1.5</v>
      </c>
      <c r="AY139">
        <v>33</v>
      </c>
    </row>
    <row r="140" spans="1:51" x14ac:dyDescent="0.25">
      <c r="A140" t="s">
        <v>367</v>
      </c>
      <c r="B140" t="s">
        <v>368</v>
      </c>
      <c r="C140" t="s">
        <v>233</v>
      </c>
      <c r="D140" t="s">
        <v>211</v>
      </c>
      <c r="F140">
        <v>2981.23</v>
      </c>
      <c r="H140">
        <v>16774079.529999999</v>
      </c>
      <c r="I140">
        <v>2695538.72</v>
      </c>
      <c r="J140">
        <v>3801906.5000000005</v>
      </c>
      <c r="K140">
        <v>13311702.740729995</v>
      </c>
      <c r="L140">
        <v>36583227.490729995</v>
      </c>
      <c r="M140">
        <v>1.05731</v>
      </c>
      <c r="N140">
        <v>37916918.57</v>
      </c>
      <c r="O140">
        <v>12718.54</v>
      </c>
      <c r="Q140">
        <v>30566483.039999999</v>
      </c>
      <c r="R140">
        <v>3424874.2</v>
      </c>
      <c r="S140">
        <v>34894489.020000003</v>
      </c>
      <c r="T140">
        <v>0.92028810188200916</v>
      </c>
      <c r="V140">
        <v>3022429.549999997</v>
      </c>
      <c r="W140">
        <v>0.92028810188200916</v>
      </c>
      <c r="X140">
        <v>3</v>
      </c>
      <c r="Y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20.843250813151037</v>
      </c>
      <c r="AK140">
        <v>0</v>
      </c>
      <c r="AL140">
        <v>62138.524621690267</v>
      </c>
      <c r="AM140">
        <v>0</v>
      </c>
      <c r="AN140">
        <v>62138.52</v>
      </c>
      <c r="AO140">
        <v>20.84</v>
      </c>
      <c r="AP140">
        <v>3465465.7900000005</v>
      </c>
      <c r="AQ140">
        <v>3527604.3100000005</v>
      </c>
      <c r="AS140">
        <v>3527604.3100000005</v>
      </c>
      <c r="AU140">
        <v>7</v>
      </c>
      <c r="AV140">
        <v>4</v>
      </c>
      <c r="AX140">
        <v>173</v>
      </c>
      <c r="AY140">
        <v>398</v>
      </c>
    </row>
    <row r="141" spans="1:51" x14ac:dyDescent="0.25">
      <c r="A141" t="s">
        <v>369</v>
      </c>
      <c r="B141" t="s">
        <v>370</v>
      </c>
      <c r="C141" t="s">
        <v>233</v>
      </c>
      <c r="D141" t="s">
        <v>211</v>
      </c>
      <c r="F141">
        <v>2169.4699999999998</v>
      </c>
      <c r="H141">
        <v>13331892.449999999</v>
      </c>
      <c r="I141">
        <v>1961569.68</v>
      </c>
      <c r="J141">
        <v>7128985.6600000001</v>
      </c>
      <c r="K141">
        <v>11923555.471969999</v>
      </c>
      <c r="L141">
        <v>34346003.261969998</v>
      </c>
      <c r="M141">
        <v>1.05731</v>
      </c>
      <c r="N141">
        <v>35631033.740000002</v>
      </c>
      <c r="O141">
        <v>16423.84</v>
      </c>
      <c r="Q141">
        <v>11928994.560000001</v>
      </c>
      <c r="R141">
        <v>11270904.869999999</v>
      </c>
      <c r="S141">
        <v>27181918.27</v>
      </c>
      <c r="T141">
        <v>0.76287200838310554</v>
      </c>
      <c r="V141">
        <v>8449115.4700000025</v>
      </c>
      <c r="W141">
        <v>0.76287200838310554</v>
      </c>
      <c r="X141">
        <v>2</v>
      </c>
      <c r="Y141">
        <v>0</v>
      </c>
      <c r="AA141">
        <v>0</v>
      </c>
      <c r="AB141">
        <v>0</v>
      </c>
      <c r="AC141">
        <v>3588775.884512003</v>
      </c>
      <c r="AD141">
        <v>225488.52659326605</v>
      </c>
      <c r="AE141">
        <v>225488.52659326605</v>
      </c>
      <c r="AF141">
        <v>222307.98774276063</v>
      </c>
      <c r="AG141">
        <v>0</v>
      </c>
      <c r="AH141">
        <v>103.9371489779836</v>
      </c>
      <c r="AI141">
        <v>102.47110480567173</v>
      </c>
      <c r="AJ141">
        <v>0</v>
      </c>
      <c r="AK141">
        <v>0</v>
      </c>
      <c r="AL141">
        <v>0</v>
      </c>
      <c r="AM141">
        <v>0</v>
      </c>
      <c r="AN141">
        <v>222307.98</v>
      </c>
      <c r="AO141">
        <v>102.47</v>
      </c>
      <c r="AP141">
        <v>12037247.009999998</v>
      </c>
      <c r="AQ141">
        <v>12259554.989999998</v>
      </c>
      <c r="AS141">
        <v>12259554.989999998</v>
      </c>
      <c r="AU141">
        <v>21</v>
      </c>
      <c r="AV141">
        <v>11</v>
      </c>
      <c r="AX141">
        <v>776.5</v>
      </c>
      <c r="AY141">
        <v>1308</v>
      </c>
    </row>
    <row r="142" spans="1:51" x14ac:dyDescent="0.25">
      <c r="A142" t="s">
        <v>371</v>
      </c>
      <c r="B142" t="s">
        <v>372</v>
      </c>
      <c r="C142" t="s">
        <v>233</v>
      </c>
      <c r="D142" t="s">
        <v>211</v>
      </c>
      <c r="F142">
        <v>1246.81</v>
      </c>
      <c r="H142">
        <v>7256589.46</v>
      </c>
      <c r="I142">
        <v>1127328.19</v>
      </c>
      <c r="J142">
        <v>2511635.0999999996</v>
      </c>
      <c r="K142">
        <v>5913926.2103100009</v>
      </c>
      <c r="L142">
        <v>16809478.960310001</v>
      </c>
      <c r="M142">
        <v>1.05731</v>
      </c>
      <c r="N142">
        <v>17433903.079999998</v>
      </c>
      <c r="O142">
        <v>13982.8</v>
      </c>
      <c r="Q142">
        <v>20361688.66</v>
      </c>
      <c r="R142">
        <v>1556283.19</v>
      </c>
      <c r="S142">
        <v>24094583.890000001</v>
      </c>
      <c r="T142">
        <v>1.382053334783137</v>
      </c>
      <c r="V142">
        <v>-6660680.8100000024</v>
      </c>
      <c r="W142">
        <v>1.382053334783137</v>
      </c>
      <c r="X142">
        <v>4</v>
      </c>
      <c r="Y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1.0759616332885613</v>
      </c>
      <c r="AL142">
        <v>0</v>
      </c>
      <c r="AM142">
        <v>1341.5197240005111</v>
      </c>
      <c r="AN142">
        <v>1341.51</v>
      </c>
      <c r="AO142">
        <v>1.07</v>
      </c>
      <c r="AP142">
        <v>1556283.19</v>
      </c>
      <c r="AQ142">
        <v>1557624.7</v>
      </c>
      <c r="AS142">
        <v>1557624.7</v>
      </c>
      <c r="AU142">
        <v>23</v>
      </c>
      <c r="AV142">
        <v>12</v>
      </c>
      <c r="AX142">
        <v>187.33</v>
      </c>
      <c r="AY142">
        <v>412.33</v>
      </c>
    </row>
    <row r="143" spans="1:51" x14ac:dyDescent="0.25">
      <c r="A143" t="s">
        <v>373</v>
      </c>
      <c r="B143" t="s">
        <v>374</v>
      </c>
      <c r="C143" t="s">
        <v>233</v>
      </c>
      <c r="D143" t="s">
        <v>211</v>
      </c>
      <c r="F143">
        <v>952.25</v>
      </c>
      <c r="H143">
        <v>5330765.5600000005</v>
      </c>
      <c r="I143">
        <v>860995.88</v>
      </c>
      <c r="J143">
        <v>1073860.96</v>
      </c>
      <c r="K143">
        <v>4200575.9557499997</v>
      </c>
      <c r="L143">
        <v>11466198.35575</v>
      </c>
      <c r="M143">
        <v>1.05731</v>
      </c>
      <c r="N143">
        <v>11882591.17</v>
      </c>
      <c r="O143">
        <v>12478.43</v>
      </c>
      <c r="Q143">
        <v>12027172.960000001</v>
      </c>
      <c r="R143">
        <v>571536.79</v>
      </c>
      <c r="S143">
        <v>12718221.48</v>
      </c>
      <c r="T143">
        <v>1.0703239131974613</v>
      </c>
      <c r="V143">
        <v>-835630.31000000052</v>
      </c>
      <c r="W143">
        <v>1.0703239131974613</v>
      </c>
      <c r="X143">
        <v>4</v>
      </c>
      <c r="Y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0.96020200587096938</v>
      </c>
      <c r="AL143">
        <v>0</v>
      </c>
      <c r="AM143">
        <v>914.35236009063055</v>
      </c>
      <c r="AN143">
        <v>914.35</v>
      </c>
      <c r="AO143">
        <v>0.96</v>
      </c>
      <c r="AP143">
        <v>572687.71999999986</v>
      </c>
      <c r="AQ143">
        <v>573602.06999999983</v>
      </c>
      <c r="AS143">
        <v>573602.06999999983</v>
      </c>
      <c r="AU143">
        <v>82</v>
      </c>
      <c r="AV143">
        <v>41</v>
      </c>
      <c r="AX143">
        <v>42.5</v>
      </c>
      <c r="AY143">
        <v>84</v>
      </c>
    </row>
    <row r="144" spans="1:51" x14ac:dyDescent="0.25">
      <c r="A144" t="s">
        <v>375</v>
      </c>
      <c r="B144" t="s">
        <v>376</v>
      </c>
      <c r="C144" t="s">
        <v>233</v>
      </c>
      <c r="D144" t="s">
        <v>211</v>
      </c>
      <c r="F144">
        <v>792.37</v>
      </c>
      <c r="H144">
        <v>4464461.9800000004</v>
      </c>
      <c r="I144">
        <v>716437.18</v>
      </c>
      <c r="J144">
        <v>1205444.7199999997</v>
      </c>
      <c r="K144">
        <v>3598299.3008700009</v>
      </c>
      <c r="L144">
        <v>9984643.1808700003</v>
      </c>
      <c r="M144">
        <v>1.05731</v>
      </c>
      <c r="N144">
        <v>10350644.539999999</v>
      </c>
      <c r="O144">
        <v>13062.89</v>
      </c>
      <c r="Q144">
        <v>11472852.439999999</v>
      </c>
      <c r="R144">
        <v>532593.52</v>
      </c>
      <c r="S144">
        <v>12918980.639999999</v>
      </c>
      <c r="T144">
        <v>1.2481329631284972</v>
      </c>
      <c r="V144">
        <v>-2568336.0999999996</v>
      </c>
      <c r="W144">
        <v>1.2481329631284972</v>
      </c>
      <c r="X144">
        <v>4</v>
      </c>
      <c r="Y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1.0051752929107554</v>
      </c>
      <c r="AL144">
        <v>0</v>
      </c>
      <c r="AM144">
        <v>796.47074684369522</v>
      </c>
      <c r="AN144">
        <v>796.47</v>
      </c>
      <c r="AO144">
        <v>1</v>
      </c>
      <c r="AP144">
        <v>532593.52</v>
      </c>
      <c r="AQ144">
        <v>533389.99</v>
      </c>
      <c r="AS144">
        <v>533389.99</v>
      </c>
      <c r="AU144">
        <v>82</v>
      </c>
      <c r="AV144">
        <v>41</v>
      </c>
      <c r="AX144">
        <v>103.66</v>
      </c>
      <c r="AY144">
        <v>115.33</v>
      </c>
    </row>
    <row r="145" spans="1:51" x14ac:dyDescent="0.25">
      <c r="A145" t="s">
        <v>377</v>
      </c>
      <c r="B145" t="s">
        <v>378</v>
      </c>
      <c r="C145" t="s">
        <v>233</v>
      </c>
      <c r="D145" t="s">
        <v>222</v>
      </c>
      <c r="F145">
        <v>3387.16</v>
      </c>
      <c r="H145">
        <v>21126279.539999999</v>
      </c>
      <c r="I145">
        <v>3062568.45</v>
      </c>
      <c r="J145">
        <v>3737968.4999999995</v>
      </c>
      <c r="K145">
        <v>17702724.595159996</v>
      </c>
      <c r="L145">
        <v>45629541.085159995</v>
      </c>
      <c r="M145">
        <v>1.05731</v>
      </c>
      <c r="N145">
        <v>47230026.93</v>
      </c>
      <c r="O145">
        <v>13943.84</v>
      </c>
      <c r="Q145">
        <v>51172076.159999996</v>
      </c>
      <c r="R145">
        <v>6161150.7699999996</v>
      </c>
      <c r="S145">
        <v>59899653.159999996</v>
      </c>
      <c r="T145">
        <v>1.268253631292181</v>
      </c>
      <c r="V145">
        <v>-12669626.229999997</v>
      </c>
      <c r="W145">
        <v>1.268253631292181</v>
      </c>
      <c r="X145">
        <v>4</v>
      </c>
      <c r="Y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1.0729634206385825</v>
      </c>
      <c r="AL145">
        <v>0</v>
      </c>
      <c r="AM145">
        <v>3634.2987798501813</v>
      </c>
      <c r="AN145">
        <v>3634.29</v>
      </c>
      <c r="AO145">
        <v>1.07</v>
      </c>
      <c r="AP145">
        <v>6213686.5499999998</v>
      </c>
      <c r="AQ145">
        <v>6217320.8399999999</v>
      </c>
      <c r="AS145">
        <v>6217320.8399999999</v>
      </c>
      <c r="AU145">
        <v>78</v>
      </c>
      <c r="AV145">
        <v>39</v>
      </c>
      <c r="AX145">
        <v>29</v>
      </c>
      <c r="AY145">
        <v>422</v>
      </c>
    </row>
    <row r="146" spans="1:51" x14ac:dyDescent="0.25">
      <c r="A146" t="s">
        <v>379</v>
      </c>
      <c r="B146" t="s">
        <v>380</v>
      </c>
      <c r="C146" t="s">
        <v>233</v>
      </c>
      <c r="D146" t="s">
        <v>222</v>
      </c>
      <c r="F146">
        <v>7888.15</v>
      </c>
      <c r="H146">
        <v>54972833.289999999</v>
      </c>
      <c r="I146">
        <v>7132228.5800000001</v>
      </c>
      <c r="J146">
        <v>26354989.280000001</v>
      </c>
      <c r="K146">
        <v>50402085.321649998</v>
      </c>
      <c r="L146">
        <v>138862136.47165</v>
      </c>
      <c r="M146">
        <v>1.05731</v>
      </c>
      <c r="N146">
        <v>143931782</v>
      </c>
      <c r="O146">
        <v>18246.580000000002</v>
      </c>
      <c r="Q146">
        <v>17744213.239999998</v>
      </c>
      <c r="R146">
        <v>67827866.530000001</v>
      </c>
      <c r="S146">
        <v>96525785.840000004</v>
      </c>
      <c r="T146">
        <v>0.67063566155249854</v>
      </c>
      <c r="V146">
        <v>47405996.159999996</v>
      </c>
      <c r="W146">
        <v>0.67063566155249854</v>
      </c>
      <c r="X146">
        <v>1</v>
      </c>
      <c r="Y146">
        <v>1</v>
      </c>
      <c r="AA146">
        <v>8805959.8892583251</v>
      </c>
      <c r="AB146">
        <v>2641787.9667774974</v>
      </c>
      <c r="AC146">
        <v>27069699.032959212</v>
      </c>
      <c r="AD146">
        <v>1700832.4695358158</v>
      </c>
      <c r="AE146">
        <v>1700832.4695358158</v>
      </c>
      <c r="AF146">
        <v>1676842.0526871684</v>
      </c>
      <c r="AG146">
        <v>334.90589894683768</v>
      </c>
      <c r="AH146">
        <v>215.61867732431759</v>
      </c>
      <c r="AI146">
        <v>212.57735371248879</v>
      </c>
      <c r="AJ146">
        <v>0</v>
      </c>
      <c r="AK146">
        <v>0</v>
      </c>
      <c r="AL146">
        <v>0</v>
      </c>
      <c r="AM146">
        <v>0</v>
      </c>
      <c r="AN146">
        <v>4318630.01</v>
      </c>
      <c r="AO146">
        <v>547.48</v>
      </c>
      <c r="AP146">
        <v>73188042.509999976</v>
      </c>
      <c r="AQ146">
        <v>77506672.519999981</v>
      </c>
      <c r="AS146">
        <v>77506672.519999981</v>
      </c>
      <c r="AU146">
        <v>24</v>
      </c>
      <c r="AV146">
        <v>12</v>
      </c>
      <c r="AX146">
        <v>1869</v>
      </c>
      <c r="AY146">
        <v>6185</v>
      </c>
    </row>
    <row r="147" spans="1:51" x14ac:dyDescent="0.25">
      <c r="A147" t="s">
        <v>381</v>
      </c>
      <c r="B147" t="s">
        <v>382</v>
      </c>
      <c r="C147" t="s">
        <v>233</v>
      </c>
      <c r="D147" t="s">
        <v>222</v>
      </c>
      <c r="F147">
        <v>4020.48</v>
      </c>
      <c r="H147">
        <v>25204805.759999998</v>
      </c>
      <c r="I147">
        <v>3635197.4</v>
      </c>
      <c r="J147">
        <v>4994137.8699999992</v>
      </c>
      <c r="K147">
        <v>21215392.153479997</v>
      </c>
      <c r="L147">
        <v>55049533.183479995</v>
      </c>
      <c r="M147">
        <v>1.05731</v>
      </c>
      <c r="N147">
        <v>56988567.799999997</v>
      </c>
      <c r="O147">
        <v>14174.56</v>
      </c>
      <c r="Q147">
        <v>59502469.200000003</v>
      </c>
      <c r="R147">
        <v>2767909.88</v>
      </c>
      <c r="S147">
        <v>68209530.909999996</v>
      </c>
      <c r="T147">
        <v>1.1968984928587729</v>
      </c>
      <c r="V147">
        <v>-11220963.109999999</v>
      </c>
      <c r="W147">
        <v>1.1968984928587729</v>
      </c>
      <c r="X147">
        <v>4</v>
      </c>
      <c r="Y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1.0907174761689726</v>
      </c>
      <c r="AL147">
        <v>0</v>
      </c>
      <c r="AM147">
        <v>4385.2077985878313</v>
      </c>
      <c r="AN147">
        <v>4385.2</v>
      </c>
      <c r="AO147">
        <v>1.0900000000000001</v>
      </c>
      <c r="AP147">
        <v>2795963.1599999992</v>
      </c>
      <c r="AQ147">
        <v>2800348.3599999994</v>
      </c>
      <c r="AS147">
        <v>2800348.3599999994</v>
      </c>
      <c r="AU147">
        <v>8</v>
      </c>
      <c r="AV147">
        <v>4</v>
      </c>
      <c r="AX147">
        <v>132.5</v>
      </c>
      <c r="AY147">
        <v>611</v>
      </c>
    </row>
    <row r="148" spans="1:51" x14ac:dyDescent="0.25">
      <c r="A148" t="s">
        <v>383</v>
      </c>
      <c r="B148" t="s">
        <v>384</v>
      </c>
      <c r="C148" t="s">
        <v>233</v>
      </c>
      <c r="D148" t="s">
        <v>222</v>
      </c>
      <c r="F148">
        <v>1639.49</v>
      </c>
      <c r="H148">
        <v>10352757.24</v>
      </c>
      <c r="I148">
        <v>1482377.67</v>
      </c>
      <c r="J148">
        <v>2105187.0299999998</v>
      </c>
      <c r="K148">
        <v>9161733.281990001</v>
      </c>
      <c r="L148">
        <v>23102055.22199</v>
      </c>
      <c r="M148">
        <v>1.05731</v>
      </c>
      <c r="N148">
        <v>23900975.07</v>
      </c>
      <c r="O148">
        <v>14578.29</v>
      </c>
      <c r="Q148">
        <v>13975618.869999999</v>
      </c>
      <c r="R148">
        <v>2089036.97</v>
      </c>
      <c r="S148">
        <v>16745845.029999999</v>
      </c>
      <c r="T148">
        <v>0.70063438754927743</v>
      </c>
      <c r="V148">
        <v>7155130.040000001</v>
      </c>
      <c r="W148">
        <v>0.70063438754927743</v>
      </c>
      <c r="X148">
        <v>1</v>
      </c>
      <c r="Y148">
        <v>1</v>
      </c>
      <c r="AA148">
        <v>745298.3003492523</v>
      </c>
      <c r="AB148">
        <v>223589.49010477567</v>
      </c>
      <c r="AC148">
        <v>2686717.7041768157</v>
      </c>
      <c r="AD148">
        <v>168810.76890351757</v>
      </c>
      <c r="AE148">
        <v>168810.76890351757</v>
      </c>
      <c r="AF148">
        <v>166429.67565237489</v>
      </c>
      <c r="AG148">
        <v>136.37746500727403</v>
      </c>
      <c r="AH148">
        <v>102.96541540571614</v>
      </c>
      <c r="AI148">
        <v>101.5130776353469</v>
      </c>
      <c r="AJ148">
        <v>0</v>
      </c>
      <c r="AK148">
        <v>0</v>
      </c>
      <c r="AL148">
        <v>0</v>
      </c>
      <c r="AM148">
        <v>0</v>
      </c>
      <c r="AN148">
        <v>390019.16</v>
      </c>
      <c r="AO148">
        <v>237.89</v>
      </c>
      <c r="AP148">
        <v>2165322.25</v>
      </c>
      <c r="AQ148">
        <v>2555341.41</v>
      </c>
      <c r="AS148">
        <v>2555341.41</v>
      </c>
      <c r="AU148">
        <v>23</v>
      </c>
      <c r="AV148">
        <v>12</v>
      </c>
      <c r="AX148">
        <v>21.83</v>
      </c>
      <c r="AY148">
        <v>322</v>
      </c>
    </row>
    <row r="149" spans="1:51" x14ac:dyDescent="0.25">
      <c r="A149" t="s">
        <v>385</v>
      </c>
      <c r="B149" t="s">
        <v>386</v>
      </c>
      <c r="C149" t="s">
        <v>233</v>
      </c>
      <c r="D149" t="s">
        <v>222</v>
      </c>
      <c r="F149">
        <v>4476</v>
      </c>
      <c r="H149">
        <v>31189995.780000001</v>
      </c>
      <c r="I149">
        <v>4047064.92</v>
      </c>
      <c r="J149">
        <v>13967344.809999999</v>
      </c>
      <c r="K149">
        <v>28307017.917000003</v>
      </c>
      <c r="L149">
        <v>77511423.427000016</v>
      </c>
      <c r="M149">
        <v>1.05731</v>
      </c>
      <c r="N149">
        <v>80331327.900000006</v>
      </c>
      <c r="O149">
        <v>17947.12</v>
      </c>
      <c r="Q149">
        <v>36338822.289999999</v>
      </c>
      <c r="R149">
        <v>13405833.640000001</v>
      </c>
      <c r="S149">
        <v>56011710.590000004</v>
      </c>
      <c r="T149">
        <v>0.6972586169585776</v>
      </c>
      <c r="V149">
        <v>24319617.310000002</v>
      </c>
      <c r="W149">
        <v>0.6972586169585776</v>
      </c>
      <c r="X149">
        <v>1</v>
      </c>
      <c r="Y149">
        <v>1</v>
      </c>
      <c r="AA149">
        <v>2776132.4206317738</v>
      </c>
      <c r="AB149">
        <v>832839.72618953208</v>
      </c>
      <c r="AC149">
        <v>10349305.918414878</v>
      </c>
      <c r="AD149">
        <v>650263.43742377928</v>
      </c>
      <c r="AE149">
        <v>650263.43742377928</v>
      </c>
      <c r="AF149">
        <v>641091.40478408709</v>
      </c>
      <c r="AG149">
        <v>186.06785661070867</v>
      </c>
      <c r="AH149">
        <v>145.27780103301592</v>
      </c>
      <c r="AI149">
        <v>143.22864271315618</v>
      </c>
      <c r="AJ149">
        <v>0</v>
      </c>
      <c r="AK149">
        <v>0</v>
      </c>
      <c r="AL149">
        <v>0</v>
      </c>
      <c r="AM149">
        <v>0</v>
      </c>
      <c r="AN149">
        <v>1473931.13</v>
      </c>
      <c r="AO149">
        <v>329.29</v>
      </c>
      <c r="AP149">
        <v>17209083.280000001</v>
      </c>
      <c r="AQ149">
        <v>18683014.41</v>
      </c>
      <c r="AS149">
        <v>18683014.41</v>
      </c>
      <c r="AU149">
        <v>7</v>
      </c>
      <c r="AV149">
        <v>4</v>
      </c>
      <c r="AX149">
        <v>730.5</v>
      </c>
      <c r="AY149">
        <v>3519</v>
      </c>
    </row>
    <row r="150" spans="1:51" x14ac:dyDescent="0.25">
      <c r="A150" t="s">
        <v>387</v>
      </c>
      <c r="B150" t="s">
        <v>388</v>
      </c>
      <c r="C150" t="s">
        <v>233</v>
      </c>
      <c r="D150" t="s">
        <v>222</v>
      </c>
      <c r="F150">
        <v>3397.66</v>
      </c>
      <c r="H150">
        <v>22844479.800000001</v>
      </c>
      <c r="I150">
        <v>3072062.24</v>
      </c>
      <c r="J150">
        <v>8448625.8399999999</v>
      </c>
      <c r="K150">
        <v>19635036.552659996</v>
      </c>
      <c r="L150">
        <v>54000204.432659991</v>
      </c>
      <c r="M150">
        <v>1.05731</v>
      </c>
      <c r="N150">
        <v>55969672.200000003</v>
      </c>
      <c r="O150">
        <v>16473</v>
      </c>
      <c r="Q150">
        <v>51854517.149999999</v>
      </c>
      <c r="R150">
        <v>9510288.6799999997</v>
      </c>
      <c r="S150">
        <v>68782017.74000001</v>
      </c>
      <c r="T150">
        <v>1.2289158581136019</v>
      </c>
      <c r="V150">
        <v>-12812345.540000007</v>
      </c>
      <c r="W150">
        <v>1.2289158581136019</v>
      </c>
      <c r="X150">
        <v>4</v>
      </c>
      <c r="Y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1.267579716477814</v>
      </c>
      <c r="AL150">
        <v>0</v>
      </c>
      <c r="AM150">
        <v>4306.8048994880091</v>
      </c>
      <c r="AN150">
        <v>4306.8</v>
      </c>
      <c r="AO150">
        <v>1.26</v>
      </c>
      <c r="AP150">
        <v>9776741.4100000001</v>
      </c>
      <c r="AQ150">
        <v>9781048.2100000009</v>
      </c>
      <c r="AS150">
        <v>9781048.2100000009</v>
      </c>
      <c r="AU150">
        <v>78</v>
      </c>
      <c r="AV150">
        <v>39</v>
      </c>
      <c r="AX150">
        <v>425.5</v>
      </c>
      <c r="AY150">
        <v>1918</v>
      </c>
    </row>
    <row r="151" spans="1:51" x14ac:dyDescent="0.25">
      <c r="A151" t="s">
        <v>389</v>
      </c>
      <c r="B151" t="s">
        <v>390</v>
      </c>
      <c r="C151" t="s">
        <v>233</v>
      </c>
      <c r="D151" t="s">
        <v>222</v>
      </c>
      <c r="F151">
        <v>848.14</v>
      </c>
      <c r="H151">
        <v>5582890.3499999996</v>
      </c>
      <c r="I151">
        <v>766862.74</v>
      </c>
      <c r="J151">
        <v>1634700.63</v>
      </c>
      <c r="K151">
        <v>4967979.2651399989</v>
      </c>
      <c r="L151">
        <v>12952432.98514</v>
      </c>
      <c r="M151">
        <v>1.05731</v>
      </c>
      <c r="N151">
        <v>13410022.02</v>
      </c>
      <c r="O151">
        <v>15811.09</v>
      </c>
      <c r="Q151">
        <v>11234528.66</v>
      </c>
      <c r="R151">
        <v>860281.39</v>
      </c>
      <c r="S151">
        <v>12679637.84</v>
      </c>
      <c r="T151">
        <v>0.94553445334312736</v>
      </c>
      <c r="V151">
        <v>730384.1799999997</v>
      </c>
      <c r="W151">
        <v>0.94553445334312736</v>
      </c>
      <c r="X151">
        <v>3</v>
      </c>
      <c r="Y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25.911338425458162</v>
      </c>
      <c r="AK151">
        <v>0</v>
      </c>
      <c r="AL151">
        <v>21976.442572168085</v>
      </c>
      <c r="AM151">
        <v>0</v>
      </c>
      <c r="AN151">
        <v>21976.44</v>
      </c>
      <c r="AO151">
        <v>25.91</v>
      </c>
      <c r="AP151">
        <v>950971.14</v>
      </c>
      <c r="AQ151">
        <v>972947.58</v>
      </c>
      <c r="AS151">
        <v>972947.58</v>
      </c>
      <c r="AU151">
        <v>20</v>
      </c>
      <c r="AV151">
        <v>10</v>
      </c>
      <c r="AX151">
        <v>32.159999999999997</v>
      </c>
      <c r="AY151">
        <v>374.33</v>
      </c>
    </row>
    <row r="152" spans="1:51" x14ac:dyDescent="0.25">
      <c r="A152" t="s">
        <v>391</v>
      </c>
      <c r="B152" t="s">
        <v>392</v>
      </c>
      <c r="C152" t="s">
        <v>233</v>
      </c>
      <c r="D152" t="s">
        <v>102</v>
      </c>
      <c r="F152">
        <v>2732.46</v>
      </c>
      <c r="H152">
        <v>17152351.859999999</v>
      </c>
      <c r="I152">
        <v>2470608.35</v>
      </c>
      <c r="J152">
        <v>7533954.040000001</v>
      </c>
      <c r="K152">
        <v>15316146.86946</v>
      </c>
      <c r="L152">
        <v>42473061.119460002</v>
      </c>
      <c r="M152">
        <v>1.05731</v>
      </c>
      <c r="N152">
        <v>44029423.869999997</v>
      </c>
      <c r="O152">
        <v>16113.47</v>
      </c>
      <c r="Q152">
        <v>15282114.039999999</v>
      </c>
      <c r="R152">
        <v>12667931.93</v>
      </c>
      <c r="S152">
        <v>28514937.159999996</v>
      </c>
      <c r="T152">
        <v>0.64763366525513422</v>
      </c>
      <c r="V152">
        <v>15514486.710000001</v>
      </c>
      <c r="W152">
        <v>0.64763366525513422</v>
      </c>
      <c r="X152">
        <v>1</v>
      </c>
      <c r="Y152">
        <v>1</v>
      </c>
      <c r="AA152">
        <v>3706550.0976272114</v>
      </c>
      <c r="AB152">
        <v>1111965.0292881634</v>
      </c>
      <c r="AC152">
        <v>7255694.7355173081</v>
      </c>
      <c r="AD152">
        <v>455886.90070703212</v>
      </c>
      <c r="AE152">
        <v>455886.90070703212</v>
      </c>
      <c r="AF152">
        <v>449456.56910195376</v>
      </c>
      <c r="AG152">
        <v>406.94649849884843</v>
      </c>
      <c r="AH152">
        <v>166.84119830007836</v>
      </c>
      <c r="AI152">
        <v>164.4878860447925</v>
      </c>
      <c r="AJ152">
        <v>0</v>
      </c>
      <c r="AK152">
        <v>0</v>
      </c>
      <c r="AL152">
        <v>0</v>
      </c>
      <c r="AM152">
        <v>0</v>
      </c>
      <c r="AN152">
        <v>1561421.59</v>
      </c>
      <c r="AO152">
        <v>571.42999999999995</v>
      </c>
      <c r="AP152">
        <v>13743024.050000001</v>
      </c>
      <c r="AQ152">
        <v>15304445.640000001</v>
      </c>
      <c r="AS152">
        <v>15304445.640000001</v>
      </c>
      <c r="AU152">
        <v>78</v>
      </c>
      <c r="AV152">
        <v>39</v>
      </c>
      <c r="AX152">
        <v>620.5</v>
      </c>
      <c r="AY152">
        <v>1495.33</v>
      </c>
    </row>
    <row r="153" spans="1:51" x14ac:dyDescent="0.25">
      <c r="A153" t="s">
        <v>393</v>
      </c>
      <c r="B153" t="s">
        <v>394</v>
      </c>
      <c r="C153" t="s">
        <v>233</v>
      </c>
      <c r="D153" t="s">
        <v>97</v>
      </c>
      <c r="F153">
        <v>1</v>
      </c>
      <c r="H153">
        <v>4234.6099999999997</v>
      </c>
      <c r="I153">
        <v>904.17</v>
      </c>
      <c r="J153">
        <v>0</v>
      </c>
      <c r="K153">
        <v>4305.0439999999999</v>
      </c>
      <c r="L153">
        <v>9443.8240000000005</v>
      </c>
      <c r="M153">
        <v>1.05731</v>
      </c>
      <c r="N153">
        <v>9738.32</v>
      </c>
      <c r="O153">
        <v>9738.32</v>
      </c>
      <c r="Q153">
        <v>973.83</v>
      </c>
      <c r="R153">
        <v>4509.18</v>
      </c>
      <c r="S153">
        <v>5483.01</v>
      </c>
      <c r="T153">
        <v>0.56303448644119314</v>
      </c>
      <c r="V153">
        <v>4255.3099999999995</v>
      </c>
      <c r="W153">
        <v>0.56303448644119314</v>
      </c>
      <c r="X153">
        <v>1</v>
      </c>
      <c r="Y153">
        <v>1</v>
      </c>
      <c r="AA153">
        <v>1643.6595361984118</v>
      </c>
      <c r="AB153">
        <v>493.09786085952351</v>
      </c>
      <c r="AC153">
        <v>2509.5421252264282</v>
      </c>
      <c r="AD153">
        <v>157.6785440080462</v>
      </c>
      <c r="AE153">
        <v>157.6785440080462</v>
      </c>
      <c r="AF153">
        <v>155.45447193357953</v>
      </c>
      <c r="AG153">
        <v>493.09786085952351</v>
      </c>
      <c r="AH153">
        <v>157.6785440080462</v>
      </c>
      <c r="AI153">
        <v>155.45447193357953</v>
      </c>
      <c r="AJ153">
        <v>0</v>
      </c>
      <c r="AK153">
        <v>0</v>
      </c>
      <c r="AL153">
        <v>0</v>
      </c>
      <c r="AM153">
        <v>0</v>
      </c>
      <c r="AN153">
        <v>648.54999999999995</v>
      </c>
      <c r="AO153">
        <v>648.54999999999995</v>
      </c>
      <c r="AP153">
        <v>4509.18</v>
      </c>
      <c r="AQ153">
        <v>5157.7300000000005</v>
      </c>
      <c r="AS153">
        <v>5157.7300000000005</v>
      </c>
      <c r="AU153">
        <v>80</v>
      </c>
      <c r="AV153">
        <v>40</v>
      </c>
      <c r="AX153">
        <v>0</v>
      </c>
      <c r="AY153">
        <v>0.55553967384167136</v>
      </c>
    </row>
    <row r="154" spans="1:51" x14ac:dyDescent="0.25">
      <c r="A154" t="s">
        <v>395</v>
      </c>
      <c r="B154" t="s">
        <v>232</v>
      </c>
      <c r="C154" t="s">
        <v>233</v>
      </c>
      <c r="D154" t="s">
        <v>97</v>
      </c>
      <c r="F154">
        <v>130.31</v>
      </c>
      <c r="H154">
        <v>837534.16999999993</v>
      </c>
      <c r="I154">
        <v>117822.39</v>
      </c>
      <c r="J154">
        <v>301633.15000000002</v>
      </c>
      <c r="K154">
        <v>754272.40680999996</v>
      </c>
      <c r="L154">
        <v>2011262.11681</v>
      </c>
      <c r="M154">
        <v>1.05731</v>
      </c>
      <c r="N154">
        <v>2083300.19</v>
      </c>
      <c r="O154">
        <v>15987.26</v>
      </c>
      <c r="Q154">
        <v>208330.01</v>
      </c>
      <c r="R154">
        <v>1120101.53</v>
      </c>
      <c r="S154">
        <v>1328431.54</v>
      </c>
      <c r="T154">
        <v>0.63765728356219276</v>
      </c>
      <c r="V154">
        <v>754868.64999999991</v>
      </c>
      <c r="W154">
        <v>0.63765728356219276</v>
      </c>
      <c r="X154">
        <v>1</v>
      </c>
      <c r="Y154">
        <v>1</v>
      </c>
      <c r="AA154">
        <v>196163.25651822542</v>
      </c>
      <c r="AB154">
        <v>58848.976955467624</v>
      </c>
      <c r="AC154">
        <v>438920.68864007923</v>
      </c>
      <c r="AD154">
        <v>27578.088617871766</v>
      </c>
      <c r="AE154">
        <v>27578.088617871766</v>
      </c>
      <c r="AF154">
        <v>27189.096842560561</v>
      </c>
      <c r="AG154">
        <v>451.60752786023806</v>
      </c>
      <c r="AH154">
        <v>211.6344763860929</v>
      </c>
      <c r="AI154">
        <v>208.64935033812111</v>
      </c>
      <c r="AJ154">
        <v>0</v>
      </c>
      <c r="AK154">
        <v>0</v>
      </c>
      <c r="AL154">
        <v>0</v>
      </c>
      <c r="AM154">
        <v>0</v>
      </c>
      <c r="AN154">
        <v>86038.07</v>
      </c>
      <c r="AO154">
        <v>660.25</v>
      </c>
      <c r="AP154">
        <v>1120101.53</v>
      </c>
      <c r="AQ154">
        <v>1206139.6000000001</v>
      </c>
      <c r="AS154">
        <v>1206139.6000000001</v>
      </c>
      <c r="AU154">
        <v>80</v>
      </c>
      <c r="AV154">
        <v>40</v>
      </c>
      <c r="AX154">
        <v>11</v>
      </c>
      <c r="AY154">
        <v>72.392374898308191</v>
      </c>
    </row>
    <row r="155" spans="1:51" x14ac:dyDescent="0.25">
      <c r="A155" t="s">
        <v>396</v>
      </c>
      <c r="B155" t="s">
        <v>397</v>
      </c>
      <c r="C155" t="s">
        <v>233</v>
      </c>
      <c r="D155" t="s">
        <v>211</v>
      </c>
      <c r="F155">
        <v>1498.06</v>
      </c>
      <c r="H155">
        <v>9520034.7100000009</v>
      </c>
      <c r="I155">
        <v>1354500.91</v>
      </c>
      <c r="J155">
        <v>6323918.1300000018</v>
      </c>
      <c r="K155">
        <v>8747577.754060002</v>
      </c>
      <c r="L155">
        <v>25946031.504060008</v>
      </c>
      <c r="M155">
        <v>1.05731</v>
      </c>
      <c r="N155">
        <v>26931674.879999999</v>
      </c>
      <c r="O155">
        <v>17977.7</v>
      </c>
      <c r="Q155">
        <v>6627028.2300000004</v>
      </c>
      <c r="R155">
        <v>12876794.27</v>
      </c>
      <c r="S155">
        <v>21005110.640000001</v>
      </c>
      <c r="T155">
        <v>0.77994074759898491</v>
      </c>
      <c r="V155">
        <v>5926564.2399999984</v>
      </c>
      <c r="W155">
        <v>0.77994074759898491</v>
      </c>
      <c r="X155">
        <v>2</v>
      </c>
      <c r="Y155">
        <v>0</v>
      </c>
      <c r="AA155">
        <v>0</v>
      </c>
      <c r="AB155">
        <v>0</v>
      </c>
      <c r="AC155">
        <v>2591244.1570528001</v>
      </c>
      <c r="AD155">
        <v>162812.01329369089</v>
      </c>
      <c r="AE155">
        <v>162812.01329369089</v>
      </c>
      <c r="AF155">
        <v>160515.53310716839</v>
      </c>
      <c r="AG155">
        <v>0</v>
      </c>
      <c r="AH155">
        <v>108.68190412512909</v>
      </c>
      <c r="AI155">
        <v>107.14893469364938</v>
      </c>
      <c r="AJ155">
        <v>0</v>
      </c>
      <c r="AK155">
        <v>0</v>
      </c>
      <c r="AL155">
        <v>0</v>
      </c>
      <c r="AM155">
        <v>0</v>
      </c>
      <c r="AN155">
        <v>160515.53</v>
      </c>
      <c r="AO155">
        <v>107.14</v>
      </c>
      <c r="AP155">
        <v>13783394.08</v>
      </c>
      <c r="AQ155">
        <v>13943909.609999999</v>
      </c>
      <c r="AS155">
        <v>13943909.609999999</v>
      </c>
      <c r="AU155">
        <v>21</v>
      </c>
      <c r="AV155">
        <v>11</v>
      </c>
      <c r="AX155">
        <v>799.5</v>
      </c>
      <c r="AY155">
        <v>1160.33</v>
      </c>
    </row>
    <row r="156" spans="1:51" x14ac:dyDescent="0.25">
      <c r="A156" t="s">
        <v>398</v>
      </c>
      <c r="B156" t="s">
        <v>399</v>
      </c>
      <c r="C156" t="s">
        <v>233</v>
      </c>
      <c r="D156" t="s">
        <v>211</v>
      </c>
      <c r="F156">
        <v>371.7</v>
      </c>
      <c r="H156">
        <v>2296013.4699999997</v>
      </c>
      <c r="I156">
        <v>336079.98</v>
      </c>
      <c r="J156">
        <v>1045476.0200000001</v>
      </c>
      <c r="K156">
        <v>1994102.0726999994</v>
      </c>
      <c r="L156">
        <v>5671671.5426999992</v>
      </c>
      <c r="M156">
        <v>1.05731</v>
      </c>
      <c r="N156">
        <v>5882433.04</v>
      </c>
      <c r="O156">
        <v>15825.75</v>
      </c>
      <c r="Q156">
        <v>2275027.5099999998</v>
      </c>
      <c r="R156">
        <v>1549972.69</v>
      </c>
      <c r="S156">
        <v>3942818.63</v>
      </c>
      <c r="T156">
        <v>0.67027004016691705</v>
      </c>
      <c r="V156">
        <v>1939614.4100000001</v>
      </c>
      <c r="W156">
        <v>0.67027004016691705</v>
      </c>
      <c r="X156">
        <v>1</v>
      </c>
      <c r="Y156">
        <v>1</v>
      </c>
      <c r="AA156">
        <v>362046.72099432163</v>
      </c>
      <c r="AB156">
        <v>108614.01629829648</v>
      </c>
      <c r="AC156">
        <v>888074.21630083781</v>
      </c>
      <c r="AD156">
        <v>55799.122871774198</v>
      </c>
      <c r="AE156">
        <v>55799.122871774198</v>
      </c>
      <c r="AF156">
        <v>55012.070506853102</v>
      </c>
      <c r="AG156">
        <v>292.20881436184152</v>
      </c>
      <c r="AH156">
        <v>150.11870560068388</v>
      </c>
      <c r="AI156">
        <v>148.00126582419452</v>
      </c>
      <c r="AJ156">
        <v>0</v>
      </c>
      <c r="AK156">
        <v>0</v>
      </c>
      <c r="AL156">
        <v>0</v>
      </c>
      <c r="AM156">
        <v>0</v>
      </c>
      <c r="AN156">
        <v>163626.07999999999</v>
      </c>
      <c r="AO156">
        <v>440.21</v>
      </c>
      <c r="AP156">
        <v>1695964.72</v>
      </c>
      <c r="AQ156">
        <v>1859590.8</v>
      </c>
      <c r="AS156">
        <v>1859590.8</v>
      </c>
      <c r="AU156">
        <v>31</v>
      </c>
      <c r="AV156">
        <v>16</v>
      </c>
      <c r="AX156">
        <v>70.5</v>
      </c>
      <c r="AY156">
        <v>231.66</v>
      </c>
    </row>
    <row r="157" spans="1:51" x14ac:dyDescent="0.25">
      <c r="A157" t="s">
        <v>400</v>
      </c>
      <c r="B157" t="s">
        <v>401</v>
      </c>
      <c r="C157" t="s">
        <v>233</v>
      </c>
      <c r="D157" t="s">
        <v>211</v>
      </c>
      <c r="F157">
        <v>2454.9699999999998</v>
      </c>
      <c r="H157">
        <v>15303635.450000001</v>
      </c>
      <c r="I157">
        <v>2219710.2200000002</v>
      </c>
      <c r="J157">
        <v>8188284.2799999993</v>
      </c>
      <c r="K157">
        <v>13590987.146469999</v>
      </c>
      <c r="L157">
        <v>39302617.096469998</v>
      </c>
      <c r="M157">
        <v>1.05731</v>
      </c>
      <c r="N157">
        <v>40776150.600000001</v>
      </c>
      <c r="O157">
        <v>16609.63</v>
      </c>
      <c r="Q157">
        <v>10390643.449999999</v>
      </c>
      <c r="R157">
        <v>16997609.23</v>
      </c>
      <c r="S157">
        <v>28393257.920000002</v>
      </c>
      <c r="T157">
        <v>0.6963202141989342</v>
      </c>
      <c r="V157">
        <v>12382892.68</v>
      </c>
      <c r="W157">
        <v>0.6963202141989342</v>
      </c>
      <c r="X157">
        <v>1</v>
      </c>
      <c r="Y157">
        <v>1</v>
      </c>
      <c r="AA157">
        <v>1447428.1823727526</v>
      </c>
      <c r="AB157">
        <v>434228.45471182576</v>
      </c>
      <c r="AC157">
        <v>6047327.0736909024</v>
      </c>
      <c r="AD157">
        <v>379963.22856464738</v>
      </c>
      <c r="AE157">
        <v>379963.22856464738</v>
      </c>
      <c r="AF157">
        <v>374603.80816099554</v>
      </c>
      <c r="AG157">
        <v>176.87729573551849</v>
      </c>
      <c r="AH157">
        <v>154.77306385196047</v>
      </c>
      <c r="AI157">
        <v>152.58997387381336</v>
      </c>
      <c r="AJ157">
        <v>0</v>
      </c>
      <c r="AK157">
        <v>0</v>
      </c>
      <c r="AL157">
        <v>0</v>
      </c>
      <c r="AM157">
        <v>0</v>
      </c>
      <c r="AN157">
        <v>808832.26</v>
      </c>
      <c r="AO157">
        <v>329.46</v>
      </c>
      <c r="AP157">
        <v>18165020.240000002</v>
      </c>
      <c r="AQ157">
        <v>18973852.500000004</v>
      </c>
      <c r="AS157">
        <v>18973852.500000004</v>
      </c>
      <c r="AU157">
        <v>23</v>
      </c>
      <c r="AV157">
        <v>12</v>
      </c>
      <c r="AX157">
        <v>798.83</v>
      </c>
      <c r="AY157">
        <v>1636.66</v>
      </c>
    </row>
    <row r="158" spans="1:51" x14ac:dyDescent="0.25">
      <c r="A158" t="s">
        <v>402</v>
      </c>
      <c r="B158" t="s">
        <v>403</v>
      </c>
      <c r="C158" t="s">
        <v>233</v>
      </c>
      <c r="D158" t="s">
        <v>211</v>
      </c>
      <c r="F158">
        <v>322.54000000000002</v>
      </c>
      <c r="H158">
        <v>2016355.72</v>
      </c>
      <c r="I158">
        <v>291630.99</v>
      </c>
      <c r="J158">
        <v>1267519.02</v>
      </c>
      <c r="K158">
        <v>1755316.6295399994</v>
      </c>
      <c r="L158">
        <v>5330822.3595399996</v>
      </c>
      <c r="M158">
        <v>1.05731</v>
      </c>
      <c r="N158">
        <v>5535734.5899999999</v>
      </c>
      <c r="O158">
        <v>17162.93</v>
      </c>
      <c r="Q158">
        <v>4982161.13</v>
      </c>
      <c r="R158">
        <v>956623.94</v>
      </c>
      <c r="S158">
        <v>7299461.3300000001</v>
      </c>
      <c r="T158">
        <v>1.3186075328080351</v>
      </c>
      <c r="V158">
        <v>-1763726.7400000002</v>
      </c>
      <c r="W158">
        <v>1.3186075328080351</v>
      </c>
      <c r="X158">
        <v>4</v>
      </c>
      <c r="Y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1.3206693936192675</v>
      </c>
      <c r="AL158">
        <v>0</v>
      </c>
      <c r="AM158">
        <v>425.96870621795858</v>
      </c>
      <c r="AN158">
        <v>425.96</v>
      </c>
      <c r="AO158">
        <v>1.32</v>
      </c>
      <c r="AP158">
        <v>956623.94</v>
      </c>
      <c r="AQ158">
        <v>957049.89999999991</v>
      </c>
      <c r="AS158">
        <v>957049.89999999991</v>
      </c>
      <c r="AU158">
        <v>1</v>
      </c>
      <c r="AV158">
        <v>1</v>
      </c>
      <c r="AX158">
        <v>149.33000000000001</v>
      </c>
      <c r="AY158">
        <v>241</v>
      </c>
    </row>
    <row r="159" spans="1:51" x14ac:dyDescent="0.25">
      <c r="A159" t="s">
        <v>404</v>
      </c>
      <c r="B159" t="s">
        <v>405</v>
      </c>
      <c r="C159" t="s">
        <v>233</v>
      </c>
      <c r="D159" t="s">
        <v>211</v>
      </c>
      <c r="F159">
        <v>3418.3</v>
      </c>
      <c r="H159">
        <v>21006756.949999999</v>
      </c>
      <c r="I159">
        <v>3090724.31</v>
      </c>
      <c r="J159">
        <v>11430044.689999999</v>
      </c>
      <c r="K159">
        <v>18858757.666299999</v>
      </c>
      <c r="L159">
        <v>54386283.616299994</v>
      </c>
      <c r="M159">
        <v>1.05731</v>
      </c>
      <c r="N159">
        <v>56422366.119999997</v>
      </c>
      <c r="O159">
        <v>16505.97</v>
      </c>
      <c r="Q159">
        <v>22207311.289999999</v>
      </c>
      <c r="R159">
        <v>13239330.66</v>
      </c>
      <c r="S159">
        <v>37894713.68</v>
      </c>
      <c r="T159">
        <v>0.6716257449998625</v>
      </c>
      <c r="V159">
        <v>18527652.439999998</v>
      </c>
      <c r="W159">
        <v>0.6716257449998625</v>
      </c>
      <c r="X159">
        <v>1</v>
      </c>
      <c r="Y159">
        <v>1</v>
      </c>
      <c r="AA159">
        <v>3396141.1889750808</v>
      </c>
      <c r="AB159">
        <v>1018842.3566925242</v>
      </c>
      <c r="AC159">
        <v>7947044.2537346166</v>
      </c>
      <c r="AD159">
        <v>499325.49627288012</v>
      </c>
      <c r="AE159">
        <v>499325.49627288012</v>
      </c>
      <c r="AF159">
        <v>492282.45881134027</v>
      </c>
      <c r="AG159">
        <v>298.05527797224471</v>
      </c>
      <c r="AH159">
        <v>146.07421708828369</v>
      </c>
      <c r="AI159">
        <v>144.01382523808334</v>
      </c>
      <c r="AJ159">
        <v>0</v>
      </c>
      <c r="AK159">
        <v>0</v>
      </c>
      <c r="AL159">
        <v>0</v>
      </c>
      <c r="AM159">
        <v>0</v>
      </c>
      <c r="AN159">
        <v>1511124.81</v>
      </c>
      <c r="AO159">
        <v>442.06</v>
      </c>
      <c r="AP159">
        <v>14717699.450000001</v>
      </c>
      <c r="AQ159">
        <v>16228824.260000002</v>
      </c>
      <c r="AS159">
        <v>16228824.260000002</v>
      </c>
      <c r="AU159">
        <v>23</v>
      </c>
      <c r="AV159">
        <v>12</v>
      </c>
      <c r="AX159">
        <v>1276</v>
      </c>
      <c r="AY159">
        <v>2077</v>
      </c>
    </row>
    <row r="160" spans="1:51" x14ac:dyDescent="0.25">
      <c r="A160" t="s">
        <v>406</v>
      </c>
      <c r="B160" t="s">
        <v>407</v>
      </c>
      <c r="C160" t="s">
        <v>233</v>
      </c>
      <c r="D160" t="s">
        <v>211</v>
      </c>
      <c r="F160">
        <v>2354.75</v>
      </c>
      <c r="H160">
        <v>13361209.58</v>
      </c>
      <c r="I160">
        <v>2129094.2999999998</v>
      </c>
      <c r="J160">
        <v>3323657.0900000008</v>
      </c>
      <c r="K160">
        <v>10638456.945250001</v>
      </c>
      <c r="L160">
        <v>29452417.91525</v>
      </c>
      <c r="M160">
        <v>1.05731</v>
      </c>
      <c r="N160">
        <v>30530646.010000002</v>
      </c>
      <c r="O160">
        <v>12965.55</v>
      </c>
      <c r="Q160">
        <v>27477581.399999999</v>
      </c>
      <c r="R160">
        <v>1633129.86</v>
      </c>
      <c r="S160">
        <v>29712656.859999999</v>
      </c>
      <c r="T160">
        <v>0.9732076042632023</v>
      </c>
      <c r="V160">
        <v>817989.15000000224</v>
      </c>
      <c r="W160">
        <v>0.9732076042632023</v>
      </c>
      <c r="X160">
        <v>3</v>
      </c>
      <c r="Y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21.248050495445291</v>
      </c>
      <c r="AK160">
        <v>0</v>
      </c>
      <c r="AL160">
        <v>50033.846904149803</v>
      </c>
      <c r="AM160">
        <v>0</v>
      </c>
      <c r="AN160">
        <v>50033.84</v>
      </c>
      <c r="AO160">
        <v>21.24</v>
      </c>
      <c r="AP160">
        <v>1637765.57</v>
      </c>
      <c r="AQ160">
        <v>1687799.4100000001</v>
      </c>
      <c r="AS160">
        <v>1687799.4100000001</v>
      </c>
      <c r="AU160">
        <v>82</v>
      </c>
      <c r="AV160">
        <v>41</v>
      </c>
      <c r="AX160">
        <v>186.83</v>
      </c>
      <c r="AY160">
        <v>387</v>
      </c>
    </row>
    <row r="161" spans="1:51" x14ac:dyDescent="0.25">
      <c r="A161" t="s">
        <v>408</v>
      </c>
      <c r="B161" t="s">
        <v>409</v>
      </c>
      <c r="C161" t="s">
        <v>233</v>
      </c>
      <c r="D161" t="s">
        <v>211</v>
      </c>
      <c r="F161">
        <v>3167.88</v>
      </c>
      <c r="H161">
        <v>19793811.800000001</v>
      </c>
      <c r="I161">
        <v>2864302.05</v>
      </c>
      <c r="J161">
        <v>11570664.920000002</v>
      </c>
      <c r="K161">
        <v>17863196.08788</v>
      </c>
      <c r="L161">
        <v>52091974.857880004</v>
      </c>
      <c r="M161">
        <v>1.05731</v>
      </c>
      <c r="N161">
        <v>54053626.159999996</v>
      </c>
      <c r="O161">
        <v>17063.02</v>
      </c>
      <c r="Q161">
        <v>19143908.739999998</v>
      </c>
      <c r="R161">
        <v>13380198.119999999</v>
      </c>
      <c r="S161">
        <v>33221699.460000001</v>
      </c>
      <c r="T161">
        <v>0.61460630525809679</v>
      </c>
      <c r="V161">
        <v>20831926.699999996</v>
      </c>
      <c r="W161">
        <v>0.61460630525809679</v>
      </c>
      <c r="X161">
        <v>1</v>
      </c>
      <c r="Y161">
        <v>1</v>
      </c>
      <c r="AA161">
        <v>6335670.8950026631</v>
      </c>
      <c r="AB161">
        <v>1900701.2685007988</v>
      </c>
      <c r="AC161">
        <v>9776493.6430428214</v>
      </c>
      <c r="AD161">
        <v>614272.72634438158</v>
      </c>
      <c r="AE161">
        <v>614272.72634438158</v>
      </c>
      <c r="AF161">
        <v>605608.34638473822</v>
      </c>
      <c r="AG161">
        <v>599.99156170713502</v>
      </c>
      <c r="AH161">
        <v>193.90656411997347</v>
      </c>
      <c r="AI161">
        <v>191.17149209715589</v>
      </c>
      <c r="AJ161">
        <v>0</v>
      </c>
      <c r="AK161">
        <v>0</v>
      </c>
      <c r="AL161">
        <v>0</v>
      </c>
      <c r="AM161">
        <v>0</v>
      </c>
      <c r="AN161">
        <v>2506309.61</v>
      </c>
      <c r="AO161">
        <v>791.16</v>
      </c>
      <c r="AP161">
        <v>14782305.98</v>
      </c>
      <c r="AQ161">
        <v>17288615.59</v>
      </c>
      <c r="AS161">
        <v>17288615.59</v>
      </c>
      <c r="AU161">
        <v>36</v>
      </c>
      <c r="AV161">
        <v>18</v>
      </c>
      <c r="AX161">
        <v>1293</v>
      </c>
      <c r="AY161">
        <v>2199.33</v>
      </c>
    </row>
    <row r="162" spans="1:51" x14ac:dyDescent="0.25">
      <c r="A162" t="s">
        <v>410</v>
      </c>
      <c r="B162" t="s">
        <v>411</v>
      </c>
      <c r="C162" t="s">
        <v>233</v>
      </c>
      <c r="D162" t="s">
        <v>211</v>
      </c>
      <c r="F162">
        <v>1982.75</v>
      </c>
      <c r="H162">
        <v>11500430.619999999</v>
      </c>
      <c r="I162">
        <v>1792743.06</v>
      </c>
      <c r="J162">
        <v>3956576.5000000009</v>
      </c>
      <c r="K162">
        <v>9379272.6532499976</v>
      </c>
      <c r="L162">
        <v>26629022.833249997</v>
      </c>
      <c r="M162">
        <v>1.05731</v>
      </c>
      <c r="N162">
        <v>27617606.010000002</v>
      </c>
      <c r="O162">
        <v>13928.94</v>
      </c>
      <c r="Q162">
        <v>23847802.780000001</v>
      </c>
      <c r="R162">
        <v>1729175.13</v>
      </c>
      <c r="S162">
        <v>26156646.82</v>
      </c>
      <c r="T162">
        <v>0.94710044058594345</v>
      </c>
      <c r="V162">
        <v>1460959.1900000013</v>
      </c>
      <c r="W162">
        <v>0.94710044058594345</v>
      </c>
      <c r="X162">
        <v>3</v>
      </c>
      <c r="Y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22.826849354795787</v>
      </c>
      <c r="AK162">
        <v>0</v>
      </c>
      <c r="AL162">
        <v>45259.935558221347</v>
      </c>
      <c r="AM162">
        <v>0</v>
      </c>
      <c r="AN162">
        <v>45259.93</v>
      </c>
      <c r="AO162">
        <v>22.82</v>
      </c>
      <c r="AP162">
        <v>1744977.4499999997</v>
      </c>
      <c r="AQ162">
        <v>1790237.3799999997</v>
      </c>
      <c r="AS162">
        <v>1790237.3799999997</v>
      </c>
      <c r="AU162">
        <v>36</v>
      </c>
      <c r="AV162">
        <v>18</v>
      </c>
      <c r="AX162">
        <v>343.5</v>
      </c>
      <c r="AY162">
        <v>578.66</v>
      </c>
    </row>
    <row r="163" spans="1:51" x14ac:dyDescent="0.25">
      <c r="A163" t="s">
        <v>412</v>
      </c>
      <c r="B163" t="s">
        <v>413</v>
      </c>
      <c r="C163" t="s">
        <v>233</v>
      </c>
      <c r="D163" t="s">
        <v>211</v>
      </c>
      <c r="F163">
        <v>2244.89</v>
      </c>
      <c r="H163">
        <v>13923114.77</v>
      </c>
      <c r="I163">
        <v>2029762.19</v>
      </c>
      <c r="J163">
        <v>7732598.9600000009</v>
      </c>
      <c r="K163">
        <v>12482474.747390002</v>
      </c>
      <c r="L163">
        <v>36167950.667390004</v>
      </c>
      <c r="M163">
        <v>1.05731</v>
      </c>
      <c r="N163">
        <v>37525365.289999999</v>
      </c>
      <c r="O163">
        <v>16715.900000000001</v>
      </c>
      <c r="Q163">
        <v>15319735.939999999</v>
      </c>
      <c r="R163">
        <v>8387430.3300000001</v>
      </c>
      <c r="S163">
        <v>24117270.259999998</v>
      </c>
      <c r="T163">
        <v>0.642692484766482</v>
      </c>
      <c r="V163">
        <v>13408095.030000001</v>
      </c>
      <c r="W163">
        <v>0.642692484766482</v>
      </c>
      <c r="X163">
        <v>1</v>
      </c>
      <c r="Y163">
        <v>1</v>
      </c>
      <c r="AA163">
        <v>3344435.4189015292</v>
      </c>
      <c r="AB163">
        <v>1003330.6256704587</v>
      </c>
      <c r="AC163">
        <v>5517525.7160976492</v>
      </c>
      <c r="AD163">
        <v>346674.96221556072</v>
      </c>
      <c r="AE163">
        <v>346674.96221556072</v>
      </c>
      <c r="AF163">
        <v>341785.0762311932</v>
      </c>
      <c r="AG163">
        <v>446.93977240330651</v>
      </c>
      <c r="AH163">
        <v>154.42848523337923</v>
      </c>
      <c r="AI163">
        <v>152.250255572074</v>
      </c>
      <c r="AJ163">
        <v>0</v>
      </c>
      <c r="AK163">
        <v>0</v>
      </c>
      <c r="AL163">
        <v>0</v>
      </c>
      <c r="AM163">
        <v>0</v>
      </c>
      <c r="AN163">
        <v>1345115.7</v>
      </c>
      <c r="AO163">
        <v>599.19000000000005</v>
      </c>
      <c r="AP163">
        <v>9614161.9600000009</v>
      </c>
      <c r="AQ163">
        <v>10959277.66</v>
      </c>
      <c r="AS163">
        <v>10959277.66</v>
      </c>
      <c r="AU163">
        <v>31</v>
      </c>
      <c r="AV163">
        <v>16</v>
      </c>
      <c r="AX163">
        <v>840.66</v>
      </c>
      <c r="AY163">
        <v>1457.66</v>
      </c>
    </row>
    <row r="164" spans="1:51" x14ac:dyDescent="0.25">
      <c r="A164" t="s">
        <v>414</v>
      </c>
      <c r="B164" t="s">
        <v>415</v>
      </c>
      <c r="C164" t="s">
        <v>233</v>
      </c>
      <c r="D164" t="s">
        <v>211</v>
      </c>
      <c r="F164">
        <v>3163.39</v>
      </c>
      <c r="H164">
        <v>18720907.57</v>
      </c>
      <c r="I164">
        <v>2860242.33</v>
      </c>
      <c r="J164">
        <v>7432456.0700000003</v>
      </c>
      <c r="K164">
        <v>16303214.380889999</v>
      </c>
      <c r="L164">
        <v>45316820.350889996</v>
      </c>
      <c r="M164">
        <v>1.05731</v>
      </c>
      <c r="N164">
        <v>46979590.100000001</v>
      </c>
      <c r="O164">
        <v>14851.02</v>
      </c>
      <c r="Q164">
        <v>21753615.41</v>
      </c>
      <c r="R164">
        <v>7453096.2800000003</v>
      </c>
      <c r="S164">
        <v>29988369.080000002</v>
      </c>
      <c r="T164">
        <v>0.638327601755725</v>
      </c>
      <c r="V164">
        <v>16991221.02</v>
      </c>
      <c r="W164">
        <v>0.638327601755725</v>
      </c>
      <c r="X164">
        <v>1</v>
      </c>
      <c r="Y164">
        <v>1</v>
      </c>
      <c r="AA164">
        <v>4392100.4043421187</v>
      </c>
      <c r="AB164">
        <v>1317630.1213026356</v>
      </c>
      <c r="AC164">
        <v>6829038.1611475004</v>
      </c>
      <c r="AD164">
        <v>429079.38599674532</v>
      </c>
      <c r="AE164">
        <v>429079.38599674532</v>
      </c>
      <c r="AF164">
        <v>423027.17714278755</v>
      </c>
      <c r="AG164">
        <v>416.52471598589983</v>
      </c>
      <c r="AH164">
        <v>135.63910425105516</v>
      </c>
      <c r="AI164">
        <v>133.72590074027786</v>
      </c>
      <c r="AJ164">
        <v>0</v>
      </c>
      <c r="AK164">
        <v>0</v>
      </c>
      <c r="AL164">
        <v>0</v>
      </c>
      <c r="AM164">
        <v>0</v>
      </c>
      <c r="AN164">
        <v>1740657.29</v>
      </c>
      <c r="AO164">
        <v>550.25</v>
      </c>
      <c r="AP164">
        <v>7986642.1500000004</v>
      </c>
      <c r="AQ164">
        <v>9727299.4400000013</v>
      </c>
      <c r="AS164">
        <v>9727299.4400000013</v>
      </c>
      <c r="AU164">
        <v>36</v>
      </c>
      <c r="AV164">
        <v>18</v>
      </c>
      <c r="AX164">
        <v>661.5</v>
      </c>
      <c r="AY164">
        <v>1253.33</v>
      </c>
    </row>
    <row r="165" spans="1:51" x14ac:dyDescent="0.25">
      <c r="A165" t="s">
        <v>416</v>
      </c>
      <c r="B165" t="s">
        <v>417</v>
      </c>
      <c r="C165" t="s">
        <v>233</v>
      </c>
      <c r="D165" t="s">
        <v>211</v>
      </c>
      <c r="F165">
        <v>1828.55</v>
      </c>
      <c r="H165">
        <v>10713145.98</v>
      </c>
      <c r="I165">
        <v>1653320.05</v>
      </c>
      <c r="J165">
        <v>3518057.9599999995</v>
      </c>
      <c r="K165">
        <v>9162234.6800499968</v>
      </c>
      <c r="L165">
        <v>25046758.670049995</v>
      </c>
      <c r="M165">
        <v>1.05731</v>
      </c>
      <c r="N165">
        <v>25957100.73</v>
      </c>
      <c r="O165">
        <v>14195.45</v>
      </c>
      <c r="Q165">
        <v>14664741.960000001</v>
      </c>
      <c r="R165">
        <v>4290956.0599999996</v>
      </c>
      <c r="S165">
        <v>19663478.080000002</v>
      </c>
      <c r="T165">
        <v>0.75753753412351921</v>
      </c>
      <c r="V165">
        <v>6293622.6499999985</v>
      </c>
      <c r="W165">
        <v>0.75753753412351921</v>
      </c>
      <c r="X165">
        <v>2</v>
      </c>
      <c r="Y165">
        <v>0</v>
      </c>
      <c r="AA165">
        <v>0</v>
      </c>
      <c r="AB165">
        <v>0</v>
      </c>
      <c r="AC165">
        <v>2122232.0279402998</v>
      </c>
      <c r="AD165">
        <v>133343.23136045269</v>
      </c>
      <c r="AE165">
        <v>133343.23136045269</v>
      </c>
      <c r="AF165">
        <v>131462.41137284043</v>
      </c>
      <c r="AG165">
        <v>0</v>
      </c>
      <c r="AH165">
        <v>72.922934215882904</v>
      </c>
      <c r="AI165">
        <v>71.894348731421317</v>
      </c>
      <c r="AJ165">
        <v>0</v>
      </c>
      <c r="AK165">
        <v>0</v>
      </c>
      <c r="AL165">
        <v>0</v>
      </c>
      <c r="AM165">
        <v>0</v>
      </c>
      <c r="AN165">
        <v>131462.41</v>
      </c>
      <c r="AO165">
        <v>71.89</v>
      </c>
      <c r="AP165">
        <v>4501669.1900000004</v>
      </c>
      <c r="AQ165">
        <v>4633131.6000000006</v>
      </c>
      <c r="AS165">
        <v>4633131.6000000006</v>
      </c>
      <c r="AU165">
        <v>36</v>
      </c>
      <c r="AV165">
        <v>18</v>
      </c>
      <c r="AX165">
        <v>177.33</v>
      </c>
      <c r="AY165">
        <v>661</v>
      </c>
    </row>
    <row r="166" spans="1:51" x14ac:dyDescent="0.25">
      <c r="A166" t="s">
        <v>418</v>
      </c>
      <c r="B166" t="s">
        <v>419</v>
      </c>
      <c r="C166" t="s">
        <v>233</v>
      </c>
      <c r="D166" t="s">
        <v>211</v>
      </c>
      <c r="F166">
        <v>573.96</v>
      </c>
      <c r="H166">
        <v>3448796.48</v>
      </c>
      <c r="I166">
        <v>518957.41</v>
      </c>
      <c r="J166">
        <v>1295193.3799999999</v>
      </c>
      <c r="K166">
        <v>2957684.4229599992</v>
      </c>
      <c r="L166">
        <v>8220631.6929599987</v>
      </c>
      <c r="M166">
        <v>1.05731</v>
      </c>
      <c r="N166">
        <v>8522251.1999999993</v>
      </c>
      <c r="O166">
        <v>14848.16</v>
      </c>
      <c r="Q166">
        <v>3505485.99</v>
      </c>
      <c r="R166">
        <v>2812256.89</v>
      </c>
      <c r="S166">
        <v>6412304.4600000009</v>
      </c>
      <c r="T166">
        <v>0.75241908616821829</v>
      </c>
      <c r="V166">
        <v>2109946.7399999984</v>
      </c>
      <c r="W166">
        <v>0.75241908616821829</v>
      </c>
      <c r="X166">
        <v>2</v>
      </c>
      <c r="Y166">
        <v>0</v>
      </c>
      <c r="AA166">
        <v>0</v>
      </c>
      <c r="AB166">
        <v>0</v>
      </c>
      <c r="AC166">
        <v>829215.86406599882</v>
      </c>
      <c r="AD166">
        <v>52100.958497560001</v>
      </c>
      <c r="AE166">
        <v>52100.958497560001</v>
      </c>
      <c r="AF166">
        <v>51366.069121352557</v>
      </c>
      <c r="AG166">
        <v>0</v>
      </c>
      <c r="AH166">
        <v>90.774546131368041</v>
      </c>
      <c r="AI166">
        <v>89.494161825480091</v>
      </c>
      <c r="AJ166">
        <v>0</v>
      </c>
      <c r="AK166">
        <v>0</v>
      </c>
      <c r="AL166">
        <v>0</v>
      </c>
      <c r="AM166">
        <v>0</v>
      </c>
      <c r="AN166">
        <v>51366.06</v>
      </c>
      <c r="AO166">
        <v>89.49</v>
      </c>
      <c r="AP166">
        <v>2961313.7799999993</v>
      </c>
      <c r="AQ166">
        <v>3012679.8399999994</v>
      </c>
      <c r="AS166">
        <v>3012679.8399999994</v>
      </c>
      <c r="AU166">
        <v>27</v>
      </c>
      <c r="AV166">
        <v>14</v>
      </c>
      <c r="AX166">
        <v>48</v>
      </c>
      <c r="AY166">
        <v>299</v>
      </c>
    </row>
    <row r="167" spans="1:51" x14ac:dyDescent="0.25">
      <c r="A167" t="s">
        <v>420</v>
      </c>
      <c r="B167" t="s">
        <v>421</v>
      </c>
      <c r="C167" t="s">
        <v>233</v>
      </c>
      <c r="D167" t="s">
        <v>211</v>
      </c>
      <c r="F167">
        <v>1521.21</v>
      </c>
      <c r="H167">
        <v>9156431.7199999988</v>
      </c>
      <c r="I167">
        <v>1375432.44</v>
      </c>
      <c r="J167">
        <v>3897176.24</v>
      </c>
      <c r="K167">
        <v>7548613.6397099979</v>
      </c>
      <c r="L167">
        <v>21977654.039709996</v>
      </c>
      <c r="M167">
        <v>1.05731</v>
      </c>
      <c r="N167">
        <v>22804582.34</v>
      </c>
      <c r="O167">
        <v>14991.08</v>
      </c>
      <c r="Q167">
        <v>19064806.34</v>
      </c>
      <c r="R167">
        <v>2320949.4700000002</v>
      </c>
      <c r="S167">
        <v>23243427.619999997</v>
      </c>
      <c r="T167">
        <v>1.0192437323980386</v>
      </c>
      <c r="V167">
        <v>-438845.27999999747</v>
      </c>
      <c r="W167">
        <v>1.0192437323980386</v>
      </c>
      <c r="X167">
        <v>4</v>
      </c>
      <c r="Y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1.1535472443479369</v>
      </c>
      <c r="AL167">
        <v>0</v>
      </c>
      <c r="AM167">
        <v>1754.7876035745251</v>
      </c>
      <c r="AN167">
        <v>1754.78</v>
      </c>
      <c r="AO167">
        <v>1.1499999999999999</v>
      </c>
      <c r="AP167">
        <v>2495715.23</v>
      </c>
      <c r="AQ167">
        <v>2497470.0099999998</v>
      </c>
      <c r="AS167">
        <v>2497470.0099999998</v>
      </c>
      <c r="AU167">
        <v>27</v>
      </c>
      <c r="AV167">
        <v>14</v>
      </c>
      <c r="AX167">
        <v>315.5</v>
      </c>
      <c r="AY167">
        <v>745.66</v>
      </c>
    </row>
    <row r="168" spans="1:51" x14ac:dyDescent="0.25">
      <c r="A168" t="s">
        <v>422</v>
      </c>
      <c r="B168" t="s">
        <v>423</v>
      </c>
      <c r="C168" t="s">
        <v>233</v>
      </c>
      <c r="D168" t="s">
        <v>211</v>
      </c>
      <c r="F168">
        <v>1022.89</v>
      </c>
      <c r="H168">
        <v>6314624.8100000005</v>
      </c>
      <c r="I168">
        <v>924866.45</v>
      </c>
      <c r="J168">
        <v>3138315.1300000004</v>
      </c>
      <c r="K168">
        <v>5567776.9443899998</v>
      </c>
      <c r="L168">
        <v>15945583.33439</v>
      </c>
      <c r="M168">
        <v>1.05731</v>
      </c>
      <c r="N168">
        <v>16540335.41</v>
      </c>
      <c r="O168">
        <v>16170.19</v>
      </c>
      <c r="Q168">
        <v>4349447.0599999996</v>
      </c>
      <c r="R168">
        <v>7338549.3399999999</v>
      </c>
      <c r="S168">
        <v>11823555.869999999</v>
      </c>
      <c r="T168">
        <v>0.71483168732187152</v>
      </c>
      <c r="V168">
        <v>4716779.540000001</v>
      </c>
      <c r="W168">
        <v>0.71483168732187152</v>
      </c>
      <c r="X168">
        <v>1</v>
      </c>
      <c r="Y168">
        <v>1</v>
      </c>
      <c r="AA168">
        <v>280945.16148704104</v>
      </c>
      <c r="AB168">
        <v>84283.548446112312</v>
      </c>
      <c r="AC168">
        <v>2374132.4193365052</v>
      </c>
      <c r="AD168">
        <v>149170.53569264311</v>
      </c>
      <c r="AE168">
        <v>149170.53569264311</v>
      </c>
      <c r="AF168">
        <v>147066.46995018981</v>
      </c>
      <c r="AG168">
        <v>82.397470349805275</v>
      </c>
      <c r="AH168">
        <v>145.83243133928684</v>
      </c>
      <c r="AI168">
        <v>143.77544990193454</v>
      </c>
      <c r="AJ168">
        <v>0</v>
      </c>
      <c r="AK168">
        <v>0</v>
      </c>
      <c r="AL168">
        <v>0</v>
      </c>
      <c r="AM168">
        <v>0</v>
      </c>
      <c r="AN168">
        <v>231350.01</v>
      </c>
      <c r="AO168">
        <v>226.17</v>
      </c>
      <c r="AP168">
        <v>7775534.5299999993</v>
      </c>
      <c r="AQ168">
        <v>8006884.5399999991</v>
      </c>
      <c r="AS168">
        <v>8006884.5399999991</v>
      </c>
      <c r="AU168">
        <v>35</v>
      </c>
      <c r="AV168">
        <v>18</v>
      </c>
      <c r="AX168">
        <v>234.5</v>
      </c>
      <c r="AY168">
        <v>694</v>
      </c>
    </row>
    <row r="169" spans="1:51" x14ac:dyDescent="0.25">
      <c r="A169" t="s">
        <v>424</v>
      </c>
      <c r="B169" t="s">
        <v>425</v>
      </c>
      <c r="C169" t="s">
        <v>233</v>
      </c>
      <c r="D169" t="s">
        <v>211</v>
      </c>
      <c r="F169">
        <v>1326.46</v>
      </c>
      <c r="H169">
        <v>8325005.8900000006</v>
      </c>
      <c r="I169">
        <v>1199345.33</v>
      </c>
      <c r="J169">
        <v>4763037.54</v>
      </c>
      <c r="K169">
        <v>7458008.2354600001</v>
      </c>
      <c r="L169">
        <v>21745396.995460004</v>
      </c>
      <c r="M169">
        <v>1.05731</v>
      </c>
      <c r="N169">
        <v>22564207.239999998</v>
      </c>
      <c r="O169">
        <v>17010.84</v>
      </c>
      <c r="Q169">
        <v>3514896.77</v>
      </c>
      <c r="R169">
        <v>10551843.310000001</v>
      </c>
      <c r="S169">
        <v>14293726.34</v>
      </c>
      <c r="T169">
        <v>0.63346902410385775</v>
      </c>
      <c r="V169">
        <v>8270480.8999999985</v>
      </c>
      <c r="W169">
        <v>0.63346902410385775</v>
      </c>
      <c r="X169">
        <v>1</v>
      </c>
      <c r="Y169">
        <v>1</v>
      </c>
      <c r="AA169">
        <v>2219147.3739235159</v>
      </c>
      <c r="AB169">
        <v>665744.21217705472</v>
      </c>
      <c r="AC169">
        <v>4600621.3920804961</v>
      </c>
      <c r="AD169">
        <v>289064.39758211712</v>
      </c>
      <c r="AE169">
        <v>289064.39758211712</v>
      </c>
      <c r="AF169">
        <v>284987.11453495687</v>
      </c>
      <c r="AG169">
        <v>501.89543007482678</v>
      </c>
      <c r="AH169">
        <v>217.92168447003084</v>
      </c>
      <c r="AI169">
        <v>214.8478767056352</v>
      </c>
      <c r="AJ169">
        <v>0</v>
      </c>
      <c r="AK169">
        <v>0</v>
      </c>
      <c r="AL169">
        <v>0</v>
      </c>
      <c r="AM169">
        <v>0</v>
      </c>
      <c r="AN169">
        <v>950731.32</v>
      </c>
      <c r="AO169">
        <v>716.74</v>
      </c>
      <c r="AP169">
        <v>11319859.940000001</v>
      </c>
      <c r="AQ169">
        <v>12270591.260000002</v>
      </c>
      <c r="AS169">
        <v>12270591.260000002</v>
      </c>
      <c r="AU169">
        <v>36</v>
      </c>
      <c r="AV169">
        <v>18</v>
      </c>
      <c r="AX169">
        <v>517.5</v>
      </c>
      <c r="AY169">
        <v>917.66</v>
      </c>
    </row>
    <row r="170" spans="1:51" x14ac:dyDescent="0.25">
      <c r="A170" t="s">
        <v>426</v>
      </c>
      <c r="B170" t="s">
        <v>427</v>
      </c>
      <c r="C170" t="s">
        <v>233</v>
      </c>
      <c r="D170" t="s">
        <v>211</v>
      </c>
      <c r="F170">
        <v>673.15</v>
      </c>
      <c r="H170">
        <v>3851142.88</v>
      </c>
      <c r="I170">
        <v>608642.03</v>
      </c>
      <c r="J170">
        <v>1024837.8</v>
      </c>
      <c r="K170">
        <v>3072827.6726500001</v>
      </c>
      <c r="L170">
        <v>8557450.3826499991</v>
      </c>
      <c r="M170">
        <v>1.05731</v>
      </c>
      <c r="N170">
        <v>8871774.1099999994</v>
      </c>
      <c r="O170">
        <v>13179.49</v>
      </c>
      <c r="Q170">
        <v>7984596.6900000004</v>
      </c>
      <c r="R170">
        <v>601566.74</v>
      </c>
      <c r="S170">
        <v>8771364.0299999993</v>
      </c>
      <c r="T170">
        <v>0.98868207432301269</v>
      </c>
      <c r="V170">
        <v>100410.08000000007</v>
      </c>
      <c r="W170">
        <v>0.98868207432301269</v>
      </c>
      <c r="X170">
        <v>3</v>
      </c>
      <c r="Y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21.598646018704294</v>
      </c>
      <c r="AK170">
        <v>0</v>
      </c>
      <c r="AL170">
        <v>14539.128567490794</v>
      </c>
      <c r="AM170">
        <v>0</v>
      </c>
      <c r="AN170">
        <v>14539.12</v>
      </c>
      <c r="AO170">
        <v>21.59</v>
      </c>
      <c r="AP170">
        <v>602327.46</v>
      </c>
      <c r="AQ170">
        <v>616866.57999999996</v>
      </c>
      <c r="AS170">
        <v>616866.57999999996</v>
      </c>
      <c r="AU170">
        <v>27</v>
      </c>
      <c r="AV170">
        <v>14</v>
      </c>
      <c r="AX170">
        <v>49</v>
      </c>
      <c r="AY170">
        <v>149.66</v>
      </c>
    </row>
    <row r="171" spans="1:51" x14ac:dyDescent="0.25">
      <c r="A171" t="s">
        <v>428</v>
      </c>
      <c r="B171" t="s">
        <v>429</v>
      </c>
      <c r="C171" t="s">
        <v>233</v>
      </c>
      <c r="D171" t="s">
        <v>211</v>
      </c>
      <c r="F171">
        <v>3116.81</v>
      </c>
      <c r="H171">
        <v>19271917.640000001</v>
      </c>
      <c r="I171">
        <v>2818126.09</v>
      </c>
      <c r="J171">
        <v>9724102.8099999987</v>
      </c>
      <c r="K171">
        <v>17023602.358309999</v>
      </c>
      <c r="L171">
        <v>48837748.898309998</v>
      </c>
      <c r="M171">
        <v>1.05731</v>
      </c>
      <c r="N171">
        <v>50661017.630000003</v>
      </c>
      <c r="O171">
        <v>16254.12</v>
      </c>
      <c r="Q171">
        <v>15361964.5</v>
      </c>
      <c r="R171">
        <v>19111464.59</v>
      </c>
      <c r="S171">
        <v>36971317.230000004</v>
      </c>
      <c r="T171">
        <v>0.72977841661251297</v>
      </c>
      <c r="V171">
        <v>13689700.399999999</v>
      </c>
      <c r="W171">
        <v>0.72977841661251297</v>
      </c>
      <c r="X171">
        <v>1</v>
      </c>
      <c r="Y171">
        <v>1</v>
      </c>
      <c r="AA171">
        <v>103284.03762435913</v>
      </c>
      <c r="AB171">
        <v>30985.211287307739</v>
      </c>
      <c r="AC171">
        <v>6510623.1926625082</v>
      </c>
      <c r="AD171">
        <v>409072.86444192124</v>
      </c>
      <c r="AE171">
        <v>409072.86444192124</v>
      </c>
      <c r="AF171">
        <v>403302.84963140305</v>
      </c>
      <c r="AG171">
        <v>9.9413218281857851</v>
      </c>
      <c r="AH171">
        <v>131.247289517783</v>
      </c>
      <c r="AI171">
        <v>129.39603300534941</v>
      </c>
      <c r="AJ171">
        <v>0</v>
      </c>
      <c r="AK171">
        <v>0</v>
      </c>
      <c r="AL171">
        <v>0</v>
      </c>
      <c r="AM171">
        <v>0</v>
      </c>
      <c r="AN171">
        <v>434288.06</v>
      </c>
      <c r="AO171">
        <v>139.33000000000001</v>
      </c>
      <c r="AP171">
        <v>20933074</v>
      </c>
      <c r="AQ171">
        <v>21367362.059999999</v>
      </c>
      <c r="AS171">
        <v>21367362.059999999</v>
      </c>
      <c r="AU171">
        <v>27</v>
      </c>
      <c r="AV171">
        <v>14</v>
      </c>
      <c r="AX171">
        <v>854.83</v>
      </c>
      <c r="AY171">
        <v>1998.33</v>
      </c>
    </row>
    <row r="172" spans="1:51" x14ac:dyDescent="0.25">
      <c r="A172" t="s">
        <v>430</v>
      </c>
      <c r="B172" t="s">
        <v>431</v>
      </c>
      <c r="C172" t="s">
        <v>233</v>
      </c>
      <c r="D172" t="s">
        <v>211</v>
      </c>
      <c r="F172">
        <v>968.46</v>
      </c>
      <c r="H172">
        <v>6141162.5700000003</v>
      </c>
      <c r="I172">
        <v>875652.47</v>
      </c>
      <c r="J172">
        <v>2805783.1399999997</v>
      </c>
      <c r="K172">
        <v>5272677.5624599997</v>
      </c>
      <c r="L172">
        <v>15095275.742459999</v>
      </c>
      <c r="M172">
        <v>1.05731</v>
      </c>
      <c r="N172">
        <v>15658208.84</v>
      </c>
      <c r="O172">
        <v>16168.15</v>
      </c>
      <c r="Q172">
        <v>2783021.64</v>
      </c>
      <c r="R172">
        <v>9043375.6500000004</v>
      </c>
      <c r="S172">
        <v>12033304.200000001</v>
      </c>
      <c r="T172">
        <v>0.76849812918959648</v>
      </c>
      <c r="V172">
        <v>3624904.6399999987</v>
      </c>
      <c r="W172">
        <v>0.76849812918959648</v>
      </c>
      <c r="X172">
        <v>2</v>
      </c>
      <c r="Y172">
        <v>0</v>
      </c>
      <c r="AA172">
        <v>0</v>
      </c>
      <c r="AB172">
        <v>0</v>
      </c>
      <c r="AC172">
        <v>1758045.7108727992</v>
      </c>
      <c r="AD172">
        <v>110460.82279451759</v>
      </c>
      <c r="AE172">
        <v>110460.82279451759</v>
      </c>
      <c r="AF172">
        <v>108902.76153231211</v>
      </c>
      <c r="AG172">
        <v>0</v>
      </c>
      <c r="AH172">
        <v>114.05821902248682</v>
      </c>
      <c r="AI172">
        <v>112.44941611663064</v>
      </c>
      <c r="AJ172">
        <v>0</v>
      </c>
      <c r="AK172">
        <v>0</v>
      </c>
      <c r="AL172">
        <v>0</v>
      </c>
      <c r="AM172">
        <v>0</v>
      </c>
      <c r="AN172">
        <v>108902.76</v>
      </c>
      <c r="AO172">
        <v>112.44</v>
      </c>
      <c r="AP172">
        <v>9739704.2799999993</v>
      </c>
      <c r="AQ172">
        <v>9848607.0399999991</v>
      </c>
      <c r="AS172">
        <v>9848607.0399999991</v>
      </c>
      <c r="AU172">
        <v>28</v>
      </c>
      <c r="AV172">
        <v>14</v>
      </c>
      <c r="AX172">
        <v>84.5</v>
      </c>
      <c r="AY172">
        <v>766.33</v>
      </c>
    </row>
    <row r="173" spans="1:51" x14ac:dyDescent="0.25">
      <c r="A173" t="s">
        <v>432</v>
      </c>
      <c r="B173" t="s">
        <v>433</v>
      </c>
      <c r="C173" t="s">
        <v>233</v>
      </c>
      <c r="D173" t="s">
        <v>211</v>
      </c>
      <c r="F173">
        <v>210.13</v>
      </c>
      <c r="H173">
        <v>1348697.02</v>
      </c>
      <c r="I173">
        <v>189993.24</v>
      </c>
      <c r="J173">
        <v>564356.19999999995</v>
      </c>
      <c r="K173">
        <v>1074152.9526300002</v>
      </c>
      <c r="L173">
        <v>3177199.4126300002</v>
      </c>
      <c r="M173">
        <v>1.05731</v>
      </c>
      <c r="N173">
        <v>3297725</v>
      </c>
      <c r="O173">
        <v>15693.73</v>
      </c>
      <c r="Q173">
        <v>776341.56</v>
      </c>
      <c r="R173">
        <v>2698577.62</v>
      </c>
      <c r="S173">
        <v>4332371.4000000004</v>
      </c>
      <c r="T173">
        <v>1.3137455063718171</v>
      </c>
      <c r="V173">
        <v>-1034646.4000000004</v>
      </c>
      <c r="W173">
        <v>1.3137455063718171</v>
      </c>
      <c r="X173">
        <v>4</v>
      </c>
      <c r="Y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1.2076158685916043</v>
      </c>
      <c r="AL173">
        <v>0</v>
      </c>
      <c r="AM173">
        <v>253.75632246715381</v>
      </c>
      <c r="AN173">
        <v>253.75</v>
      </c>
      <c r="AO173">
        <v>1.2</v>
      </c>
      <c r="AP173">
        <v>2698577.6199999996</v>
      </c>
      <c r="AQ173">
        <v>2698831.3699999996</v>
      </c>
      <c r="AS173">
        <v>2698831.3699999996</v>
      </c>
      <c r="AU173">
        <v>28</v>
      </c>
      <c r="AV173">
        <v>14</v>
      </c>
      <c r="AX173">
        <v>0</v>
      </c>
      <c r="AY173">
        <v>171.33</v>
      </c>
    </row>
    <row r="174" spans="1:51" x14ac:dyDescent="0.25">
      <c r="A174" t="s">
        <v>434</v>
      </c>
      <c r="B174" t="s">
        <v>435</v>
      </c>
      <c r="C174" t="s">
        <v>233</v>
      </c>
      <c r="D174" t="s">
        <v>211</v>
      </c>
      <c r="F174">
        <v>5146.75</v>
      </c>
      <c r="H174">
        <v>29830714.010000002</v>
      </c>
      <c r="I174">
        <v>4653536.9400000004</v>
      </c>
      <c r="J174">
        <v>9818593.0799999982</v>
      </c>
      <c r="K174">
        <v>24201659.389250003</v>
      </c>
      <c r="L174">
        <v>68504503.419250011</v>
      </c>
      <c r="M174">
        <v>1.05731</v>
      </c>
      <c r="N174">
        <v>71043499.409999996</v>
      </c>
      <c r="O174">
        <v>13803.56</v>
      </c>
      <c r="Q174">
        <v>65623845.899999999</v>
      </c>
      <c r="R174">
        <v>4485200.71</v>
      </c>
      <c r="S174">
        <v>70721946.929999992</v>
      </c>
      <c r="T174">
        <v>0.9954738648480097</v>
      </c>
      <c r="V174">
        <v>321552.48000000417</v>
      </c>
      <c r="W174">
        <v>0.9954738648480097</v>
      </c>
      <c r="X174">
        <v>3</v>
      </c>
      <c r="Y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22.621384094873637</v>
      </c>
      <c r="AK174">
        <v>0</v>
      </c>
      <c r="AL174">
        <v>116426.6085902909</v>
      </c>
      <c r="AM174">
        <v>0</v>
      </c>
      <c r="AN174">
        <v>116426.6</v>
      </c>
      <c r="AO174">
        <v>22.62</v>
      </c>
      <c r="AP174">
        <v>4518777.3299999991</v>
      </c>
      <c r="AQ174">
        <v>4635203.9299999988</v>
      </c>
      <c r="AS174">
        <v>4635203.9299999988</v>
      </c>
      <c r="AU174">
        <v>35</v>
      </c>
      <c r="AV174">
        <v>18</v>
      </c>
      <c r="AX174">
        <v>768.5</v>
      </c>
      <c r="AY174">
        <v>1467</v>
      </c>
    </row>
    <row r="175" spans="1:51" x14ac:dyDescent="0.25">
      <c r="A175" t="s">
        <v>436</v>
      </c>
      <c r="B175" t="s">
        <v>437</v>
      </c>
      <c r="C175" t="s">
        <v>233</v>
      </c>
      <c r="D175" t="s">
        <v>211</v>
      </c>
      <c r="F175">
        <v>3489.39</v>
      </c>
      <c r="H175">
        <v>20130173.34</v>
      </c>
      <c r="I175">
        <v>3155001.75</v>
      </c>
      <c r="J175">
        <v>5846070.7400000012</v>
      </c>
      <c r="K175">
        <v>17132760.783889998</v>
      </c>
      <c r="L175">
        <v>46264006.61389</v>
      </c>
      <c r="M175">
        <v>1.05731</v>
      </c>
      <c r="N175">
        <v>47933518.310000002</v>
      </c>
      <c r="O175">
        <v>13736.93</v>
      </c>
      <c r="Q175">
        <v>31680053.66</v>
      </c>
      <c r="R175">
        <v>5568853.6600000001</v>
      </c>
      <c r="S175">
        <v>37436045.480000004</v>
      </c>
      <c r="T175">
        <v>0.78099932573048803</v>
      </c>
      <c r="V175">
        <v>10497472.829999998</v>
      </c>
      <c r="W175">
        <v>0.78099932573048803</v>
      </c>
      <c r="X175">
        <v>2</v>
      </c>
      <c r="Y175">
        <v>0</v>
      </c>
      <c r="AA175">
        <v>0</v>
      </c>
      <c r="AB175">
        <v>0</v>
      </c>
      <c r="AC175">
        <v>2923362.0119874985</v>
      </c>
      <c r="AD175">
        <v>183679.50911245655</v>
      </c>
      <c r="AE175">
        <v>183679.50911245655</v>
      </c>
      <c r="AF175">
        <v>181088.69075198311</v>
      </c>
      <c r="AG175">
        <v>0</v>
      </c>
      <c r="AH175">
        <v>52.639432425855681</v>
      </c>
      <c r="AI175">
        <v>51.896947819528087</v>
      </c>
      <c r="AJ175">
        <v>0</v>
      </c>
      <c r="AK175">
        <v>0</v>
      </c>
      <c r="AL175">
        <v>0</v>
      </c>
      <c r="AM175">
        <v>0</v>
      </c>
      <c r="AN175">
        <v>181088.69</v>
      </c>
      <c r="AO175">
        <v>51.89</v>
      </c>
      <c r="AP175">
        <v>5797963.04</v>
      </c>
      <c r="AQ175">
        <v>5979051.7300000004</v>
      </c>
      <c r="AS175">
        <v>5979051.7300000004</v>
      </c>
      <c r="AU175">
        <v>28</v>
      </c>
      <c r="AV175">
        <v>14</v>
      </c>
      <c r="AX175">
        <v>266.5</v>
      </c>
      <c r="AY175">
        <v>980</v>
      </c>
    </row>
    <row r="176" spans="1:51" x14ac:dyDescent="0.25">
      <c r="A176" t="s">
        <v>438</v>
      </c>
      <c r="B176" t="s">
        <v>439</v>
      </c>
      <c r="C176" t="s">
        <v>233</v>
      </c>
      <c r="D176" t="s">
        <v>211</v>
      </c>
      <c r="F176">
        <v>1501.8</v>
      </c>
      <c r="H176">
        <v>8782117.7300000004</v>
      </c>
      <c r="I176">
        <v>1357882.5</v>
      </c>
      <c r="J176">
        <v>2848092.65</v>
      </c>
      <c r="K176">
        <v>7508576.0987999998</v>
      </c>
      <c r="L176">
        <v>20496668.978799999</v>
      </c>
      <c r="M176">
        <v>1.05731</v>
      </c>
      <c r="N176">
        <v>21241016.579999998</v>
      </c>
      <c r="O176">
        <v>14143.7</v>
      </c>
      <c r="Q176">
        <v>6700647.3600000003</v>
      </c>
      <c r="R176">
        <v>6758047.5700000003</v>
      </c>
      <c r="S176">
        <v>13601434.710000001</v>
      </c>
      <c r="T176">
        <v>0.64033821821912074</v>
      </c>
      <c r="V176">
        <v>7639581.8699999973</v>
      </c>
      <c r="W176">
        <v>0.64033821821912074</v>
      </c>
      <c r="X176">
        <v>1</v>
      </c>
      <c r="Y176">
        <v>1</v>
      </c>
      <c r="AA176">
        <v>1943105.3932797611</v>
      </c>
      <c r="AB176">
        <v>582931.6179839283</v>
      </c>
      <c r="AC176">
        <v>3457223.3095458634</v>
      </c>
      <c r="AD176">
        <v>217222.86798062225</v>
      </c>
      <c r="AE176">
        <v>217222.86798062225</v>
      </c>
      <c r="AF176">
        <v>214158.91709465635</v>
      </c>
      <c r="AG176">
        <v>388.15529230518598</v>
      </c>
      <c r="AH176">
        <v>144.64167531004279</v>
      </c>
      <c r="AI176">
        <v>142.60148960890689</v>
      </c>
      <c r="AJ176">
        <v>0</v>
      </c>
      <c r="AK176">
        <v>0</v>
      </c>
      <c r="AL176">
        <v>0</v>
      </c>
      <c r="AM176">
        <v>0</v>
      </c>
      <c r="AN176">
        <v>797090.53</v>
      </c>
      <c r="AO176">
        <v>530.75</v>
      </c>
      <c r="AP176">
        <v>6889150.9600000009</v>
      </c>
      <c r="AQ176">
        <v>7686241.4900000012</v>
      </c>
      <c r="AS176">
        <v>7686241.4900000012</v>
      </c>
      <c r="AU176">
        <v>28</v>
      </c>
      <c r="AV176">
        <v>14</v>
      </c>
      <c r="AX176">
        <v>154.5</v>
      </c>
      <c r="AY176">
        <v>512.66</v>
      </c>
    </row>
    <row r="177" spans="1:51" x14ac:dyDescent="0.25">
      <c r="A177" t="s">
        <v>440</v>
      </c>
      <c r="B177" t="s">
        <v>441</v>
      </c>
      <c r="C177" t="s">
        <v>233</v>
      </c>
      <c r="D177" t="s">
        <v>211</v>
      </c>
      <c r="F177">
        <v>1618.96</v>
      </c>
      <c r="H177">
        <v>9820471.9900000002</v>
      </c>
      <c r="I177">
        <v>1463815.06</v>
      </c>
      <c r="J177">
        <v>4215139.6100000003</v>
      </c>
      <c r="K177">
        <v>8541884.1299599987</v>
      </c>
      <c r="L177">
        <v>24041310.789959997</v>
      </c>
      <c r="M177">
        <v>1.05731</v>
      </c>
      <c r="N177">
        <v>24929582.93</v>
      </c>
      <c r="O177">
        <v>15398.51</v>
      </c>
      <c r="Q177">
        <v>4659467.1100000003</v>
      </c>
      <c r="R177">
        <v>11817836.199999999</v>
      </c>
      <c r="S177">
        <v>16747965.210000001</v>
      </c>
      <c r="T177">
        <v>0.67181088656905186</v>
      </c>
      <c r="V177">
        <v>8181617.7199999988</v>
      </c>
      <c r="W177">
        <v>0.67181088656905186</v>
      </c>
      <c r="X177">
        <v>1</v>
      </c>
      <c r="Y177">
        <v>1</v>
      </c>
      <c r="AA177">
        <v>1495930.9874306619</v>
      </c>
      <c r="AB177">
        <v>448779.29622919858</v>
      </c>
      <c r="AC177">
        <v>4340192.7123174556</v>
      </c>
      <c r="AD177">
        <v>272701.247256729</v>
      </c>
      <c r="AE177">
        <v>272701.247256729</v>
      </c>
      <c r="AF177">
        <v>268854.76812723518</v>
      </c>
      <c r="AG177">
        <v>277.20221390843415</v>
      </c>
      <c r="AH177">
        <v>168.44223900326691</v>
      </c>
      <c r="AI177">
        <v>166.06634390425654</v>
      </c>
      <c r="AJ177">
        <v>0</v>
      </c>
      <c r="AK177">
        <v>0</v>
      </c>
      <c r="AL177">
        <v>0</v>
      </c>
      <c r="AM177">
        <v>0</v>
      </c>
      <c r="AN177">
        <v>717634.06</v>
      </c>
      <c r="AO177">
        <v>443.26</v>
      </c>
      <c r="AP177">
        <v>12432350.459999997</v>
      </c>
      <c r="AQ177">
        <v>13149984.519999998</v>
      </c>
      <c r="AS177">
        <v>13149984.519999998</v>
      </c>
      <c r="AU177">
        <v>30</v>
      </c>
      <c r="AV177">
        <v>15</v>
      </c>
      <c r="AX177">
        <v>290.33</v>
      </c>
      <c r="AY177">
        <v>881.66</v>
      </c>
    </row>
    <row r="178" spans="1:51" x14ac:dyDescent="0.25">
      <c r="A178" t="s">
        <v>442</v>
      </c>
      <c r="B178" t="s">
        <v>443</v>
      </c>
      <c r="C178" t="s">
        <v>233</v>
      </c>
      <c r="D178" t="s">
        <v>211</v>
      </c>
      <c r="F178">
        <v>1262.47</v>
      </c>
      <c r="H178">
        <v>8049586.4100000001</v>
      </c>
      <c r="I178">
        <v>1141487.49</v>
      </c>
      <c r="J178">
        <v>4752671.2299999995</v>
      </c>
      <c r="K178">
        <v>7211235.5919699995</v>
      </c>
      <c r="L178">
        <v>21154980.721969999</v>
      </c>
      <c r="M178">
        <v>1.05731</v>
      </c>
      <c r="N178">
        <v>21954096.75</v>
      </c>
      <c r="O178">
        <v>17389.79</v>
      </c>
      <c r="Q178">
        <v>2580583.5299999998</v>
      </c>
      <c r="R178">
        <v>13786270.42</v>
      </c>
      <c r="S178">
        <v>16595350.68</v>
      </c>
      <c r="T178">
        <v>0.75591133941777855</v>
      </c>
      <c r="V178">
        <v>5358746.07</v>
      </c>
      <c r="W178">
        <v>0.75591133941777855</v>
      </c>
      <c r="X178">
        <v>2</v>
      </c>
      <c r="Y178">
        <v>0</v>
      </c>
      <c r="AA178">
        <v>0</v>
      </c>
      <c r="AB178">
        <v>0</v>
      </c>
      <c r="AC178">
        <v>2793542.3704244997</v>
      </c>
      <c r="AD178">
        <v>175522.73347616268</v>
      </c>
      <c r="AE178">
        <v>175522.73347616268</v>
      </c>
      <c r="AF178">
        <v>173046.96727465291</v>
      </c>
      <c r="AG178">
        <v>0</v>
      </c>
      <c r="AH178">
        <v>139.03121141584566</v>
      </c>
      <c r="AI178">
        <v>137.07016188475995</v>
      </c>
      <c r="AJ178">
        <v>0</v>
      </c>
      <c r="AK178">
        <v>0</v>
      </c>
      <c r="AL178">
        <v>0</v>
      </c>
      <c r="AM178">
        <v>0</v>
      </c>
      <c r="AN178">
        <v>173046.96</v>
      </c>
      <c r="AO178">
        <v>137.07</v>
      </c>
      <c r="AP178">
        <v>14701096.57</v>
      </c>
      <c r="AQ178">
        <v>14874143.530000001</v>
      </c>
      <c r="AS178">
        <v>14874143.530000001</v>
      </c>
      <c r="AU178">
        <v>30</v>
      </c>
      <c r="AV178">
        <v>15</v>
      </c>
      <c r="AX178">
        <v>442.83</v>
      </c>
      <c r="AY178">
        <v>1032.33</v>
      </c>
    </row>
    <row r="179" spans="1:51" x14ac:dyDescent="0.25">
      <c r="A179" t="s">
        <v>444</v>
      </c>
      <c r="B179" t="s">
        <v>445</v>
      </c>
      <c r="C179" t="s">
        <v>233</v>
      </c>
      <c r="D179" t="s">
        <v>211</v>
      </c>
      <c r="F179">
        <v>2656.55</v>
      </c>
      <c r="H179">
        <v>16740148.960000001</v>
      </c>
      <c r="I179">
        <v>2401972.81</v>
      </c>
      <c r="J179">
        <v>7140816.7899999991</v>
      </c>
      <c r="K179">
        <v>14264591.519049998</v>
      </c>
      <c r="L179">
        <v>40547530.079049997</v>
      </c>
      <c r="M179">
        <v>1.05731</v>
      </c>
      <c r="N179">
        <v>42053805.280000001</v>
      </c>
      <c r="O179">
        <v>15830.23</v>
      </c>
      <c r="Q179">
        <v>6358771.4199999999</v>
      </c>
      <c r="R179">
        <v>19762053.280000001</v>
      </c>
      <c r="S179">
        <v>26442712</v>
      </c>
      <c r="T179">
        <v>0.62878286100248948</v>
      </c>
      <c r="V179">
        <v>15611093.280000001</v>
      </c>
      <c r="W179">
        <v>0.62878286100248948</v>
      </c>
      <c r="X179">
        <v>1</v>
      </c>
      <c r="Y179">
        <v>1</v>
      </c>
      <c r="AA179">
        <v>4332983.7021535486</v>
      </c>
      <c r="AB179">
        <v>1299895.1106460646</v>
      </c>
      <c r="AC179">
        <v>8758712.1497614589</v>
      </c>
      <c r="AD179">
        <v>550323.88788267993</v>
      </c>
      <c r="AE179">
        <v>550323.88788267993</v>
      </c>
      <c r="AF179">
        <v>542561.51286424149</v>
      </c>
      <c r="AG179">
        <v>489.31701291000149</v>
      </c>
      <c r="AH179">
        <v>207.15736119503865</v>
      </c>
      <c r="AI179">
        <v>204.23538531713743</v>
      </c>
      <c r="AJ179">
        <v>0</v>
      </c>
      <c r="AK179">
        <v>0</v>
      </c>
      <c r="AL179">
        <v>0</v>
      </c>
      <c r="AM179">
        <v>0</v>
      </c>
      <c r="AN179">
        <v>1842456.62</v>
      </c>
      <c r="AO179">
        <v>693.55</v>
      </c>
      <c r="AP179">
        <v>21388075.559999999</v>
      </c>
      <c r="AQ179">
        <v>23230532.18</v>
      </c>
      <c r="AS179">
        <v>23230532.18</v>
      </c>
      <c r="AU179">
        <v>38</v>
      </c>
      <c r="AV179">
        <v>19</v>
      </c>
      <c r="AX179">
        <v>157.5</v>
      </c>
      <c r="AY179">
        <v>1957.33</v>
      </c>
    </row>
    <row r="180" spans="1:51" x14ac:dyDescent="0.25">
      <c r="A180" t="s">
        <v>446</v>
      </c>
      <c r="B180" t="s">
        <v>447</v>
      </c>
      <c r="C180" t="s">
        <v>233</v>
      </c>
      <c r="D180" t="s">
        <v>211</v>
      </c>
      <c r="F180">
        <v>1136.55</v>
      </c>
      <c r="H180">
        <v>6676957.7700000005</v>
      </c>
      <c r="I180">
        <v>1027634.41</v>
      </c>
      <c r="J180">
        <v>2517976.4500000002</v>
      </c>
      <c r="K180">
        <v>5802776.4090499999</v>
      </c>
      <c r="L180">
        <v>16025345.039050002</v>
      </c>
      <c r="M180">
        <v>1.05731</v>
      </c>
      <c r="N180">
        <v>16611200.439999999</v>
      </c>
      <c r="O180">
        <v>14615.45</v>
      </c>
      <c r="Q180">
        <v>5608470.8700000001</v>
      </c>
      <c r="R180">
        <v>6266914.3399999999</v>
      </c>
      <c r="S180">
        <v>12081754.809999999</v>
      </c>
      <c r="T180">
        <v>0.72732580969325777</v>
      </c>
      <c r="V180">
        <v>4529445.6300000008</v>
      </c>
      <c r="W180">
        <v>0.72732580969325777</v>
      </c>
      <c r="X180">
        <v>1</v>
      </c>
      <c r="Y180">
        <v>1</v>
      </c>
      <c r="AA180">
        <v>74606.465397981927</v>
      </c>
      <c r="AB180">
        <v>22381.939619394576</v>
      </c>
      <c r="AC180">
        <v>2008951.61998007</v>
      </c>
      <c r="AD180">
        <v>126225.64221450643</v>
      </c>
      <c r="AE180">
        <v>126225.64221450643</v>
      </c>
      <c r="AF180">
        <v>124445.21655357072</v>
      </c>
      <c r="AG180">
        <v>19.692877233200981</v>
      </c>
      <c r="AH180">
        <v>111.06035125116047</v>
      </c>
      <c r="AI180">
        <v>109.49383357843537</v>
      </c>
      <c r="AJ180">
        <v>0</v>
      </c>
      <c r="AK180">
        <v>0</v>
      </c>
      <c r="AL180">
        <v>0</v>
      </c>
      <c r="AM180">
        <v>0</v>
      </c>
      <c r="AN180">
        <v>146827.15</v>
      </c>
      <c r="AO180">
        <v>129.18</v>
      </c>
      <c r="AP180">
        <v>6461869.2999999998</v>
      </c>
      <c r="AQ180">
        <v>6608696.4500000002</v>
      </c>
      <c r="AS180">
        <v>6608696.4500000002</v>
      </c>
      <c r="AU180">
        <v>38</v>
      </c>
      <c r="AV180">
        <v>19</v>
      </c>
      <c r="AX180">
        <v>199</v>
      </c>
      <c r="AY180">
        <v>436.66</v>
      </c>
    </row>
    <row r="181" spans="1:51" x14ac:dyDescent="0.25">
      <c r="A181" t="s">
        <v>448</v>
      </c>
      <c r="B181" t="s">
        <v>449</v>
      </c>
      <c r="C181" t="s">
        <v>233</v>
      </c>
      <c r="D181" t="s">
        <v>211</v>
      </c>
      <c r="F181">
        <v>2265.8000000000002</v>
      </c>
      <c r="H181">
        <v>13288283.5</v>
      </c>
      <c r="I181">
        <v>2048668.38</v>
      </c>
      <c r="J181">
        <v>4721821.9799999986</v>
      </c>
      <c r="K181">
        <v>10815488.443799999</v>
      </c>
      <c r="L181">
        <v>30874262.303799998</v>
      </c>
      <c r="M181">
        <v>1.05731</v>
      </c>
      <c r="N181">
        <v>32023830.629999999</v>
      </c>
      <c r="O181">
        <v>14133.56</v>
      </c>
      <c r="Q181">
        <v>26988191.890000001</v>
      </c>
      <c r="R181">
        <v>3605784.15</v>
      </c>
      <c r="S181">
        <v>31026442.640000001</v>
      </c>
      <c r="T181">
        <v>0.96885481935238427</v>
      </c>
      <c r="V181">
        <v>997387.98999999836</v>
      </c>
      <c r="W181">
        <v>0.96885481935238427</v>
      </c>
      <c r="X181">
        <v>3</v>
      </c>
      <c r="Y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23.162189436685534</v>
      </c>
      <c r="AK181">
        <v>0</v>
      </c>
      <c r="AL181">
        <v>52480.888825642083</v>
      </c>
      <c r="AM181">
        <v>0</v>
      </c>
      <c r="AN181">
        <v>52480.88</v>
      </c>
      <c r="AO181">
        <v>23.16</v>
      </c>
      <c r="AP181">
        <v>3780060.2400000007</v>
      </c>
      <c r="AQ181">
        <v>3832541.1200000006</v>
      </c>
      <c r="AS181">
        <v>3832541.1200000006</v>
      </c>
      <c r="AU181">
        <v>38</v>
      </c>
      <c r="AV181">
        <v>19</v>
      </c>
      <c r="AX181">
        <v>355</v>
      </c>
      <c r="AY181">
        <v>795.66</v>
      </c>
    </row>
    <row r="182" spans="1:51" x14ac:dyDescent="0.25">
      <c r="A182" t="s">
        <v>450</v>
      </c>
      <c r="B182" t="s">
        <v>451</v>
      </c>
      <c r="C182" t="s">
        <v>233</v>
      </c>
      <c r="D182" t="s">
        <v>211</v>
      </c>
      <c r="F182">
        <v>802.22</v>
      </c>
      <c r="H182">
        <v>5314355.25</v>
      </c>
      <c r="I182">
        <v>725343.25</v>
      </c>
      <c r="J182">
        <v>3502464.62</v>
      </c>
      <c r="K182">
        <v>4779365.631219998</v>
      </c>
      <c r="L182">
        <v>14321528.751219999</v>
      </c>
      <c r="M182">
        <v>1.05731</v>
      </c>
      <c r="N182">
        <v>14868390.109999999</v>
      </c>
      <c r="O182">
        <v>18534.05</v>
      </c>
      <c r="Q182">
        <v>2223175.0299999998</v>
      </c>
      <c r="R182">
        <v>10182667.880000001</v>
      </c>
      <c r="S182">
        <v>13605680.100000001</v>
      </c>
      <c r="T182">
        <v>0.91507419426998082</v>
      </c>
      <c r="V182">
        <v>1262710.0099999979</v>
      </c>
      <c r="W182">
        <v>0.91507419426998082</v>
      </c>
      <c r="X182">
        <v>3</v>
      </c>
      <c r="Y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30.373746489238666</v>
      </c>
      <c r="AK182">
        <v>0</v>
      </c>
      <c r="AL182">
        <v>24366.426908597045</v>
      </c>
      <c r="AM182">
        <v>0</v>
      </c>
      <c r="AN182">
        <v>24366.42</v>
      </c>
      <c r="AO182">
        <v>30.37</v>
      </c>
      <c r="AP182">
        <v>10514235.07</v>
      </c>
      <c r="AQ182">
        <v>10538601.49</v>
      </c>
      <c r="AS182">
        <v>10538601.49</v>
      </c>
      <c r="AU182">
        <v>30</v>
      </c>
      <c r="AV182">
        <v>15</v>
      </c>
      <c r="AX182">
        <v>231</v>
      </c>
      <c r="AY182">
        <v>929</v>
      </c>
    </row>
    <row r="183" spans="1:51" x14ac:dyDescent="0.25">
      <c r="A183" t="s">
        <v>452</v>
      </c>
      <c r="B183" t="s">
        <v>453</v>
      </c>
      <c r="C183" t="s">
        <v>233</v>
      </c>
      <c r="D183" t="s">
        <v>211</v>
      </c>
      <c r="F183">
        <v>1982.96</v>
      </c>
      <c r="H183">
        <v>12943755.51</v>
      </c>
      <c r="I183">
        <v>1792932.94</v>
      </c>
      <c r="J183">
        <v>6142863.0199999996</v>
      </c>
      <c r="K183">
        <v>11018002.426960001</v>
      </c>
      <c r="L183">
        <v>31897553.896959998</v>
      </c>
      <c r="M183">
        <v>1.05731</v>
      </c>
      <c r="N183">
        <v>33094160.989999998</v>
      </c>
      <c r="O183">
        <v>16689.27</v>
      </c>
      <c r="Q183">
        <v>4210035.3600000003</v>
      </c>
      <c r="R183">
        <v>20460763.039999999</v>
      </c>
      <c r="S183">
        <v>25386371.239999998</v>
      </c>
      <c r="T183">
        <v>0.76709517572211461</v>
      </c>
      <c r="V183">
        <v>7707789.75</v>
      </c>
      <c r="W183">
        <v>0.76709517572211461</v>
      </c>
      <c r="X183">
        <v>2</v>
      </c>
      <c r="Y183">
        <v>0</v>
      </c>
      <c r="AA183">
        <v>0</v>
      </c>
      <c r="AB183">
        <v>0</v>
      </c>
      <c r="AC183">
        <v>3939623.2792007001</v>
      </c>
      <c r="AD183">
        <v>247532.82933974362</v>
      </c>
      <c r="AE183">
        <v>247532.82933974362</v>
      </c>
      <c r="AF183">
        <v>244041.35333258213</v>
      </c>
      <c r="AG183">
        <v>0</v>
      </c>
      <c r="AH183">
        <v>124.8299659800216</v>
      </c>
      <c r="AI183">
        <v>123.06922647586543</v>
      </c>
      <c r="AJ183">
        <v>0</v>
      </c>
      <c r="AK183">
        <v>0</v>
      </c>
      <c r="AL183">
        <v>0</v>
      </c>
      <c r="AM183">
        <v>0</v>
      </c>
      <c r="AN183">
        <v>244041.35</v>
      </c>
      <c r="AO183">
        <v>123.06</v>
      </c>
      <c r="AP183">
        <v>21958375.439999998</v>
      </c>
      <c r="AQ183">
        <v>22202416.789999999</v>
      </c>
      <c r="AS183">
        <v>22202416.789999999</v>
      </c>
      <c r="AU183">
        <v>30</v>
      </c>
      <c r="AV183">
        <v>15</v>
      </c>
      <c r="AX183">
        <v>83</v>
      </c>
      <c r="AY183">
        <v>1854.66</v>
      </c>
    </row>
    <row r="184" spans="1:51" x14ac:dyDescent="0.25">
      <c r="A184" t="s">
        <v>454</v>
      </c>
      <c r="B184" t="s">
        <v>455</v>
      </c>
      <c r="C184" t="s">
        <v>233</v>
      </c>
      <c r="D184" t="s">
        <v>211</v>
      </c>
      <c r="F184">
        <v>2474.37</v>
      </c>
      <c r="H184">
        <v>15943403.75</v>
      </c>
      <c r="I184">
        <v>2237251.12</v>
      </c>
      <c r="J184">
        <v>7166901.6300000008</v>
      </c>
      <c r="K184">
        <v>13544223.457869999</v>
      </c>
      <c r="L184">
        <v>38891779.957869999</v>
      </c>
      <c r="M184">
        <v>1.05731</v>
      </c>
      <c r="N184">
        <v>40344448.420000002</v>
      </c>
      <c r="O184">
        <v>16304.93</v>
      </c>
      <c r="Q184">
        <v>5812066.5599999996</v>
      </c>
      <c r="R184">
        <v>21527907.420000002</v>
      </c>
      <c r="S184">
        <v>27894339.530000001</v>
      </c>
      <c r="T184">
        <v>0.69140465720611777</v>
      </c>
      <c r="V184">
        <v>12450108.890000001</v>
      </c>
      <c r="W184">
        <v>0.69140465720611777</v>
      </c>
      <c r="X184">
        <v>1</v>
      </c>
      <c r="Y184">
        <v>1</v>
      </c>
      <c r="AA184">
        <v>1630419.5156610757</v>
      </c>
      <c r="AB184">
        <v>489125.85469832271</v>
      </c>
      <c r="AC184">
        <v>6934135.6115003079</v>
      </c>
      <c r="AD184">
        <v>435682.82683322596</v>
      </c>
      <c r="AE184">
        <v>435682.82683322596</v>
      </c>
      <c r="AF184">
        <v>429537.47576735722</v>
      </c>
      <c r="AG184">
        <v>197.67692572182929</v>
      </c>
      <c r="AH184">
        <v>176.07828531433293</v>
      </c>
      <c r="AI184">
        <v>173.59468299702843</v>
      </c>
      <c r="AJ184">
        <v>0</v>
      </c>
      <c r="AK184">
        <v>0</v>
      </c>
      <c r="AL184">
        <v>0</v>
      </c>
      <c r="AM184">
        <v>0</v>
      </c>
      <c r="AN184">
        <v>918663.33</v>
      </c>
      <c r="AO184">
        <v>371.27</v>
      </c>
      <c r="AP184">
        <v>23429003.800000001</v>
      </c>
      <c r="AQ184">
        <v>24347667.129999999</v>
      </c>
      <c r="AS184">
        <v>24347667.129999999</v>
      </c>
      <c r="AU184">
        <v>34</v>
      </c>
      <c r="AV184">
        <v>17</v>
      </c>
      <c r="AX184">
        <v>103.83</v>
      </c>
      <c r="AY184">
        <v>2100.66</v>
      </c>
    </row>
    <row r="185" spans="1:51" x14ac:dyDescent="0.25">
      <c r="A185" t="s">
        <v>456</v>
      </c>
      <c r="B185" t="s">
        <v>457</v>
      </c>
      <c r="C185" t="s">
        <v>233</v>
      </c>
      <c r="D185" t="s">
        <v>211</v>
      </c>
      <c r="F185">
        <v>924.05</v>
      </c>
      <c r="H185">
        <v>5656371.8700000001</v>
      </c>
      <c r="I185">
        <v>835498.28</v>
      </c>
      <c r="J185">
        <v>2049569.77</v>
      </c>
      <c r="K185">
        <v>4789498.9085499989</v>
      </c>
      <c r="L185">
        <v>13330938.82855</v>
      </c>
      <c r="M185">
        <v>1.05731</v>
      </c>
      <c r="N185">
        <v>13820448.75</v>
      </c>
      <c r="O185">
        <v>14956.38</v>
      </c>
      <c r="Q185">
        <v>5890565.6100000003</v>
      </c>
      <c r="R185">
        <v>2869266.03</v>
      </c>
      <c r="S185">
        <v>9110375.1300000008</v>
      </c>
      <c r="T185">
        <v>0.65919531954416466</v>
      </c>
      <c r="V185">
        <v>4710073.6199999992</v>
      </c>
      <c r="W185">
        <v>0.65919531954416466</v>
      </c>
      <c r="X185">
        <v>1</v>
      </c>
      <c r="Y185">
        <v>1</v>
      </c>
      <c r="AA185">
        <v>1003666.2121633738</v>
      </c>
      <c r="AB185">
        <v>301099.86364901211</v>
      </c>
      <c r="AC185">
        <v>1954487.9786883323</v>
      </c>
      <c r="AD185">
        <v>122803.60455515338</v>
      </c>
      <c r="AE185">
        <v>122803.60455515338</v>
      </c>
      <c r="AF185">
        <v>121071.44708722908</v>
      </c>
      <c r="AG185">
        <v>325.84802083113698</v>
      </c>
      <c r="AH185">
        <v>132.8971425303321</v>
      </c>
      <c r="AI185">
        <v>131.02261467153195</v>
      </c>
      <c r="AJ185">
        <v>0</v>
      </c>
      <c r="AK185">
        <v>0</v>
      </c>
      <c r="AL185">
        <v>0</v>
      </c>
      <c r="AM185">
        <v>0</v>
      </c>
      <c r="AN185">
        <v>422171.31</v>
      </c>
      <c r="AO185">
        <v>456.87</v>
      </c>
      <c r="AP185">
        <v>3124923.1100000003</v>
      </c>
      <c r="AQ185">
        <v>3547094.4200000004</v>
      </c>
      <c r="AS185">
        <v>3547094.4200000004</v>
      </c>
      <c r="AU185">
        <v>29</v>
      </c>
      <c r="AV185">
        <v>15</v>
      </c>
      <c r="AX185">
        <v>0</v>
      </c>
      <c r="AY185">
        <v>566.66</v>
      </c>
    </row>
    <row r="186" spans="1:51" x14ac:dyDescent="0.25">
      <c r="A186" t="s">
        <v>458</v>
      </c>
      <c r="B186" t="s">
        <v>459</v>
      </c>
      <c r="C186" t="s">
        <v>233</v>
      </c>
      <c r="D186" t="s">
        <v>211</v>
      </c>
      <c r="F186">
        <v>1531.88</v>
      </c>
      <c r="H186">
        <v>9680295.5500000007</v>
      </c>
      <c r="I186">
        <v>1385079.93</v>
      </c>
      <c r="J186">
        <v>4916882.05</v>
      </c>
      <c r="K186">
        <v>8475079.1988800019</v>
      </c>
      <c r="L186">
        <v>24457336.728880003</v>
      </c>
      <c r="M186">
        <v>1.05731</v>
      </c>
      <c r="N186">
        <v>25373279.899999999</v>
      </c>
      <c r="O186">
        <v>16563.490000000002</v>
      </c>
      <c r="Q186">
        <v>5958027.46</v>
      </c>
      <c r="R186">
        <v>11755050.24</v>
      </c>
      <c r="S186">
        <v>18356170.949999999</v>
      </c>
      <c r="T186">
        <v>0.72344493980851099</v>
      </c>
      <c r="V186">
        <v>7017108.9499999993</v>
      </c>
      <c r="W186">
        <v>0.72344493980851099</v>
      </c>
      <c r="X186">
        <v>1</v>
      </c>
      <c r="Y186">
        <v>1</v>
      </c>
      <c r="AA186">
        <v>212430.29711094871</v>
      </c>
      <c r="AB186">
        <v>63729.089133284608</v>
      </c>
      <c r="AC186">
        <v>3603939.9318143269</v>
      </c>
      <c r="AD186">
        <v>226441.30792969564</v>
      </c>
      <c r="AE186">
        <v>226441.30792969564</v>
      </c>
      <c r="AF186">
        <v>223247.33000048262</v>
      </c>
      <c r="AG186">
        <v>41.601880782623056</v>
      </c>
      <c r="AH186">
        <v>147.81922078080242</v>
      </c>
      <c r="AI186">
        <v>145.73421547411195</v>
      </c>
      <c r="AJ186">
        <v>0</v>
      </c>
      <c r="AK186">
        <v>0</v>
      </c>
      <c r="AL186">
        <v>0</v>
      </c>
      <c r="AM186">
        <v>0</v>
      </c>
      <c r="AN186">
        <v>286976.40999999997</v>
      </c>
      <c r="AO186">
        <v>187.33</v>
      </c>
      <c r="AP186">
        <v>12651833.709999999</v>
      </c>
      <c r="AQ186">
        <v>12938810.119999999</v>
      </c>
      <c r="AS186">
        <v>12938810.119999999</v>
      </c>
      <c r="AU186">
        <v>29</v>
      </c>
      <c r="AV186">
        <v>15</v>
      </c>
      <c r="AX186">
        <v>309.83</v>
      </c>
      <c r="AY186">
        <v>1185.6600000000001</v>
      </c>
    </row>
    <row r="187" spans="1:51" x14ac:dyDescent="0.25">
      <c r="A187" t="s">
        <v>460</v>
      </c>
      <c r="B187" t="s">
        <v>461</v>
      </c>
      <c r="C187" t="s">
        <v>233</v>
      </c>
      <c r="D187" t="s">
        <v>211</v>
      </c>
      <c r="F187">
        <v>1658.97</v>
      </c>
      <c r="H187">
        <v>10807779.120000001</v>
      </c>
      <c r="I187">
        <v>1499990.9</v>
      </c>
      <c r="J187">
        <v>5929951.3900000006</v>
      </c>
      <c r="K187">
        <v>9446661.5134699997</v>
      </c>
      <c r="L187">
        <v>27684382.923470005</v>
      </c>
      <c r="M187">
        <v>1.05731</v>
      </c>
      <c r="N187">
        <v>28729586.73</v>
      </c>
      <c r="O187">
        <v>17317.72</v>
      </c>
      <c r="Q187">
        <v>2925951.83</v>
      </c>
      <c r="R187">
        <v>18085196.390000001</v>
      </c>
      <c r="S187">
        <v>22235933.07</v>
      </c>
      <c r="T187">
        <v>0.77397330072906345</v>
      </c>
      <c r="V187">
        <v>6493653.6600000001</v>
      </c>
      <c r="W187">
        <v>0.77397330072906345</v>
      </c>
      <c r="X187">
        <v>2</v>
      </c>
      <c r="Y187">
        <v>0</v>
      </c>
      <c r="AA187">
        <v>0</v>
      </c>
      <c r="AB187">
        <v>0</v>
      </c>
      <c r="AC187">
        <v>3272746.1987493001</v>
      </c>
      <c r="AD187">
        <v>205631.87616549639</v>
      </c>
      <c r="AE187">
        <v>205631.87616549639</v>
      </c>
      <c r="AF187">
        <v>202731.41741077491</v>
      </c>
      <c r="AG187">
        <v>0</v>
      </c>
      <c r="AH187">
        <v>123.95153388276846</v>
      </c>
      <c r="AI187">
        <v>122.20318475365734</v>
      </c>
      <c r="AJ187">
        <v>0</v>
      </c>
      <c r="AK187">
        <v>0</v>
      </c>
      <c r="AL187">
        <v>0</v>
      </c>
      <c r="AM187">
        <v>0</v>
      </c>
      <c r="AN187">
        <v>202731.41</v>
      </c>
      <c r="AO187">
        <v>122.2</v>
      </c>
      <c r="AP187">
        <v>19280706.679999996</v>
      </c>
      <c r="AQ187">
        <v>19483438.089999996</v>
      </c>
      <c r="AS187">
        <v>19483438.089999996</v>
      </c>
      <c r="AU187">
        <v>30</v>
      </c>
      <c r="AV187">
        <v>15</v>
      </c>
      <c r="AX187">
        <v>393.5</v>
      </c>
      <c r="AY187">
        <v>1467.66</v>
      </c>
    </row>
    <row r="188" spans="1:51" x14ac:dyDescent="0.25">
      <c r="A188" t="s">
        <v>462</v>
      </c>
      <c r="B188" t="s">
        <v>463</v>
      </c>
      <c r="C188" t="s">
        <v>233</v>
      </c>
      <c r="D188" t="s">
        <v>211</v>
      </c>
      <c r="F188">
        <v>875.04</v>
      </c>
      <c r="H188">
        <v>5622945.7400000002</v>
      </c>
      <c r="I188">
        <v>791184.91</v>
      </c>
      <c r="J188">
        <v>2483949.9500000002</v>
      </c>
      <c r="K188">
        <v>4770572.4320400003</v>
      </c>
      <c r="L188">
        <v>13668653.032040002</v>
      </c>
      <c r="M188">
        <v>1.05731</v>
      </c>
      <c r="N188">
        <v>14178602.029999999</v>
      </c>
      <c r="O188">
        <v>16203.37</v>
      </c>
      <c r="Q188">
        <v>2833406.92</v>
      </c>
      <c r="R188">
        <v>7671440.6299999999</v>
      </c>
      <c r="S188">
        <v>10853313.219999999</v>
      </c>
      <c r="T188">
        <v>0.76547132058829637</v>
      </c>
      <c r="V188">
        <v>3325288.8100000005</v>
      </c>
      <c r="W188">
        <v>0.76547132058829637</v>
      </c>
      <c r="X188">
        <v>2</v>
      </c>
      <c r="Y188">
        <v>0</v>
      </c>
      <c r="AA188">
        <v>0</v>
      </c>
      <c r="AB188">
        <v>0</v>
      </c>
      <c r="AC188">
        <v>1611395.6871936007</v>
      </c>
      <c r="AD188">
        <v>101246.56734128619</v>
      </c>
      <c r="AE188">
        <v>101246.56734128619</v>
      </c>
      <c r="AF188">
        <v>99818.474099583793</v>
      </c>
      <c r="AG188">
        <v>0</v>
      </c>
      <c r="AH188">
        <v>115.70507330097618</v>
      </c>
      <c r="AI188">
        <v>114.07304134620566</v>
      </c>
      <c r="AJ188">
        <v>0</v>
      </c>
      <c r="AK188">
        <v>0</v>
      </c>
      <c r="AL188">
        <v>0</v>
      </c>
      <c r="AM188">
        <v>0</v>
      </c>
      <c r="AN188">
        <v>99818.47</v>
      </c>
      <c r="AO188">
        <v>114.07</v>
      </c>
      <c r="AP188">
        <v>8234686.8100000005</v>
      </c>
      <c r="AQ188">
        <v>8334505.2800000003</v>
      </c>
      <c r="AS188">
        <v>8334505.2800000003</v>
      </c>
      <c r="AU188">
        <v>30</v>
      </c>
      <c r="AV188">
        <v>15</v>
      </c>
      <c r="AX188">
        <v>12</v>
      </c>
      <c r="AY188">
        <v>754</v>
      </c>
    </row>
    <row r="189" spans="1:51" x14ac:dyDescent="0.25">
      <c r="A189" t="s">
        <v>464</v>
      </c>
      <c r="B189" t="s">
        <v>465</v>
      </c>
      <c r="C189" t="s">
        <v>233</v>
      </c>
      <c r="D189" t="s">
        <v>211</v>
      </c>
      <c r="F189">
        <v>1909.96</v>
      </c>
      <c r="H189">
        <v>11057120.039999999</v>
      </c>
      <c r="I189">
        <v>1726928.53</v>
      </c>
      <c r="J189">
        <v>2991055.9999999991</v>
      </c>
      <c r="K189">
        <v>9337825.3279599994</v>
      </c>
      <c r="L189">
        <v>25112929.897959996</v>
      </c>
      <c r="M189">
        <v>1.05731</v>
      </c>
      <c r="N189">
        <v>26017001.140000001</v>
      </c>
      <c r="O189">
        <v>13621.75</v>
      </c>
      <c r="Q189">
        <v>9189613.5600000005</v>
      </c>
      <c r="R189">
        <v>7241222.9100000001</v>
      </c>
      <c r="S189">
        <v>16908692.039999999</v>
      </c>
      <c r="T189">
        <v>0.6499093400124285</v>
      </c>
      <c r="V189">
        <v>9108309.1000000015</v>
      </c>
      <c r="W189">
        <v>0.6499093400124285</v>
      </c>
      <c r="X189">
        <v>1</v>
      </c>
      <c r="Y189">
        <v>1</v>
      </c>
      <c r="AA189">
        <v>2130995.4469256066</v>
      </c>
      <c r="AB189">
        <v>639298.63407768193</v>
      </c>
      <c r="AC189">
        <v>4215662.4878561869</v>
      </c>
      <c r="AD189">
        <v>264876.81415370776</v>
      </c>
      <c r="AE189">
        <v>264876.81415370776</v>
      </c>
      <c r="AF189">
        <v>261140.69945757699</v>
      </c>
      <c r="AG189">
        <v>334.71833655033714</v>
      </c>
      <c r="AH189">
        <v>138.68186462214274</v>
      </c>
      <c r="AI189">
        <v>136.72574266349923</v>
      </c>
      <c r="AJ189">
        <v>0</v>
      </c>
      <c r="AK189">
        <v>0</v>
      </c>
      <c r="AL189">
        <v>0</v>
      </c>
      <c r="AM189">
        <v>0</v>
      </c>
      <c r="AN189">
        <v>900439.33</v>
      </c>
      <c r="AO189">
        <v>471.44</v>
      </c>
      <c r="AP189">
        <v>7381100.5</v>
      </c>
      <c r="AQ189">
        <v>8281539.8300000001</v>
      </c>
      <c r="AS189">
        <v>8281539.8300000001</v>
      </c>
      <c r="AU189">
        <v>29</v>
      </c>
      <c r="AV189">
        <v>15</v>
      </c>
      <c r="AX189">
        <v>62.5</v>
      </c>
      <c r="AY189">
        <v>556.66</v>
      </c>
    </row>
    <row r="190" spans="1:51" x14ac:dyDescent="0.25">
      <c r="A190" t="s">
        <v>466</v>
      </c>
      <c r="B190" t="s">
        <v>467</v>
      </c>
      <c r="C190" t="s">
        <v>233</v>
      </c>
      <c r="D190" t="s">
        <v>211</v>
      </c>
      <c r="F190">
        <v>239.5</v>
      </c>
      <c r="H190">
        <v>1461186.15</v>
      </c>
      <c r="I190">
        <v>216548.71</v>
      </c>
      <c r="J190">
        <v>621659.0199999999</v>
      </c>
      <c r="K190">
        <v>1264252.2895</v>
      </c>
      <c r="L190">
        <v>3563646.1694999998</v>
      </c>
      <c r="M190">
        <v>1.05731</v>
      </c>
      <c r="N190">
        <v>3695424.43</v>
      </c>
      <c r="O190">
        <v>15429.74</v>
      </c>
      <c r="Q190">
        <v>1725094.23</v>
      </c>
      <c r="R190">
        <v>457351.79</v>
      </c>
      <c r="S190">
        <v>2377814.0699999998</v>
      </c>
      <c r="T190">
        <v>0.64344816543846894</v>
      </c>
      <c r="V190">
        <v>1317610.3600000003</v>
      </c>
      <c r="W190">
        <v>0.64344816543846894</v>
      </c>
      <c r="X190">
        <v>1</v>
      </c>
      <c r="Y190">
        <v>1</v>
      </c>
      <c r="AA190">
        <v>326560.88467435725</v>
      </c>
      <c r="AB190">
        <v>97968.265402307166</v>
      </c>
      <c r="AC190">
        <v>531652.32210919727</v>
      </c>
      <c r="AD190">
        <v>33404.56540896331</v>
      </c>
      <c r="AE190">
        <v>33404.56540896331</v>
      </c>
      <c r="AF190">
        <v>32933.390579482519</v>
      </c>
      <c r="AG190">
        <v>409.05330021840155</v>
      </c>
      <c r="AH190">
        <v>139.47626475558792</v>
      </c>
      <c r="AI190">
        <v>137.50893770138839</v>
      </c>
      <c r="AJ190">
        <v>0</v>
      </c>
      <c r="AK190">
        <v>0</v>
      </c>
      <c r="AL190">
        <v>0</v>
      </c>
      <c r="AM190">
        <v>0</v>
      </c>
      <c r="AN190">
        <v>130901.65</v>
      </c>
      <c r="AO190">
        <v>546.55999999999995</v>
      </c>
      <c r="AP190">
        <v>500855.02</v>
      </c>
      <c r="AQ190">
        <v>631756.67000000004</v>
      </c>
      <c r="AS190">
        <v>631756.67000000004</v>
      </c>
      <c r="AU190">
        <v>29</v>
      </c>
      <c r="AV190">
        <v>15</v>
      </c>
      <c r="AX190">
        <v>34.83</v>
      </c>
      <c r="AY190">
        <v>142</v>
      </c>
    </row>
    <row r="191" spans="1:51" x14ac:dyDescent="0.25">
      <c r="A191" t="s">
        <v>468</v>
      </c>
      <c r="B191" t="s">
        <v>469</v>
      </c>
      <c r="C191" t="s">
        <v>233</v>
      </c>
      <c r="D191" t="s">
        <v>211</v>
      </c>
      <c r="F191">
        <v>172.38</v>
      </c>
      <c r="H191">
        <v>1092747.3599999999</v>
      </c>
      <c r="I191">
        <v>155860.82</v>
      </c>
      <c r="J191">
        <v>597856.41</v>
      </c>
      <c r="K191">
        <v>967430.46137999999</v>
      </c>
      <c r="L191">
        <v>2813895.0513800001</v>
      </c>
      <c r="M191">
        <v>1.05731</v>
      </c>
      <c r="N191">
        <v>2919715.93</v>
      </c>
      <c r="O191">
        <v>16937.669999999998</v>
      </c>
      <c r="Q191">
        <v>414233</v>
      </c>
      <c r="R191">
        <v>1533543.98</v>
      </c>
      <c r="S191">
        <v>2063352.26</v>
      </c>
      <c r="T191">
        <v>0.70669623671231596</v>
      </c>
      <c r="V191">
        <v>856363.67000000016</v>
      </c>
      <c r="W191">
        <v>0.70669623671231596</v>
      </c>
      <c r="X191">
        <v>1</v>
      </c>
      <c r="Y191">
        <v>1</v>
      </c>
      <c r="AA191">
        <v>73345.915114826756</v>
      </c>
      <c r="AB191">
        <v>22003.774534448024</v>
      </c>
      <c r="AC191">
        <v>472420.21144749597</v>
      </c>
      <c r="AD191">
        <v>29682.917195220798</v>
      </c>
      <c r="AE191">
        <v>29682.917195220798</v>
      </c>
      <c r="AF191">
        <v>29264.236596424624</v>
      </c>
      <c r="AG191">
        <v>127.64691109437304</v>
      </c>
      <c r="AH191">
        <v>172.19466988757861</v>
      </c>
      <c r="AI191">
        <v>169.7658463651504</v>
      </c>
      <c r="AJ191">
        <v>0</v>
      </c>
      <c r="AK191">
        <v>0</v>
      </c>
      <c r="AL191">
        <v>0</v>
      </c>
      <c r="AM191">
        <v>0</v>
      </c>
      <c r="AN191">
        <v>51268.01</v>
      </c>
      <c r="AO191">
        <v>297.41000000000003</v>
      </c>
      <c r="AP191">
        <v>1624511.3400000003</v>
      </c>
      <c r="AQ191">
        <v>1675779.3500000003</v>
      </c>
      <c r="AS191">
        <v>1675779.3500000003</v>
      </c>
      <c r="AU191">
        <v>33</v>
      </c>
      <c r="AV191">
        <v>17</v>
      </c>
      <c r="AX191">
        <v>47.5</v>
      </c>
      <c r="AY191">
        <v>137.33000000000001</v>
      </c>
    </row>
    <row r="192" spans="1:51" x14ac:dyDescent="0.25">
      <c r="A192" t="s">
        <v>470</v>
      </c>
      <c r="B192" t="s">
        <v>471</v>
      </c>
      <c r="C192" t="s">
        <v>233</v>
      </c>
      <c r="D192" t="s">
        <v>211</v>
      </c>
      <c r="F192">
        <v>984.29</v>
      </c>
      <c r="H192">
        <v>6326150.1900000004</v>
      </c>
      <c r="I192">
        <v>889965.48</v>
      </c>
      <c r="J192">
        <v>3312658.52</v>
      </c>
      <c r="K192">
        <v>5519893.5817900002</v>
      </c>
      <c r="L192">
        <v>16048667.77179</v>
      </c>
      <c r="M192">
        <v>1.05731</v>
      </c>
      <c r="N192">
        <v>16652071.82</v>
      </c>
      <c r="O192">
        <v>16917.849999999999</v>
      </c>
      <c r="Q192">
        <v>2392671.61</v>
      </c>
      <c r="R192">
        <v>9342809.9600000009</v>
      </c>
      <c r="S192">
        <v>12093998.190000001</v>
      </c>
      <c r="T192">
        <v>0.72627588451032765</v>
      </c>
      <c r="V192">
        <v>4558073.629999999</v>
      </c>
      <c r="W192">
        <v>0.72627588451032765</v>
      </c>
      <c r="X192">
        <v>1</v>
      </c>
      <c r="Y192">
        <v>1</v>
      </c>
      <c r="AA192">
        <v>92273.462007949129</v>
      </c>
      <c r="AB192">
        <v>27682.038602384739</v>
      </c>
      <c r="AC192">
        <v>2503025.1000497555</v>
      </c>
      <c r="AD192">
        <v>157269.06889671338</v>
      </c>
      <c r="AE192">
        <v>157269.06889671338</v>
      </c>
      <c r="AF192">
        <v>155050.77251079096</v>
      </c>
      <c r="AG192">
        <v>28.123864513898077</v>
      </c>
      <c r="AH192">
        <v>159.77920013076775</v>
      </c>
      <c r="AI192">
        <v>157.5254980857176</v>
      </c>
      <c r="AJ192">
        <v>0</v>
      </c>
      <c r="AK192">
        <v>0</v>
      </c>
      <c r="AL192">
        <v>0</v>
      </c>
      <c r="AM192">
        <v>0</v>
      </c>
      <c r="AN192">
        <v>182732.81</v>
      </c>
      <c r="AO192">
        <v>185.64</v>
      </c>
      <c r="AP192">
        <v>10200891.380000001</v>
      </c>
      <c r="AQ192">
        <v>10383624.190000001</v>
      </c>
      <c r="AS192">
        <v>10383624.190000001</v>
      </c>
      <c r="AU192">
        <v>34</v>
      </c>
      <c r="AV192">
        <v>17</v>
      </c>
      <c r="AX192">
        <v>168</v>
      </c>
      <c r="AY192">
        <v>868.33</v>
      </c>
    </row>
    <row r="193" spans="1:51" x14ac:dyDescent="0.25">
      <c r="A193" t="s">
        <v>472</v>
      </c>
      <c r="B193" t="s">
        <v>473</v>
      </c>
      <c r="C193" t="s">
        <v>233</v>
      </c>
      <c r="D193" t="s">
        <v>211</v>
      </c>
      <c r="F193">
        <v>835.56</v>
      </c>
      <c r="H193">
        <v>5264203.34</v>
      </c>
      <c r="I193">
        <v>755488.28</v>
      </c>
      <c r="J193">
        <v>2611538.5499999998</v>
      </c>
      <c r="K193">
        <v>4594893.2305599991</v>
      </c>
      <c r="L193">
        <v>13226123.400559999</v>
      </c>
      <c r="M193">
        <v>1.05731</v>
      </c>
      <c r="N193">
        <v>13720779.199999999</v>
      </c>
      <c r="O193">
        <v>16421.05</v>
      </c>
      <c r="Q193">
        <v>1198975.6000000001</v>
      </c>
      <c r="R193">
        <v>8471566.0500000007</v>
      </c>
      <c r="S193">
        <v>9830864.7200000007</v>
      </c>
      <c r="T193">
        <v>0.71649463756402409</v>
      </c>
      <c r="V193">
        <v>3889914.4799999986</v>
      </c>
      <c r="W193">
        <v>0.71649463756402409</v>
      </c>
      <c r="X193">
        <v>1</v>
      </c>
      <c r="Y193">
        <v>1</v>
      </c>
      <c r="AA193">
        <v>210236.736672692</v>
      </c>
      <c r="AB193">
        <v>63071.021001807596</v>
      </c>
      <c r="AC193">
        <v>2255193.1006776383</v>
      </c>
      <c r="AD193">
        <v>141697.38813998067</v>
      </c>
      <c r="AE193">
        <v>141697.38813998067</v>
      </c>
      <c r="AF193">
        <v>139698.73191208631</v>
      </c>
      <c r="AG193">
        <v>75.483533201454833</v>
      </c>
      <c r="AH193">
        <v>169.58373801998741</v>
      </c>
      <c r="AI193">
        <v>167.1917419599865</v>
      </c>
      <c r="AJ193">
        <v>0</v>
      </c>
      <c r="AK193">
        <v>0</v>
      </c>
      <c r="AL193">
        <v>0</v>
      </c>
      <c r="AM193">
        <v>0</v>
      </c>
      <c r="AN193">
        <v>202769.75</v>
      </c>
      <c r="AO193">
        <v>242.67</v>
      </c>
      <c r="AP193">
        <v>8976046.0600000005</v>
      </c>
      <c r="AQ193">
        <v>9178815.8100000005</v>
      </c>
      <c r="AS193">
        <v>9178815.8100000005</v>
      </c>
      <c r="AU193">
        <v>33</v>
      </c>
      <c r="AV193">
        <v>17</v>
      </c>
      <c r="AX193">
        <v>162.5</v>
      </c>
      <c r="AY193">
        <v>626</v>
      </c>
    </row>
    <row r="194" spans="1:51" x14ac:dyDescent="0.25">
      <c r="A194" t="s">
        <v>474</v>
      </c>
      <c r="B194" t="s">
        <v>475</v>
      </c>
      <c r="C194" t="s">
        <v>233</v>
      </c>
      <c r="D194" t="s">
        <v>211</v>
      </c>
      <c r="F194">
        <v>821.05</v>
      </c>
      <c r="H194">
        <v>5185758.1899999995</v>
      </c>
      <c r="I194">
        <v>742368.77</v>
      </c>
      <c r="J194">
        <v>2469926.6199999996</v>
      </c>
      <c r="K194">
        <v>4491539.8645500001</v>
      </c>
      <c r="L194">
        <v>12889593.444549998</v>
      </c>
      <c r="M194">
        <v>1.05731</v>
      </c>
      <c r="N194">
        <v>13370885.890000001</v>
      </c>
      <c r="O194">
        <v>16285.1</v>
      </c>
      <c r="Q194">
        <v>3175422.84</v>
      </c>
      <c r="R194">
        <v>5944070.6799999997</v>
      </c>
      <c r="S194">
        <v>9617362.0800000001</v>
      </c>
      <c r="T194">
        <v>0.71927635604105811</v>
      </c>
      <c r="V194">
        <v>3753523.8100000005</v>
      </c>
      <c r="W194">
        <v>0.71927635604105811</v>
      </c>
      <c r="X194">
        <v>1</v>
      </c>
      <c r="Y194">
        <v>1</v>
      </c>
      <c r="AA194">
        <v>167681.45361238904</v>
      </c>
      <c r="AB194">
        <v>50304.436083716711</v>
      </c>
      <c r="AC194">
        <v>1927450.137392805</v>
      </c>
      <c r="AD194">
        <v>121104.77375819487</v>
      </c>
      <c r="AE194">
        <v>121104.77375819487</v>
      </c>
      <c r="AF194">
        <v>119396.57847332173</v>
      </c>
      <c r="AG194">
        <v>61.268419808436413</v>
      </c>
      <c r="AH194">
        <v>147.49987669227804</v>
      </c>
      <c r="AI194">
        <v>145.41937576678853</v>
      </c>
      <c r="AJ194">
        <v>0</v>
      </c>
      <c r="AK194">
        <v>0</v>
      </c>
      <c r="AL194">
        <v>0</v>
      </c>
      <c r="AM194">
        <v>0</v>
      </c>
      <c r="AN194">
        <v>169701.01</v>
      </c>
      <c r="AO194">
        <v>206.68</v>
      </c>
      <c r="AP194">
        <v>6434002.4300000006</v>
      </c>
      <c r="AQ194">
        <v>6603703.4400000004</v>
      </c>
      <c r="AS194">
        <v>6603703.4400000004</v>
      </c>
      <c r="AU194">
        <v>34</v>
      </c>
      <c r="AV194">
        <v>17</v>
      </c>
      <c r="AX194">
        <v>125.5</v>
      </c>
      <c r="AY194">
        <v>618</v>
      </c>
    </row>
    <row r="195" spans="1:51" x14ac:dyDescent="0.25">
      <c r="A195" t="s">
        <v>476</v>
      </c>
      <c r="B195" t="s">
        <v>477</v>
      </c>
      <c r="C195" t="s">
        <v>233</v>
      </c>
      <c r="D195" t="s">
        <v>211</v>
      </c>
      <c r="F195">
        <v>2637.73</v>
      </c>
      <c r="H195">
        <v>16161100.879999999</v>
      </c>
      <c r="I195">
        <v>2384956.33</v>
      </c>
      <c r="J195">
        <v>6142210.2499999991</v>
      </c>
      <c r="K195">
        <v>13745138.476229997</v>
      </c>
      <c r="L195">
        <v>38433405.936229996</v>
      </c>
      <c r="M195">
        <v>1.05731</v>
      </c>
      <c r="N195">
        <v>39848290.539999999</v>
      </c>
      <c r="O195">
        <v>15107.03</v>
      </c>
      <c r="Q195">
        <v>7973679.2000000002</v>
      </c>
      <c r="R195">
        <v>19332535.170000002</v>
      </c>
      <c r="S195">
        <v>27853349.5</v>
      </c>
      <c r="T195">
        <v>0.69898480267404717</v>
      </c>
      <c r="V195">
        <v>11994941.039999999</v>
      </c>
      <c r="W195">
        <v>0.69898480267404717</v>
      </c>
      <c r="X195">
        <v>1</v>
      </c>
      <c r="Y195">
        <v>1</v>
      </c>
      <c r="AA195">
        <v>1308312.7026182525</v>
      </c>
      <c r="AB195">
        <v>392493.81078547571</v>
      </c>
      <c r="AC195">
        <v>6450599.0707716597</v>
      </c>
      <c r="AD195">
        <v>405301.45289637626</v>
      </c>
      <c r="AE195">
        <v>405301.45289637626</v>
      </c>
      <c r="AF195">
        <v>399584.63423345401</v>
      </c>
      <c r="AG195">
        <v>148.799843344647</v>
      </c>
      <c r="AH195">
        <v>153.65539797339994</v>
      </c>
      <c r="AI195">
        <v>151.48807278737931</v>
      </c>
      <c r="AJ195">
        <v>0</v>
      </c>
      <c r="AK195">
        <v>0</v>
      </c>
      <c r="AL195">
        <v>0</v>
      </c>
      <c r="AM195">
        <v>0</v>
      </c>
      <c r="AN195">
        <v>792078.44</v>
      </c>
      <c r="AO195">
        <v>300.27999999999997</v>
      </c>
      <c r="AP195">
        <v>20088794.290000007</v>
      </c>
      <c r="AQ195">
        <v>20880872.730000008</v>
      </c>
      <c r="AS195">
        <v>20880872.730000008</v>
      </c>
      <c r="AU195">
        <v>33</v>
      </c>
      <c r="AV195">
        <v>17</v>
      </c>
      <c r="AX195">
        <v>140.33000000000001</v>
      </c>
      <c r="AY195">
        <v>1559.66</v>
      </c>
    </row>
    <row r="196" spans="1:51" x14ac:dyDescent="0.25">
      <c r="A196" t="s">
        <v>478</v>
      </c>
      <c r="B196" t="s">
        <v>479</v>
      </c>
      <c r="C196" t="s">
        <v>233</v>
      </c>
      <c r="D196" t="s">
        <v>211</v>
      </c>
      <c r="F196">
        <v>1702.14</v>
      </c>
      <c r="H196">
        <v>10328933.460000001</v>
      </c>
      <c r="I196">
        <v>1539023.92</v>
      </c>
      <c r="J196">
        <v>3733539.23</v>
      </c>
      <c r="K196">
        <v>8291130.3891400024</v>
      </c>
      <c r="L196">
        <v>23892626.999140002</v>
      </c>
      <c r="M196">
        <v>1.05731</v>
      </c>
      <c r="N196">
        <v>24786748.760000002</v>
      </c>
      <c r="O196">
        <v>14562.1</v>
      </c>
      <c r="Q196">
        <v>18562037.309999999</v>
      </c>
      <c r="R196">
        <v>5850392.5300000003</v>
      </c>
      <c r="S196">
        <v>25659954.259999998</v>
      </c>
      <c r="T196">
        <v>1.0352287227524226</v>
      </c>
      <c r="V196">
        <v>-873205.49999999627</v>
      </c>
      <c r="W196">
        <v>1.0352287227524226</v>
      </c>
      <c r="X196">
        <v>4</v>
      </c>
      <c r="Y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1.120538343468378</v>
      </c>
      <c r="AL196">
        <v>0</v>
      </c>
      <c r="AM196">
        <v>1907.3131359512649</v>
      </c>
      <c r="AN196">
        <v>1907.31</v>
      </c>
      <c r="AO196">
        <v>1.1200000000000001</v>
      </c>
      <c r="AP196">
        <v>6198666.4299999997</v>
      </c>
      <c r="AQ196">
        <v>6200573.7399999993</v>
      </c>
      <c r="AS196">
        <v>6200573.7399999993</v>
      </c>
      <c r="AU196">
        <v>38</v>
      </c>
      <c r="AV196">
        <v>19</v>
      </c>
      <c r="AX196">
        <v>90.33</v>
      </c>
      <c r="AY196">
        <v>908</v>
      </c>
    </row>
    <row r="197" spans="1:51" x14ac:dyDescent="0.25">
      <c r="A197" t="s">
        <v>480</v>
      </c>
      <c r="B197" t="s">
        <v>481</v>
      </c>
      <c r="C197" t="s">
        <v>233</v>
      </c>
      <c r="D197" t="s">
        <v>211</v>
      </c>
      <c r="F197">
        <v>1308.1099999999999</v>
      </c>
      <c r="H197">
        <v>8135085.2699999996</v>
      </c>
      <c r="I197">
        <v>1182753.81</v>
      </c>
      <c r="J197">
        <v>3224934.9899999998</v>
      </c>
      <c r="K197">
        <v>6910117.5616100002</v>
      </c>
      <c r="L197">
        <v>19452891.631609999</v>
      </c>
      <c r="M197">
        <v>1.05731</v>
      </c>
      <c r="N197">
        <v>20171718.010000002</v>
      </c>
      <c r="O197">
        <v>15420.5</v>
      </c>
      <c r="Q197">
        <v>3594861.48</v>
      </c>
      <c r="R197">
        <v>9264216.2799999993</v>
      </c>
      <c r="S197">
        <v>12979335.969999999</v>
      </c>
      <c r="T197">
        <v>0.64344226721618725</v>
      </c>
      <c r="V197">
        <v>7192382.0400000028</v>
      </c>
      <c r="W197">
        <v>0.64344226721618725</v>
      </c>
      <c r="X197">
        <v>1</v>
      </c>
      <c r="Y197">
        <v>1</v>
      </c>
      <c r="AA197">
        <v>1782673.1069919132</v>
      </c>
      <c r="AB197">
        <v>534801.93209757388</v>
      </c>
      <c r="AC197">
        <v>3951307.6733274194</v>
      </c>
      <c r="AD197">
        <v>248266.97850384703</v>
      </c>
      <c r="AE197">
        <v>248266.97850384703</v>
      </c>
      <c r="AF197">
        <v>244765.14724724658</v>
      </c>
      <c r="AG197">
        <v>408.83559646939011</v>
      </c>
      <c r="AH197">
        <v>189.790597506209</v>
      </c>
      <c r="AI197">
        <v>187.113581615649</v>
      </c>
      <c r="AJ197">
        <v>0</v>
      </c>
      <c r="AK197">
        <v>0</v>
      </c>
      <c r="AL197">
        <v>0</v>
      </c>
      <c r="AM197">
        <v>0</v>
      </c>
      <c r="AN197">
        <v>779567.07</v>
      </c>
      <c r="AO197">
        <v>595.94000000000005</v>
      </c>
      <c r="AP197">
        <v>9899805.8399999999</v>
      </c>
      <c r="AQ197">
        <v>10679372.91</v>
      </c>
      <c r="AS197">
        <v>10679372.91</v>
      </c>
      <c r="AU197">
        <v>38</v>
      </c>
      <c r="AV197">
        <v>19</v>
      </c>
      <c r="AX197">
        <v>16.829999999999998</v>
      </c>
      <c r="AY197">
        <v>919.33</v>
      </c>
    </row>
    <row r="198" spans="1:51" x14ac:dyDescent="0.25">
      <c r="A198" t="s">
        <v>482</v>
      </c>
      <c r="B198" t="s">
        <v>483</v>
      </c>
      <c r="C198" t="s">
        <v>233</v>
      </c>
      <c r="D198" t="s">
        <v>211</v>
      </c>
      <c r="F198">
        <v>2307.8200000000002</v>
      </c>
      <c r="H198">
        <v>13394213.149999999</v>
      </c>
      <c r="I198">
        <v>2086661.6</v>
      </c>
      <c r="J198">
        <v>3839109.1799999992</v>
      </c>
      <c r="K198">
        <v>11362828.414819997</v>
      </c>
      <c r="L198">
        <v>30682812.344819993</v>
      </c>
      <c r="M198">
        <v>1.05731</v>
      </c>
      <c r="N198">
        <v>31790040.620000001</v>
      </c>
      <c r="O198">
        <v>13774.92</v>
      </c>
      <c r="Q198">
        <v>12581758.77</v>
      </c>
      <c r="R198">
        <v>10153643.810000001</v>
      </c>
      <c r="S198">
        <v>23095060.189999998</v>
      </c>
      <c r="T198">
        <v>0.72648728153779873</v>
      </c>
      <c r="V198">
        <v>8694980.4300000034</v>
      </c>
      <c r="W198">
        <v>0.72648728153779873</v>
      </c>
      <c r="X198">
        <v>1</v>
      </c>
      <c r="Y198">
        <v>1</v>
      </c>
      <c r="AA198">
        <v>169436.5651963912</v>
      </c>
      <c r="AB198">
        <v>50830.969558917357</v>
      </c>
      <c r="AC198">
        <v>3895009.1254689628</v>
      </c>
      <c r="AD198">
        <v>244729.65073124078</v>
      </c>
      <c r="AE198">
        <v>244729.65073124078</v>
      </c>
      <c r="AF198">
        <v>241277.71384655239</v>
      </c>
      <c r="AG198">
        <v>22.025534729275833</v>
      </c>
      <c r="AH198">
        <v>106.04364756837221</v>
      </c>
      <c r="AI198">
        <v>104.54789101686976</v>
      </c>
      <c r="AJ198">
        <v>0</v>
      </c>
      <c r="AK198">
        <v>0</v>
      </c>
      <c r="AL198">
        <v>0</v>
      </c>
      <c r="AM198">
        <v>0</v>
      </c>
      <c r="AN198">
        <v>292108.68</v>
      </c>
      <c r="AO198">
        <v>126.57</v>
      </c>
      <c r="AP198">
        <v>10353856.770000001</v>
      </c>
      <c r="AQ198">
        <v>10645965.450000001</v>
      </c>
      <c r="AS198">
        <v>10645965.450000001</v>
      </c>
      <c r="AU198">
        <v>80</v>
      </c>
      <c r="AV198">
        <v>40</v>
      </c>
      <c r="AX198">
        <v>110.5</v>
      </c>
      <c r="AY198">
        <v>723.33</v>
      </c>
    </row>
    <row r="199" spans="1:51" x14ac:dyDescent="0.25">
      <c r="A199" t="s">
        <v>484</v>
      </c>
      <c r="B199" t="s">
        <v>485</v>
      </c>
      <c r="C199" t="s">
        <v>233</v>
      </c>
      <c r="D199" t="s">
        <v>211</v>
      </c>
      <c r="F199">
        <v>2391.06</v>
      </c>
      <c r="H199">
        <v>14604235.27</v>
      </c>
      <c r="I199">
        <v>2161924.7200000002</v>
      </c>
      <c r="J199">
        <v>5222072.3200000012</v>
      </c>
      <c r="K199">
        <v>12342920.817060001</v>
      </c>
      <c r="L199">
        <v>34331153.127060004</v>
      </c>
      <c r="M199">
        <v>1.05731</v>
      </c>
      <c r="N199">
        <v>35591298.719999999</v>
      </c>
      <c r="O199">
        <v>14885.15</v>
      </c>
      <c r="Q199">
        <v>11223872.07</v>
      </c>
      <c r="R199">
        <v>15571218.26</v>
      </c>
      <c r="S199">
        <v>27482187.350000001</v>
      </c>
      <c r="T199">
        <v>0.77216028463037789</v>
      </c>
      <c r="V199">
        <v>8109111.3699999973</v>
      </c>
      <c r="W199">
        <v>0.77216028463037789</v>
      </c>
      <c r="X199">
        <v>2</v>
      </c>
      <c r="Y199">
        <v>0</v>
      </c>
      <c r="AA199">
        <v>0</v>
      </c>
      <c r="AB199">
        <v>0</v>
      </c>
      <c r="AC199">
        <v>3475730.8663221998</v>
      </c>
      <c r="AD199">
        <v>218385.72736293913</v>
      </c>
      <c r="AE199">
        <v>218385.72736293913</v>
      </c>
      <c r="AF199">
        <v>215305.37422582987</v>
      </c>
      <c r="AG199">
        <v>0</v>
      </c>
      <c r="AH199">
        <v>91.334273235694269</v>
      </c>
      <c r="AI199">
        <v>90.045993921453203</v>
      </c>
      <c r="AJ199">
        <v>0</v>
      </c>
      <c r="AK199">
        <v>0</v>
      </c>
      <c r="AL199">
        <v>0</v>
      </c>
      <c r="AM199">
        <v>0</v>
      </c>
      <c r="AN199">
        <v>215305.37</v>
      </c>
      <c r="AO199">
        <v>90.04</v>
      </c>
      <c r="AP199">
        <v>16245173.1</v>
      </c>
      <c r="AQ199">
        <v>16460478.469999999</v>
      </c>
      <c r="AS199">
        <v>16460478.469999999</v>
      </c>
      <c r="AU199">
        <v>38</v>
      </c>
      <c r="AV199">
        <v>19</v>
      </c>
      <c r="AX199">
        <v>48</v>
      </c>
      <c r="AY199">
        <v>1368.66</v>
      </c>
    </row>
    <row r="200" spans="1:51" x14ac:dyDescent="0.25">
      <c r="A200" t="s">
        <v>486</v>
      </c>
      <c r="B200" t="s">
        <v>487</v>
      </c>
      <c r="C200" t="s">
        <v>233</v>
      </c>
      <c r="D200" t="s">
        <v>211</v>
      </c>
      <c r="F200">
        <v>1539.14</v>
      </c>
      <c r="H200">
        <v>9694324.2400000002</v>
      </c>
      <c r="I200">
        <v>1391644.21</v>
      </c>
      <c r="J200">
        <v>4105413.7199999997</v>
      </c>
      <c r="K200">
        <v>8254852.0981400004</v>
      </c>
      <c r="L200">
        <v>23446234.268139999</v>
      </c>
      <c r="M200">
        <v>1.05731</v>
      </c>
      <c r="N200">
        <v>24316852.379999999</v>
      </c>
      <c r="O200">
        <v>15798.98</v>
      </c>
      <c r="Q200">
        <v>2652666.19</v>
      </c>
      <c r="R200">
        <v>15579702.23</v>
      </c>
      <c r="S200">
        <v>19102819.899999999</v>
      </c>
      <c r="T200">
        <v>0.78557946569234383</v>
      </c>
      <c r="V200">
        <v>5214032.4800000004</v>
      </c>
      <c r="W200">
        <v>0.78557946569234383</v>
      </c>
      <c r="X200">
        <v>2</v>
      </c>
      <c r="Y200">
        <v>0</v>
      </c>
      <c r="AA200">
        <v>0</v>
      </c>
      <c r="AB200">
        <v>0</v>
      </c>
      <c r="AC200">
        <v>2547795.3694994021</v>
      </c>
      <c r="AD200">
        <v>160082.05650537179</v>
      </c>
      <c r="AE200">
        <v>160082.05650537179</v>
      </c>
      <c r="AF200">
        <v>157824.08264002061</v>
      </c>
      <c r="AG200">
        <v>0</v>
      </c>
      <c r="AH200">
        <v>104.00746943447105</v>
      </c>
      <c r="AI200">
        <v>102.54043338489066</v>
      </c>
      <c r="AJ200">
        <v>0</v>
      </c>
      <c r="AK200">
        <v>0</v>
      </c>
      <c r="AL200">
        <v>0</v>
      </c>
      <c r="AM200">
        <v>0</v>
      </c>
      <c r="AN200">
        <v>157824.07999999999</v>
      </c>
      <c r="AO200">
        <v>102.54</v>
      </c>
      <c r="AP200">
        <v>16299717.610000001</v>
      </c>
      <c r="AQ200">
        <v>16457541.690000001</v>
      </c>
      <c r="AS200">
        <v>16457541.690000001</v>
      </c>
      <c r="AU200">
        <v>80</v>
      </c>
      <c r="AV200">
        <v>40</v>
      </c>
      <c r="AX200">
        <v>61.5</v>
      </c>
      <c r="AY200">
        <v>1160.33</v>
      </c>
    </row>
    <row r="201" spans="1:51" x14ac:dyDescent="0.25">
      <c r="A201" t="s">
        <v>488</v>
      </c>
      <c r="B201" t="s">
        <v>489</v>
      </c>
      <c r="C201" t="s">
        <v>233</v>
      </c>
      <c r="D201" t="s">
        <v>211</v>
      </c>
      <c r="F201">
        <v>1103.54</v>
      </c>
      <c r="H201">
        <v>6883844.5</v>
      </c>
      <c r="I201">
        <v>997787.76</v>
      </c>
      <c r="J201">
        <v>2949196.0999999996</v>
      </c>
      <c r="K201">
        <v>5898897.253539999</v>
      </c>
      <c r="L201">
        <v>16729725.613539997</v>
      </c>
      <c r="M201">
        <v>1.05731</v>
      </c>
      <c r="N201">
        <v>17350440.379999999</v>
      </c>
      <c r="O201">
        <v>15722.52</v>
      </c>
      <c r="Q201">
        <v>4136162.65</v>
      </c>
      <c r="R201">
        <v>7475772.2000000002</v>
      </c>
      <c r="S201">
        <v>12216372.33</v>
      </c>
      <c r="T201">
        <v>0.70409580750941148</v>
      </c>
      <c r="V201">
        <v>5134068.0499999989</v>
      </c>
      <c r="W201">
        <v>0.70409580750941148</v>
      </c>
      <c r="X201">
        <v>1</v>
      </c>
      <c r="Y201">
        <v>1</v>
      </c>
      <c r="AA201">
        <v>480977.40750839934</v>
      </c>
      <c r="AB201">
        <v>144293.2222525198</v>
      </c>
      <c r="AC201">
        <v>2622662.0703785196</v>
      </c>
      <c r="AD201">
        <v>164786.05101920766</v>
      </c>
      <c r="AE201">
        <v>164786.05101920766</v>
      </c>
      <c r="AF201">
        <v>162461.72682761215</v>
      </c>
      <c r="AG201">
        <v>130.75486366830364</v>
      </c>
      <c r="AH201">
        <v>149.3249461000124</v>
      </c>
      <c r="AI201">
        <v>147.21870238288793</v>
      </c>
      <c r="AJ201">
        <v>0</v>
      </c>
      <c r="AK201">
        <v>0</v>
      </c>
      <c r="AL201">
        <v>0</v>
      </c>
      <c r="AM201">
        <v>0</v>
      </c>
      <c r="AN201">
        <v>306754.94</v>
      </c>
      <c r="AO201">
        <v>277.97000000000003</v>
      </c>
      <c r="AP201">
        <v>8004055.7599999998</v>
      </c>
      <c r="AQ201">
        <v>8310810.7000000002</v>
      </c>
      <c r="AS201">
        <v>8310810.7000000002</v>
      </c>
      <c r="AU201">
        <v>29</v>
      </c>
      <c r="AV201">
        <v>15</v>
      </c>
      <c r="AX201">
        <v>121.66</v>
      </c>
      <c r="AY201">
        <v>733.66</v>
      </c>
    </row>
    <row r="202" spans="1:51" x14ac:dyDescent="0.25">
      <c r="A202" t="s">
        <v>490</v>
      </c>
      <c r="B202" t="s">
        <v>491</v>
      </c>
      <c r="C202" t="s">
        <v>233</v>
      </c>
      <c r="D202" t="s">
        <v>211</v>
      </c>
      <c r="F202">
        <v>1209.97</v>
      </c>
      <c r="H202">
        <v>7847280.25</v>
      </c>
      <c r="I202">
        <v>1094018.57</v>
      </c>
      <c r="J202">
        <v>3727214.8200000003</v>
      </c>
      <c r="K202">
        <v>6702238.0874700006</v>
      </c>
      <c r="L202">
        <v>19370751.727470003</v>
      </c>
      <c r="M202">
        <v>1.05731</v>
      </c>
      <c r="N202">
        <v>20096784.239999998</v>
      </c>
      <c r="O202">
        <v>16609.32</v>
      </c>
      <c r="Q202">
        <v>1932480.08</v>
      </c>
      <c r="R202">
        <v>12497125.199999999</v>
      </c>
      <c r="S202">
        <v>14570485.16</v>
      </c>
      <c r="T202">
        <v>0.72501575306756649</v>
      </c>
      <c r="V202">
        <v>5526299.0799999982</v>
      </c>
      <c r="W202">
        <v>0.72501575306756649</v>
      </c>
      <c r="X202">
        <v>1</v>
      </c>
      <c r="Y202">
        <v>1</v>
      </c>
      <c r="AA202">
        <v>136686.09939179942</v>
      </c>
      <c r="AB202">
        <v>41005.829817539823</v>
      </c>
      <c r="AC202">
        <v>3181230.2504048049</v>
      </c>
      <c r="AD202">
        <v>199881.78281443394</v>
      </c>
      <c r="AE202">
        <v>199881.78281443394</v>
      </c>
      <c r="AF202">
        <v>197062.42971760733</v>
      </c>
      <c r="AG202">
        <v>33.889955798523786</v>
      </c>
      <c r="AH202">
        <v>165.19565180494882</v>
      </c>
      <c r="AI202">
        <v>162.86555015215859</v>
      </c>
      <c r="AJ202">
        <v>0</v>
      </c>
      <c r="AK202">
        <v>0</v>
      </c>
      <c r="AL202">
        <v>0</v>
      </c>
      <c r="AM202">
        <v>0</v>
      </c>
      <c r="AN202">
        <v>238068.25</v>
      </c>
      <c r="AO202">
        <v>196.75</v>
      </c>
      <c r="AP202">
        <v>13405778.689999999</v>
      </c>
      <c r="AQ202">
        <v>13643846.939999999</v>
      </c>
      <c r="AS202">
        <v>13643846.939999999</v>
      </c>
      <c r="AU202">
        <v>33</v>
      </c>
      <c r="AV202">
        <v>17</v>
      </c>
      <c r="AX202">
        <v>76.16</v>
      </c>
      <c r="AY202">
        <v>1090</v>
      </c>
    </row>
    <row r="203" spans="1:51" x14ac:dyDescent="0.25">
      <c r="A203" t="s">
        <v>492</v>
      </c>
      <c r="B203" t="s">
        <v>493</v>
      </c>
      <c r="C203" t="s">
        <v>233</v>
      </c>
      <c r="D203" t="s">
        <v>211</v>
      </c>
      <c r="F203">
        <v>389.5</v>
      </c>
      <c r="H203">
        <v>2422988.0700000003</v>
      </c>
      <c r="I203">
        <v>352174.21</v>
      </c>
      <c r="J203">
        <v>846197.70000000007</v>
      </c>
      <c r="K203">
        <v>2020471.6285000001</v>
      </c>
      <c r="L203">
        <v>5641831.6085000001</v>
      </c>
      <c r="M203">
        <v>1.05731</v>
      </c>
      <c r="N203">
        <v>5849371.7400000002</v>
      </c>
      <c r="O203">
        <v>15017.64</v>
      </c>
      <c r="Q203">
        <v>1150906.48</v>
      </c>
      <c r="R203">
        <v>2508958</v>
      </c>
      <c r="S203">
        <v>6079089.6400000006</v>
      </c>
      <c r="T203">
        <v>1.0392722347306311</v>
      </c>
      <c r="V203">
        <v>-229717.90000000037</v>
      </c>
      <c r="W203">
        <v>1.0392722347306311</v>
      </c>
      <c r="X203">
        <v>4</v>
      </c>
      <c r="Y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1.1555911193226884</v>
      </c>
      <c r="AL203">
        <v>0</v>
      </c>
      <c r="AM203">
        <v>450.10274097618714</v>
      </c>
      <c r="AN203">
        <v>450.1</v>
      </c>
      <c r="AO203">
        <v>1.1499999999999999</v>
      </c>
      <c r="AP203">
        <v>2537573.9000000004</v>
      </c>
      <c r="AQ203">
        <v>2538024.0000000005</v>
      </c>
      <c r="AS203">
        <v>2538024.0000000005</v>
      </c>
      <c r="AU203">
        <v>29</v>
      </c>
      <c r="AV203">
        <v>15</v>
      </c>
      <c r="AX203">
        <v>0</v>
      </c>
      <c r="AY203">
        <v>232</v>
      </c>
    </row>
    <row r="204" spans="1:51" x14ac:dyDescent="0.25">
      <c r="A204" t="s">
        <v>494</v>
      </c>
      <c r="B204" t="s">
        <v>495</v>
      </c>
      <c r="C204" t="s">
        <v>233</v>
      </c>
      <c r="D204" t="s">
        <v>211</v>
      </c>
      <c r="F204">
        <v>2705.39</v>
      </c>
      <c r="H204">
        <v>17293207.280000001</v>
      </c>
      <c r="I204">
        <v>2446132.4700000002</v>
      </c>
      <c r="J204">
        <v>9918378.339999998</v>
      </c>
      <c r="K204">
        <v>15379602.416890001</v>
      </c>
      <c r="L204">
        <v>45037320.506889999</v>
      </c>
      <c r="M204">
        <v>1.05731</v>
      </c>
      <c r="N204">
        <v>46737004.329999998</v>
      </c>
      <c r="O204">
        <v>17275.509999999998</v>
      </c>
      <c r="Q204">
        <v>6512689.46</v>
      </c>
      <c r="R204">
        <v>25045655.710000001</v>
      </c>
      <c r="S204">
        <v>33952305.789999999</v>
      </c>
      <c r="T204">
        <v>0.72645447171303545</v>
      </c>
      <c r="V204">
        <v>12784698.539999999</v>
      </c>
      <c r="W204">
        <v>0.72645447171303545</v>
      </c>
      <c r="X204">
        <v>1</v>
      </c>
      <c r="Y204">
        <v>1</v>
      </c>
      <c r="AA204">
        <v>250635.26880524307</v>
      </c>
      <c r="AB204">
        <v>75190.580641572917</v>
      </c>
      <c r="AC204">
        <v>7050617.5236268835</v>
      </c>
      <c r="AD204">
        <v>443001.57160453935</v>
      </c>
      <c r="AE204">
        <v>443001.57160453935</v>
      </c>
      <c r="AF204">
        <v>436752.98889121704</v>
      </c>
      <c r="AG204">
        <v>27.792880376423703</v>
      </c>
      <c r="AH204">
        <v>163.7477670888631</v>
      </c>
      <c r="AI204">
        <v>161.43808799885306</v>
      </c>
      <c r="AJ204">
        <v>0</v>
      </c>
      <c r="AK204">
        <v>0</v>
      </c>
      <c r="AL204">
        <v>0</v>
      </c>
      <c r="AM204">
        <v>0</v>
      </c>
      <c r="AN204">
        <v>511943.56</v>
      </c>
      <c r="AO204">
        <v>189.23</v>
      </c>
      <c r="AP204">
        <v>27263397.609999996</v>
      </c>
      <c r="AQ204">
        <v>27775341.169999994</v>
      </c>
      <c r="AS204">
        <v>27775341.169999994</v>
      </c>
      <c r="AU204">
        <v>80</v>
      </c>
      <c r="AV204">
        <v>40</v>
      </c>
      <c r="AX204">
        <v>885.5</v>
      </c>
      <c r="AY204">
        <v>2180</v>
      </c>
    </row>
    <row r="205" spans="1:51" x14ac:dyDescent="0.25">
      <c r="A205" t="s">
        <v>496</v>
      </c>
      <c r="B205" t="s">
        <v>497</v>
      </c>
      <c r="C205" t="s">
        <v>233</v>
      </c>
      <c r="D205" t="s">
        <v>211</v>
      </c>
      <c r="F205">
        <v>989.06</v>
      </c>
      <c r="H205">
        <v>6003428.1600000001</v>
      </c>
      <c r="I205">
        <v>894278.38</v>
      </c>
      <c r="J205">
        <v>2462730.9900000002</v>
      </c>
      <c r="K205">
        <v>5188246.7430600012</v>
      </c>
      <c r="L205">
        <v>14548684.273060001</v>
      </c>
      <c r="M205">
        <v>1.05731</v>
      </c>
      <c r="N205">
        <v>15085130.939999999</v>
      </c>
      <c r="O205">
        <v>15251.98</v>
      </c>
      <c r="Q205">
        <v>3703200.77</v>
      </c>
      <c r="R205">
        <v>5821599.9299999997</v>
      </c>
      <c r="S205">
        <v>9683118.5599999987</v>
      </c>
      <c r="T205">
        <v>0.64189821079537801</v>
      </c>
      <c r="V205">
        <v>5402012.3800000008</v>
      </c>
      <c r="W205">
        <v>0.64189821079537801</v>
      </c>
      <c r="X205">
        <v>1</v>
      </c>
      <c r="Y205">
        <v>1</v>
      </c>
      <c r="AA205">
        <v>1356438.8913532253</v>
      </c>
      <c r="AB205">
        <v>406931.6674059676</v>
      </c>
      <c r="AC205">
        <v>2791346.0354463826</v>
      </c>
      <c r="AD205">
        <v>175384.7342379661</v>
      </c>
      <c r="AE205">
        <v>175384.7342379661</v>
      </c>
      <c r="AF205">
        <v>172910.91452989905</v>
      </c>
      <c r="AG205">
        <v>411.43274159906133</v>
      </c>
      <c r="AH205">
        <v>177.3246660849353</v>
      </c>
      <c r="AI205">
        <v>174.82348343871863</v>
      </c>
      <c r="AJ205">
        <v>0</v>
      </c>
      <c r="AK205">
        <v>0</v>
      </c>
      <c r="AL205">
        <v>0</v>
      </c>
      <c r="AM205">
        <v>0</v>
      </c>
      <c r="AN205">
        <v>579842.57999999996</v>
      </c>
      <c r="AO205">
        <v>586.25</v>
      </c>
      <c r="AP205">
        <v>6247728.7599999998</v>
      </c>
      <c r="AQ205">
        <v>6827571.3399999999</v>
      </c>
      <c r="AS205">
        <v>6827571.3399999999</v>
      </c>
      <c r="AU205">
        <v>33</v>
      </c>
      <c r="AV205">
        <v>17</v>
      </c>
      <c r="AX205">
        <v>141.5</v>
      </c>
      <c r="AY205">
        <v>538.66</v>
      </c>
    </row>
    <row r="206" spans="1:51" x14ac:dyDescent="0.25">
      <c r="A206" t="s">
        <v>498</v>
      </c>
      <c r="B206" t="s">
        <v>499</v>
      </c>
      <c r="C206" t="s">
        <v>233</v>
      </c>
      <c r="D206" t="s">
        <v>211</v>
      </c>
      <c r="F206">
        <v>366.5</v>
      </c>
      <c r="H206">
        <v>2306204.17</v>
      </c>
      <c r="I206">
        <v>331378.3</v>
      </c>
      <c r="J206">
        <v>1029250.8500000001</v>
      </c>
      <c r="K206">
        <v>1978971.3365</v>
      </c>
      <c r="L206">
        <v>5645804.6564999996</v>
      </c>
      <c r="M206">
        <v>1.05731</v>
      </c>
      <c r="N206">
        <v>5855950.8700000001</v>
      </c>
      <c r="O206">
        <v>15978.03</v>
      </c>
      <c r="Q206">
        <v>1331410.27</v>
      </c>
      <c r="R206">
        <v>2328445.44</v>
      </c>
      <c r="S206">
        <v>3712230.83</v>
      </c>
      <c r="T206">
        <v>0.63392451753954004</v>
      </c>
      <c r="V206">
        <v>2143720.04</v>
      </c>
      <c r="W206">
        <v>0.63392451753954004</v>
      </c>
      <c r="X206">
        <v>1</v>
      </c>
      <c r="Y206">
        <v>1</v>
      </c>
      <c r="AA206">
        <v>573254.41496048495</v>
      </c>
      <c r="AB206">
        <v>171976.32448814547</v>
      </c>
      <c r="AC206">
        <v>1122780.3890946021</v>
      </c>
      <c r="AD206">
        <v>70546.08695889129</v>
      </c>
      <c r="AE206">
        <v>70546.08695889129</v>
      </c>
      <c r="AF206">
        <v>69551.027149357775</v>
      </c>
      <c r="AG206">
        <v>469.23963025414861</v>
      </c>
      <c r="AH206">
        <v>192.4859125754196</v>
      </c>
      <c r="AI206">
        <v>189.77087898869789</v>
      </c>
      <c r="AJ206">
        <v>0</v>
      </c>
      <c r="AK206">
        <v>0</v>
      </c>
      <c r="AL206">
        <v>0</v>
      </c>
      <c r="AM206">
        <v>0</v>
      </c>
      <c r="AN206">
        <v>241527.35</v>
      </c>
      <c r="AO206">
        <v>659.01</v>
      </c>
      <c r="AP206">
        <v>2651736.9199999995</v>
      </c>
      <c r="AQ206">
        <v>2893264.2699999996</v>
      </c>
      <c r="AS206">
        <v>2893264.2699999996</v>
      </c>
      <c r="AU206">
        <v>33</v>
      </c>
      <c r="AV206">
        <v>17</v>
      </c>
      <c r="AX206">
        <v>34.5</v>
      </c>
      <c r="AY206">
        <v>274.66000000000003</v>
      </c>
    </row>
    <row r="207" spans="1:51" x14ac:dyDescent="0.25">
      <c r="A207" t="s">
        <v>500</v>
      </c>
      <c r="B207" t="s">
        <v>501</v>
      </c>
      <c r="C207" t="s">
        <v>233</v>
      </c>
      <c r="D207" t="s">
        <v>211</v>
      </c>
      <c r="F207">
        <v>1447.54</v>
      </c>
      <c r="H207">
        <v>8932323.379999999</v>
      </c>
      <c r="I207">
        <v>1308822.24</v>
      </c>
      <c r="J207">
        <v>3614423.44</v>
      </c>
      <c r="K207">
        <v>7632283.0385400001</v>
      </c>
      <c r="L207">
        <v>21487852.098540001</v>
      </c>
      <c r="M207">
        <v>1.05731</v>
      </c>
      <c r="N207">
        <v>22281914.760000002</v>
      </c>
      <c r="O207">
        <v>15392.95</v>
      </c>
      <c r="Q207">
        <v>5029298.7</v>
      </c>
      <c r="R207">
        <v>8397011.9199999999</v>
      </c>
      <c r="S207">
        <v>14203123.09</v>
      </c>
      <c r="T207">
        <v>0.63742830196519429</v>
      </c>
      <c r="V207">
        <v>8078791.6700000018</v>
      </c>
      <c r="W207">
        <v>0.63742830196519429</v>
      </c>
      <c r="X207">
        <v>1</v>
      </c>
      <c r="Y207">
        <v>1</v>
      </c>
      <c r="AA207">
        <v>2103164.1472505499</v>
      </c>
      <c r="AB207">
        <v>630949.24417516496</v>
      </c>
      <c r="AC207">
        <v>4197643.2938491339</v>
      </c>
      <c r="AD207">
        <v>263744.63938498404</v>
      </c>
      <c r="AE207">
        <v>263744.63938498404</v>
      </c>
      <c r="AF207">
        <v>260024.49413036718</v>
      </c>
      <c r="AG207">
        <v>435.87689747790387</v>
      </c>
      <c r="AH207">
        <v>182.20196981429461</v>
      </c>
      <c r="AI207">
        <v>179.63199229753042</v>
      </c>
      <c r="AJ207">
        <v>0</v>
      </c>
      <c r="AK207">
        <v>0</v>
      </c>
      <c r="AL207">
        <v>0</v>
      </c>
      <c r="AM207">
        <v>0</v>
      </c>
      <c r="AN207">
        <v>890973.73</v>
      </c>
      <c r="AO207">
        <v>615.5</v>
      </c>
      <c r="AP207">
        <v>8961869.0300000012</v>
      </c>
      <c r="AQ207">
        <v>9852842.7600000016</v>
      </c>
      <c r="AS207">
        <v>9852842.7600000016</v>
      </c>
      <c r="AU207">
        <v>29</v>
      </c>
      <c r="AV207">
        <v>15</v>
      </c>
      <c r="AX207">
        <v>137.5</v>
      </c>
      <c r="AY207">
        <v>881.33</v>
      </c>
    </row>
    <row r="208" spans="1:51" x14ac:dyDescent="0.25">
      <c r="A208" t="s">
        <v>502</v>
      </c>
      <c r="B208" t="s">
        <v>503</v>
      </c>
      <c r="C208" t="s">
        <v>233</v>
      </c>
      <c r="D208" t="s">
        <v>222</v>
      </c>
      <c r="F208">
        <v>4874.32</v>
      </c>
      <c r="H208">
        <v>33886326.230000004</v>
      </c>
      <c r="I208">
        <v>4407213.91</v>
      </c>
      <c r="J208">
        <v>13705096.170000002</v>
      </c>
      <c r="K208">
        <v>30357775.147319999</v>
      </c>
      <c r="L208">
        <v>82356411.457320005</v>
      </c>
      <c r="M208">
        <v>1.05731</v>
      </c>
      <c r="N208">
        <v>85336453.299999997</v>
      </c>
      <c r="O208">
        <v>17507.349999999999</v>
      </c>
      <c r="Q208">
        <v>20296864.260000002</v>
      </c>
      <c r="R208">
        <v>43019149.079999998</v>
      </c>
      <c r="S208">
        <v>70311797.849999994</v>
      </c>
      <c r="T208">
        <v>0.82393625620717004</v>
      </c>
      <c r="V208">
        <v>15024655.450000003</v>
      </c>
      <c r="W208">
        <v>0.82393625620717004</v>
      </c>
      <c r="X208">
        <v>2</v>
      </c>
      <c r="Y208">
        <v>0</v>
      </c>
      <c r="AA208">
        <v>0</v>
      </c>
      <c r="AB208">
        <v>0</v>
      </c>
      <c r="AC208">
        <v>5540077.1374200042</v>
      </c>
      <c r="AD208">
        <v>348091.90407267341</v>
      </c>
      <c r="AE208">
        <v>348091.90407267341</v>
      </c>
      <c r="AF208">
        <v>343182.03197773284</v>
      </c>
      <c r="AG208">
        <v>0</v>
      </c>
      <c r="AH208">
        <v>71.413428759842077</v>
      </c>
      <c r="AI208">
        <v>70.406135005033079</v>
      </c>
      <c r="AJ208">
        <v>0</v>
      </c>
      <c r="AK208">
        <v>0</v>
      </c>
      <c r="AL208">
        <v>0</v>
      </c>
      <c r="AM208">
        <v>0</v>
      </c>
      <c r="AN208">
        <v>343182.03</v>
      </c>
      <c r="AO208">
        <v>70.400000000000006</v>
      </c>
      <c r="AP208">
        <v>45889370.770000003</v>
      </c>
      <c r="AQ208">
        <v>46232552.800000004</v>
      </c>
      <c r="AS208">
        <v>46232552.800000004</v>
      </c>
      <c r="AU208">
        <v>29</v>
      </c>
      <c r="AV208">
        <v>15</v>
      </c>
      <c r="AX208">
        <v>341.5</v>
      </c>
      <c r="AY208">
        <v>3781</v>
      </c>
    </row>
    <row r="209" spans="1:51" x14ac:dyDescent="0.25">
      <c r="A209" t="s">
        <v>504</v>
      </c>
      <c r="B209" t="s">
        <v>505</v>
      </c>
      <c r="C209" t="s">
        <v>233</v>
      </c>
      <c r="D209" t="s">
        <v>222</v>
      </c>
      <c r="F209">
        <v>2920</v>
      </c>
      <c r="H209">
        <v>20191878.810000002</v>
      </c>
      <c r="I209">
        <v>2640176.4</v>
      </c>
      <c r="J209">
        <v>8675579.0199999996</v>
      </c>
      <c r="K209">
        <v>18291686.506000001</v>
      </c>
      <c r="L209">
        <v>49799320.736000001</v>
      </c>
      <c r="M209">
        <v>1.05731</v>
      </c>
      <c r="N209">
        <v>51605023.25</v>
      </c>
      <c r="O209">
        <v>17672.95</v>
      </c>
      <c r="Q209">
        <v>10342932.039999999</v>
      </c>
      <c r="R209">
        <v>21074018.84</v>
      </c>
      <c r="S209">
        <v>37143510.170000002</v>
      </c>
      <c r="T209">
        <v>0.71976539938871165</v>
      </c>
      <c r="V209">
        <v>14461513.079999998</v>
      </c>
      <c r="W209">
        <v>0.71976539938871165</v>
      </c>
      <c r="X209">
        <v>1</v>
      </c>
      <c r="Y209">
        <v>1</v>
      </c>
      <c r="AA209">
        <v>621930.59499701858</v>
      </c>
      <c r="AB209">
        <v>186579.17849910556</v>
      </c>
      <c r="AC209">
        <v>7749089.7263410632</v>
      </c>
      <c r="AD209">
        <v>486887.69682514219</v>
      </c>
      <c r="AE209">
        <v>486887.69682514219</v>
      </c>
      <c r="AF209">
        <v>480020.09580356668</v>
      </c>
      <c r="AG209">
        <v>63.896978938049848</v>
      </c>
      <c r="AH209">
        <v>166.74236192641857</v>
      </c>
      <c r="AI209">
        <v>164.39044376834477</v>
      </c>
      <c r="AJ209">
        <v>0</v>
      </c>
      <c r="AK209">
        <v>0</v>
      </c>
      <c r="AL209">
        <v>0</v>
      </c>
      <c r="AM209">
        <v>0</v>
      </c>
      <c r="AN209">
        <v>666599.27</v>
      </c>
      <c r="AO209">
        <v>228.28</v>
      </c>
      <c r="AP209">
        <v>23149937.859999999</v>
      </c>
      <c r="AQ209">
        <v>23816537.129999999</v>
      </c>
      <c r="AS209">
        <v>23816537.129999999</v>
      </c>
      <c r="AU209">
        <v>80</v>
      </c>
      <c r="AV209">
        <v>40</v>
      </c>
      <c r="AX209">
        <v>440</v>
      </c>
      <c r="AY209">
        <v>2157</v>
      </c>
    </row>
    <row r="210" spans="1:51" x14ac:dyDescent="0.25">
      <c r="A210" t="s">
        <v>506</v>
      </c>
      <c r="B210" t="s">
        <v>507</v>
      </c>
      <c r="C210" t="s">
        <v>233</v>
      </c>
      <c r="D210" t="s">
        <v>222</v>
      </c>
      <c r="F210">
        <v>1376.99</v>
      </c>
      <c r="H210">
        <v>8590258.1000000015</v>
      </c>
      <c r="I210">
        <v>1245033.04</v>
      </c>
      <c r="J210">
        <v>1595725.43</v>
      </c>
      <c r="K210">
        <v>7219736.7274899995</v>
      </c>
      <c r="L210">
        <v>18650753.297490001</v>
      </c>
      <c r="M210">
        <v>1.05731</v>
      </c>
      <c r="N210">
        <v>19305864.850000001</v>
      </c>
      <c r="O210">
        <v>14020.33</v>
      </c>
      <c r="Q210">
        <v>18892762.579999998</v>
      </c>
      <c r="R210">
        <v>879302.85</v>
      </c>
      <c r="S210">
        <v>20462388.329999998</v>
      </c>
      <c r="T210">
        <v>1.0599052924583172</v>
      </c>
      <c r="V210">
        <v>-1156523.4799999967</v>
      </c>
      <c r="W210">
        <v>1.0599052924583172</v>
      </c>
      <c r="X210">
        <v>4</v>
      </c>
      <c r="Y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1.0788496135847685</v>
      </c>
      <c r="AL210">
        <v>0</v>
      </c>
      <c r="AM210">
        <v>1485.5651294100903</v>
      </c>
      <c r="AN210">
        <v>1485.56</v>
      </c>
      <c r="AO210">
        <v>1.07</v>
      </c>
      <c r="AP210">
        <v>886367.78999999992</v>
      </c>
      <c r="AQ210">
        <v>887853.35</v>
      </c>
      <c r="AS210">
        <v>887853.35</v>
      </c>
      <c r="AU210">
        <v>82</v>
      </c>
      <c r="AV210">
        <v>41</v>
      </c>
      <c r="AX210">
        <v>35</v>
      </c>
      <c r="AY210">
        <v>174.33</v>
      </c>
    </row>
    <row r="211" spans="1:51" x14ac:dyDescent="0.25">
      <c r="A211" t="s">
        <v>508</v>
      </c>
      <c r="B211" t="s">
        <v>509</v>
      </c>
      <c r="C211" t="s">
        <v>233</v>
      </c>
      <c r="D211" t="s">
        <v>222</v>
      </c>
      <c r="F211">
        <v>3379.65</v>
      </c>
      <c r="H211">
        <v>22751691.449999999</v>
      </c>
      <c r="I211">
        <v>3055778.14</v>
      </c>
      <c r="J211">
        <v>7671219.4499999993</v>
      </c>
      <c r="K211">
        <v>20287692.617149994</v>
      </c>
      <c r="L211">
        <v>53766381.657149993</v>
      </c>
      <c r="M211">
        <v>1.05731</v>
      </c>
      <c r="N211">
        <v>55685045.32</v>
      </c>
      <c r="O211">
        <v>16476.57</v>
      </c>
      <c r="Q211">
        <v>9233794</v>
      </c>
      <c r="R211">
        <v>28340679.010000002</v>
      </c>
      <c r="S211">
        <v>39429973.039999999</v>
      </c>
      <c r="T211">
        <v>0.70808908951068439</v>
      </c>
      <c r="V211">
        <v>16255072.280000001</v>
      </c>
      <c r="W211">
        <v>0.70808908951068439</v>
      </c>
      <c r="X211">
        <v>1</v>
      </c>
      <c r="Y211">
        <v>1</v>
      </c>
      <c r="AA211">
        <v>1321297.8264196664</v>
      </c>
      <c r="AB211">
        <v>396389.3479258999</v>
      </c>
      <c r="AC211">
        <v>9069763.2418253142</v>
      </c>
      <c r="AD211">
        <v>569867.72530852759</v>
      </c>
      <c r="AE211">
        <v>569867.72530852759</v>
      </c>
      <c r="AF211">
        <v>561829.6824538582</v>
      </c>
      <c r="AG211">
        <v>117.28710012158061</v>
      </c>
      <c r="AH211">
        <v>168.61737910982723</v>
      </c>
      <c r="AI211">
        <v>166.23901364160733</v>
      </c>
      <c r="AJ211">
        <v>0</v>
      </c>
      <c r="AK211">
        <v>0</v>
      </c>
      <c r="AL211">
        <v>0</v>
      </c>
      <c r="AM211">
        <v>0</v>
      </c>
      <c r="AN211">
        <v>958219.03</v>
      </c>
      <c r="AO211">
        <v>283.52</v>
      </c>
      <c r="AP211">
        <v>29424918.66</v>
      </c>
      <c r="AQ211">
        <v>30383137.690000001</v>
      </c>
      <c r="AS211">
        <v>30383137.690000001</v>
      </c>
      <c r="AU211">
        <v>34</v>
      </c>
      <c r="AV211">
        <v>17</v>
      </c>
      <c r="AX211">
        <v>154.5</v>
      </c>
      <c r="AY211">
        <v>1946</v>
      </c>
    </row>
    <row r="212" spans="1:51" x14ac:dyDescent="0.25">
      <c r="A212" t="s">
        <v>510</v>
      </c>
      <c r="B212" t="s">
        <v>511</v>
      </c>
      <c r="C212" t="s">
        <v>233</v>
      </c>
      <c r="D212" t="s">
        <v>222</v>
      </c>
      <c r="F212">
        <v>1957.49</v>
      </c>
      <c r="H212">
        <v>13322417.26</v>
      </c>
      <c r="I212">
        <v>1769903.73</v>
      </c>
      <c r="J212">
        <v>5357527.05</v>
      </c>
      <c r="K212">
        <v>12063610.889989998</v>
      </c>
      <c r="L212">
        <v>32513458.929989997</v>
      </c>
      <c r="M212">
        <v>1.05731</v>
      </c>
      <c r="N212">
        <v>33685439.719999999</v>
      </c>
      <c r="O212">
        <v>17208.48</v>
      </c>
      <c r="Q212">
        <v>10564299.560000001</v>
      </c>
      <c r="R212">
        <v>11561535.699999999</v>
      </c>
      <c r="S212">
        <v>23975250.879999999</v>
      </c>
      <c r="T212">
        <v>0.71173928793232333</v>
      </c>
      <c r="V212">
        <v>9710188.8399999999</v>
      </c>
      <c r="W212">
        <v>0.71173928793232333</v>
      </c>
      <c r="X212">
        <v>1</v>
      </c>
      <c r="Y212">
        <v>1</v>
      </c>
      <c r="AA212">
        <v>676331.43255206198</v>
      </c>
      <c r="AB212">
        <v>202899.42976561858</v>
      </c>
      <c r="AC212">
        <v>4872936.1288704528</v>
      </c>
      <c r="AD212">
        <v>306174.36787404853</v>
      </c>
      <c r="AE212">
        <v>306174.36787404853</v>
      </c>
      <c r="AF212">
        <v>301855.74693681177</v>
      </c>
      <c r="AG212">
        <v>103.65285634440971</v>
      </c>
      <c r="AH212">
        <v>156.41171493803213</v>
      </c>
      <c r="AI212">
        <v>154.20551161784314</v>
      </c>
      <c r="AJ212">
        <v>0</v>
      </c>
      <c r="AK212">
        <v>0</v>
      </c>
      <c r="AL212">
        <v>0</v>
      </c>
      <c r="AM212">
        <v>0</v>
      </c>
      <c r="AN212">
        <v>504755.17</v>
      </c>
      <c r="AO212">
        <v>257.85000000000002</v>
      </c>
      <c r="AP212">
        <v>12402974.1</v>
      </c>
      <c r="AQ212">
        <v>12907729.27</v>
      </c>
      <c r="AS212">
        <v>12907729.27</v>
      </c>
      <c r="AU212">
        <v>21</v>
      </c>
      <c r="AV212">
        <v>11</v>
      </c>
      <c r="AX212">
        <v>293.5</v>
      </c>
      <c r="AY212">
        <v>1252.6600000000001</v>
      </c>
    </row>
    <row r="213" spans="1:51" x14ac:dyDescent="0.25">
      <c r="A213" t="s">
        <v>512</v>
      </c>
      <c r="B213" t="s">
        <v>513</v>
      </c>
      <c r="C213" t="s">
        <v>233</v>
      </c>
      <c r="D213" t="s">
        <v>222</v>
      </c>
      <c r="F213">
        <v>5354.5</v>
      </c>
      <c r="H213">
        <v>35775888.439999998</v>
      </c>
      <c r="I213">
        <v>4841378.26</v>
      </c>
      <c r="J213">
        <v>12533636.359999999</v>
      </c>
      <c r="K213">
        <v>32174821.546500005</v>
      </c>
      <c r="L213">
        <v>85325724.6065</v>
      </c>
      <c r="M213">
        <v>1.05731</v>
      </c>
      <c r="N213">
        <v>88371802.859999999</v>
      </c>
      <c r="O213">
        <v>16504.21</v>
      </c>
      <c r="Q213">
        <v>39699813.539999999</v>
      </c>
      <c r="R213">
        <v>22626952.699999999</v>
      </c>
      <c r="S213">
        <v>68098910.689999998</v>
      </c>
      <c r="T213">
        <v>0.77059546694869818</v>
      </c>
      <c r="V213">
        <v>20272892.170000002</v>
      </c>
      <c r="W213">
        <v>0.77059546694869818</v>
      </c>
      <c r="X213">
        <v>2</v>
      </c>
      <c r="Y213">
        <v>0</v>
      </c>
      <c r="AA213">
        <v>0</v>
      </c>
      <c r="AB213">
        <v>0</v>
      </c>
      <c r="AC213">
        <v>8287460.4023348028</v>
      </c>
      <c r="AD213">
        <v>520714.38715004001</v>
      </c>
      <c r="AE213">
        <v>520714.38715004001</v>
      </c>
      <c r="AF213">
        <v>513369.657183645</v>
      </c>
      <c r="AG213">
        <v>0</v>
      </c>
      <c r="AH213">
        <v>97.247994612016058</v>
      </c>
      <c r="AI213">
        <v>95.876301649760947</v>
      </c>
      <c r="AJ213">
        <v>0</v>
      </c>
      <c r="AK213">
        <v>0</v>
      </c>
      <c r="AL213">
        <v>0</v>
      </c>
      <c r="AM213">
        <v>0</v>
      </c>
      <c r="AN213">
        <v>513369.65</v>
      </c>
      <c r="AO213">
        <v>95.87</v>
      </c>
      <c r="AP213">
        <v>24258687.530000001</v>
      </c>
      <c r="AQ213">
        <v>24772057.18</v>
      </c>
      <c r="AS213">
        <v>24772057.18</v>
      </c>
      <c r="AU213">
        <v>36</v>
      </c>
      <c r="AV213">
        <v>18</v>
      </c>
      <c r="AX213">
        <v>569.5</v>
      </c>
      <c r="AY213">
        <v>2819</v>
      </c>
    </row>
    <row r="214" spans="1:51" x14ac:dyDescent="0.25">
      <c r="A214" t="s">
        <v>514</v>
      </c>
      <c r="B214" t="s">
        <v>515</v>
      </c>
      <c r="C214" t="s">
        <v>233</v>
      </c>
      <c r="D214" t="s">
        <v>222</v>
      </c>
      <c r="F214">
        <v>1996.5</v>
      </c>
      <c r="H214">
        <v>13393469.629999999</v>
      </c>
      <c r="I214">
        <v>1805175.4</v>
      </c>
      <c r="J214">
        <v>5277555.7399999984</v>
      </c>
      <c r="K214">
        <v>12191332.5155</v>
      </c>
      <c r="L214">
        <v>32667533.285499997</v>
      </c>
      <c r="M214">
        <v>1.05731</v>
      </c>
      <c r="N214">
        <v>33841024.350000001</v>
      </c>
      <c r="O214">
        <v>16950.169999999998</v>
      </c>
      <c r="Q214">
        <v>14071106.890000001</v>
      </c>
      <c r="R214">
        <v>3173070.43</v>
      </c>
      <c r="S214">
        <v>23072257.670000002</v>
      </c>
      <c r="T214">
        <v>0.68178366681149238</v>
      </c>
      <c r="V214">
        <v>10768766.68</v>
      </c>
      <c r="W214">
        <v>0.68178366681149238</v>
      </c>
      <c r="X214">
        <v>1</v>
      </c>
      <c r="Y214">
        <v>1</v>
      </c>
      <c r="AA214">
        <v>1693184.1422318518</v>
      </c>
      <c r="AB214">
        <v>507955.24266955553</v>
      </c>
      <c r="AC214">
        <v>4817134.6561324773</v>
      </c>
      <c r="AD214">
        <v>302668.2721259906</v>
      </c>
      <c r="AE214">
        <v>302668.2721259906</v>
      </c>
      <c r="AF214">
        <v>298399.10502974858</v>
      </c>
      <c r="AG214">
        <v>254.42286134212648</v>
      </c>
      <c r="AH214">
        <v>151.59943507437546</v>
      </c>
      <c r="AI214">
        <v>149.46110945642303</v>
      </c>
      <c r="AJ214">
        <v>0</v>
      </c>
      <c r="AK214">
        <v>0</v>
      </c>
      <c r="AL214">
        <v>0</v>
      </c>
      <c r="AM214">
        <v>0</v>
      </c>
      <c r="AN214">
        <v>806354.34</v>
      </c>
      <c r="AO214">
        <v>403.88</v>
      </c>
      <c r="AP214">
        <v>3685122.9900000007</v>
      </c>
      <c r="AQ214">
        <v>4491477.330000001</v>
      </c>
      <c r="AS214">
        <v>4491477.330000001</v>
      </c>
      <c r="AU214">
        <v>23</v>
      </c>
      <c r="AV214">
        <v>12</v>
      </c>
      <c r="AX214">
        <v>377</v>
      </c>
      <c r="AY214">
        <v>1096</v>
      </c>
    </row>
    <row r="215" spans="1:51" x14ac:dyDescent="0.25">
      <c r="A215" t="s">
        <v>516</v>
      </c>
      <c r="B215" t="s">
        <v>517</v>
      </c>
      <c r="C215" t="s">
        <v>233</v>
      </c>
      <c r="D215" t="s">
        <v>222</v>
      </c>
      <c r="F215">
        <v>3267.82</v>
      </c>
      <c r="H215">
        <v>21932844.239999998</v>
      </c>
      <c r="I215">
        <v>2954664.8</v>
      </c>
      <c r="J215">
        <v>7331246.1499999994</v>
      </c>
      <c r="K215">
        <v>19571411.227819998</v>
      </c>
      <c r="L215">
        <v>51790166.417819992</v>
      </c>
      <c r="M215">
        <v>1.05731</v>
      </c>
      <c r="N215">
        <v>53636623.270000003</v>
      </c>
      <c r="O215">
        <v>16413.57</v>
      </c>
      <c r="Q215">
        <v>17372302.73</v>
      </c>
      <c r="R215">
        <v>24234168.66</v>
      </c>
      <c r="S215">
        <v>44081495.950000003</v>
      </c>
      <c r="T215">
        <v>0.82185442077699977</v>
      </c>
      <c r="V215">
        <v>9555127.3200000003</v>
      </c>
      <c r="W215">
        <v>0.82185442077699977</v>
      </c>
      <c r="X215">
        <v>2</v>
      </c>
      <c r="Y215">
        <v>0</v>
      </c>
      <c r="AA215">
        <v>0</v>
      </c>
      <c r="AB215">
        <v>0</v>
      </c>
      <c r="AC215">
        <v>3436582.1477607004</v>
      </c>
      <c r="AD215">
        <v>215925.9507843726</v>
      </c>
      <c r="AE215">
        <v>215925.9507843726</v>
      </c>
      <c r="AF215">
        <v>212880.29304879837</v>
      </c>
      <c r="AG215">
        <v>0</v>
      </c>
      <c r="AH215">
        <v>66.076451819369666</v>
      </c>
      <c r="AI215">
        <v>65.144436673010858</v>
      </c>
      <c r="AJ215">
        <v>0</v>
      </c>
      <c r="AK215">
        <v>0</v>
      </c>
      <c r="AL215">
        <v>0</v>
      </c>
      <c r="AM215">
        <v>0</v>
      </c>
      <c r="AN215">
        <v>212880.29</v>
      </c>
      <c r="AO215">
        <v>65.14</v>
      </c>
      <c r="AP215">
        <v>25157490.789999999</v>
      </c>
      <c r="AQ215">
        <v>25370371.079999998</v>
      </c>
      <c r="AS215">
        <v>25370371.079999998</v>
      </c>
      <c r="AU215">
        <v>38</v>
      </c>
      <c r="AV215">
        <v>19</v>
      </c>
      <c r="AX215">
        <v>167</v>
      </c>
      <c r="AY215">
        <v>1821</v>
      </c>
    </row>
    <row r="216" spans="1:51" x14ac:dyDescent="0.25">
      <c r="A216" t="s">
        <v>518</v>
      </c>
      <c r="B216" t="s">
        <v>519</v>
      </c>
      <c r="C216" t="s">
        <v>233</v>
      </c>
      <c r="D216" t="s">
        <v>222</v>
      </c>
      <c r="F216">
        <v>5133.5</v>
      </c>
      <c r="H216">
        <v>34023882.490000002</v>
      </c>
      <c r="I216">
        <v>4641556.6900000004</v>
      </c>
      <c r="J216">
        <v>10670747.749999998</v>
      </c>
      <c r="K216">
        <v>30367746.797499996</v>
      </c>
      <c r="L216">
        <v>79703933.727499992</v>
      </c>
      <c r="M216">
        <v>1.05731</v>
      </c>
      <c r="N216">
        <v>82531390.599999994</v>
      </c>
      <c r="O216">
        <v>16077.02</v>
      </c>
      <c r="Q216">
        <v>17102115.43</v>
      </c>
      <c r="R216">
        <v>39007889.630000003</v>
      </c>
      <c r="S216">
        <v>57501278.780000001</v>
      </c>
      <c r="T216">
        <v>0.6967201008242796</v>
      </c>
      <c r="V216">
        <v>25030111.819999993</v>
      </c>
      <c r="W216">
        <v>0.6967201008242796</v>
      </c>
      <c r="X216">
        <v>1</v>
      </c>
      <c r="Y216">
        <v>1</v>
      </c>
      <c r="AA216">
        <v>2896607.8338216841</v>
      </c>
      <c r="AB216">
        <v>868982.35014650517</v>
      </c>
      <c r="AC216">
        <v>13637920.178367391</v>
      </c>
      <c r="AD216">
        <v>856892.32924468233</v>
      </c>
      <c r="AE216">
        <v>856892.32924468233</v>
      </c>
      <c r="AF216">
        <v>844805.7748419441</v>
      </c>
      <c r="AG216">
        <v>169.27678000321518</v>
      </c>
      <c r="AH216">
        <v>166.9216575912501</v>
      </c>
      <c r="AI216">
        <v>164.5672104493901</v>
      </c>
      <c r="AJ216">
        <v>0</v>
      </c>
      <c r="AK216">
        <v>0</v>
      </c>
      <c r="AL216">
        <v>0</v>
      </c>
      <c r="AM216">
        <v>0</v>
      </c>
      <c r="AN216">
        <v>1713788.12</v>
      </c>
      <c r="AO216">
        <v>333.84</v>
      </c>
      <c r="AP216">
        <v>40030203.590000004</v>
      </c>
      <c r="AQ216">
        <v>41743991.710000001</v>
      </c>
      <c r="AS216">
        <v>41743991.710000001</v>
      </c>
      <c r="AU216">
        <v>30</v>
      </c>
      <c r="AV216">
        <v>15</v>
      </c>
      <c r="AX216">
        <v>289.5</v>
      </c>
      <c r="AY216">
        <v>2462</v>
      </c>
    </row>
    <row r="217" spans="1:51" x14ac:dyDescent="0.25">
      <c r="A217" t="s">
        <v>520</v>
      </c>
      <c r="B217" t="s">
        <v>521</v>
      </c>
      <c r="C217" t="s">
        <v>233</v>
      </c>
      <c r="D217" t="s">
        <v>222</v>
      </c>
      <c r="F217">
        <v>1885.81</v>
      </c>
      <c r="H217">
        <v>12528492.280000001</v>
      </c>
      <c r="I217">
        <v>1705092.82</v>
      </c>
      <c r="J217">
        <v>4224356.01</v>
      </c>
      <c r="K217">
        <v>11254444.799310002</v>
      </c>
      <c r="L217">
        <v>29712385.909310002</v>
      </c>
      <c r="M217">
        <v>1.05731</v>
      </c>
      <c r="N217">
        <v>30770210.510000002</v>
      </c>
      <c r="O217">
        <v>16316.7</v>
      </c>
      <c r="Q217">
        <v>13695264.380000001</v>
      </c>
      <c r="R217">
        <v>5861900.8700000001</v>
      </c>
      <c r="S217">
        <v>20529038.030000001</v>
      </c>
      <c r="T217">
        <v>0.66717249215205321</v>
      </c>
      <c r="V217">
        <v>10241172.48</v>
      </c>
      <c r="W217">
        <v>0.66717249215205321</v>
      </c>
      <c r="X217">
        <v>1</v>
      </c>
      <c r="Y217">
        <v>1</v>
      </c>
      <c r="AA217">
        <v>1989129.5660565309</v>
      </c>
      <c r="AB217">
        <v>596738.86981695925</v>
      </c>
      <c r="AC217">
        <v>4577486.5537505811</v>
      </c>
      <c r="AD217">
        <v>287610.79870164668</v>
      </c>
      <c r="AE217">
        <v>287610.79870164668</v>
      </c>
      <c r="AF217">
        <v>283554.01881614275</v>
      </c>
      <c r="AG217">
        <v>316.4363694205457</v>
      </c>
      <c r="AH217">
        <v>152.51313690225774</v>
      </c>
      <c r="AI217">
        <v>150.36192342608362</v>
      </c>
      <c r="AJ217">
        <v>0</v>
      </c>
      <c r="AK217">
        <v>0</v>
      </c>
      <c r="AL217">
        <v>0</v>
      </c>
      <c r="AM217">
        <v>0</v>
      </c>
      <c r="AN217">
        <v>880292.88</v>
      </c>
      <c r="AO217">
        <v>466.79</v>
      </c>
      <c r="AP217">
        <v>6407662.7999999998</v>
      </c>
      <c r="AQ217">
        <v>7287955.6799999997</v>
      </c>
      <c r="AS217">
        <v>7287955.6799999997</v>
      </c>
      <c r="AU217">
        <v>36</v>
      </c>
      <c r="AV217">
        <v>18</v>
      </c>
      <c r="AX217">
        <v>187</v>
      </c>
      <c r="AY217">
        <v>930</v>
      </c>
    </row>
    <row r="218" spans="1:51" x14ac:dyDescent="0.25">
      <c r="A218" t="s">
        <v>522</v>
      </c>
      <c r="B218" t="s">
        <v>523</v>
      </c>
      <c r="C218" t="s">
        <v>233</v>
      </c>
      <c r="D218" t="s">
        <v>222</v>
      </c>
      <c r="F218">
        <v>7737</v>
      </c>
      <c r="H218">
        <v>50070438.060000002</v>
      </c>
      <c r="I218">
        <v>6995563.29</v>
      </c>
      <c r="J218">
        <v>13489596.459999999</v>
      </c>
      <c r="K218">
        <v>44645250.767999999</v>
      </c>
      <c r="L218">
        <v>115200848.57800001</v>
      </c>
      <c r="M218">
        <v>1.05731</v>
      </c>
      <c r="N218">
        <v>119244389.88</v>
      </c>
      <c r="O218">
        <v>15412.22</v>
      </c>
      <c r="Q218">
        <v>85215309.709999993</v>
      </c>
      <c r="R218">
        <v>7370341.7199999997</v>
      </c>
      <c r="S218">
        <v>94617928.039999992</v>
      </c>
      <c r="T218">
        <v>0.79347907381821048</v>
      </c>
      <c r="V218">
        <v>24626461.840000004</v>
      </c>
      <c r="W218">
        <v>0.79347907381821048</v>
      </c>
      <c r="X218">
        <v>2</v>
      </c>
      <c r="Y218">
        <v>0</v>
      </c>
      <c r="AA218">
        <v>0</v>
      </c>
      <c r="AB218">
        <v>0</v>
      </c>
      <c r="AC218">
        <v>6315445.7620144058</v>
      </c>
      <c r="AD218">
        <v>396809.55442274897</v>
      </c>
      <c r="AE218">
        <v>396809.55442274897</v>
      </c>
      <c r="AF218">
        <v>391212.5148608656</v>
      </c>
      <c r="AG218">
        <v>0</v>
      </c>
      <c r="AH218">
        <v>51.287263076483001</v>
      </c>
      <c r="AI218">
        <v>50.563850957847436</v>
      </c>
      <c r="AJ218">
        <v>0</v>
      </c>
      <c r="AK218">
        <v>0</v>
      </c>
      <c r="AL218">
        <v>0</v>
      </c>
      <c r="AM218">
        <v>0</v>
      </c>
      <c r="AN218">
        <v>391212.51</v>
      </c>
      <c r="AO218">
        <v>50.56</v>
      </c>
      <c r="AP218">
        <v>7859926.6000000015</v>
      </c>
      <c r="AQ218">
        <v>8251139.1100000013</v>
      </c>
      <c r="AS218">
        <v>8251139.1100000013</v>
      </c>
      <c r="AU218">
        <v>35</v>
      </c>
      <c r="AV218">
        <v>18</v>
      </c>
      <c r="AX218">
        <v>434</v>
      </c>
      <c r="AY218">
        <v>2602</v>
      </c>
    </row>
    <row r="219" spans="1:51" x14ac:dyDescent="0.25">
      <c r="A219" t="s">
        <v>524</v>
      </c>
      <c r="B219" t="s">
        <v>525</v>
      </c>
      <c r="C219" t="s">
        <v>233</v>
      </c>
      <c r="D219" t="s">
        <v>222</v>
      </c>
      <c r="F219">
        <v>938</v>
      </c>
      <c r="H219">
        <v>6055984.9800000004</v>
      </c>
      <c r="I219">
        <v>848111.46</v>
      </c>
      <c r="J219">
        <v>1568468.9599999997</v>
      </c>
      <c r="K219">
        <v>5120767.6330000004</v>
      </c>
      <c r="L219">
        <v>13593333.033</v>
      </c>
      <c r="M219">
        <v>1.05731</v>
      </c>
      <c r="N219">
        <v>14078895.75</v>
      </c>
      <c r="O219">
        <v>15009.48</v>
      </c>
      <c r="Q219">
        <v>7687888.8200000003</v>
      </c>
      <c r="R219">
        <v>3760569.2</v>
      </c>
      <c r="S219">
        <v>12251028.900000002</v>
      </c>
      <c r="T219">
        <v>0.87016972904284784</v>
      </c>
      <c r="V219">
        <v>1827866.8499999978</v>
      </c>
      <c r="W219">
        <v>0.87016972904284784</v>
      </c>
      <c r="X219">
        <v>2</v>
      </c>
      <c r="Y219">
        <v>0</v>
      </c>
      <c r="AA219">
        <v>0</v>
      </c>
      <c r="AB219">
        <v>0</v>
      </c>
      <c r="AC219">
        <v>292514.17203749897</v>
      </c>
      <c r="AD219">
        <v>18379.133103585751</v>
      </c>
      <c r="AE219">
        <v>28490.574206905869</v>
      </c>
      <c r="AF219">
        <v>28088.711728546947</v>
      </c>
      <c r="AG219">
        <v>0</v>
      </c>
      <c r="AH219">
        <v>19.593958532607409</v>
      </c>
      <c r="AI219">
        <v>29.945321672224889</v>
      </c>
      <c r="AJ219">
        <v>0</v>
      </c>
      <c r="AK219">
        <v>0</v>
      </c>
      <c r="AL219">
        <v>0</v>
      </c>
      <c r="AM219">
        <v>0</v>
      </c>
      <c r="AN219">
        <v>28088.71</v>
      </c>
      <c r="AO219">
        <v>29.94</v>
      </c>
      <c r="AP219">
        <v>3849883.6300000004</v>
      </c>
      <c r="AQ219">
        <v>3877972.3400000003</v>
      </c>
      <c r="AS219">
        <v>3877972.3400000003</v>
      </c>
      <c r="AU219">
        <v>36</v>
      </c>
      <c r="AV219">
        <v>18</v>
      </c>
      <c r="AX219">
        <v>40.5</v>
      </c>
      <c r="AY219">
        <v>304</v>
      </c>
    </row>
    <row r="220" spans="1:51" x14ac:dyDescent="0.25">
      <c r="A220" t="s">
        <v>526</v>
      </c>
      <c r="B220" t="s">
        <v>527</v>
      </c>
      <c r="C220" t="s">
        <v>233</v>
      </c>
      <c r="D220" t="s">
        <v>222</v>
      </c>
      <c r="F220">
        <v>2818.15</v>
      </c>
      <c r="H220">
        <v>17875286.609999999</v>
      </c>
      <c r="I220">
        <v>2548086.6800000002</v>
      </c>
      <c r="J220">
        <v>3689051.669999999</v>
      </c>
      <c r="K220">
        <v>15792662.385650001</v>
      </c>
      <c r="L220">
        <v>39905087.345650002</v>
      </c>
      <c r="M220">
        <v>1.05731</v>
      </c>
      <c r="N220">
        <v>41286970.420000002</v>
      </c>
      <c r="O220">
        <v>14650.38</v>
      </c>
      <c r="Q220">
        <v>10456432.800000001</v>
      </c>
      <c r="R220">
        <v>17555863.010000002</v>
      </c>
      <c r="S220">
        <v>28973218.370000005</v>
      </c>
      <c r="T220">
        <v>0.70175210424170431</v>
      </c>
      <c r="V220">
        <v>12313752.049999997</v>
      </c>
      <c r="W220">
        <v>0.70175210424170431</v>
      </c>
      <c r="X220">
        <v>1</v>
      </c>
      <c r="Y220">
        <v>1</v>
      </c>
      <c r="AA220">
        <v>1241294.4344815686</v>
      </c>
      <c r="AB220">
        <v>372388.33034447057</v>
      </c>
      <c r="AC220">
        <v>6634516.5426650764</v>
      </c>
      <c r="AD220">
        <v>416857.28170446138</v>
      </c>
      <c r="AE220">
        <v>416857.28170446138</v>
      </c>
      <c r="AF220">
        <v>410977.46688812418</v>
      </c>
      <c r="AG220">
        <v>132.13928653353105</v>
      </c>
      <c r="AH220">
        <v>147.91877001027672</v>
      </c>
      <c r="AI220">
        <v>145.83236055146963</v>
      </c>
      <c r="AJ220">
        <v>0</v>
      </c>
      <c r="AK220">
        <v>0</v>
      </c>
      <c r="AL220">
        <v>0</v>
      </c>
      <c r="AM220">
        <v>0</v>
      </c>
      <c r="AN220">
        <v>783365.79</v>
      </c>
      <c r="AO220">
        <v>277.97000000000003</v>
      </c>
      <c r="AP220">
        <v>17696683.969999999</v>
      </c>
      <c r="AQ220">
        <v>18480049.759999998</v>
      </c>
      <c r="AS220">
        <v>18480049.759999998</v>
      </c>
      <c r="AU220">
        <v>80</v>
      </c>
      <c r="AV220">
        <v>40</v>
      </c>
      <c r="AX220">
        <v>4.83</v>
      </c>
      <c r="AY220">
        <v>625</v>
      </c>
    </row>
    <row r="221" spans="1:51" x14ac:dyDescent="0.25">
      <c r="A221" t="s">
        <v>528</v>
      </c>
      <c r="B221" t="s">
        <v>529</v>
      </c>
      <c r="C221" t="s">
        <v>530</v>
      </c>
      <c r="D221" t="s">
        <v>97</v>
      </c>
      <c r="F221">
        <v>47.99</v>
      </c>
      <c r="H221">
        <v>311174.61</v>
      </c>
      <c r="I221">
        <v>43391.11</v>
      </c>
      <c r="J221">
        <v>96459.87999999999</v>
      </c>
      <c r="K221">
        <v>280861.69549000001</v>
      </c>
      <c r="L221">
        <v>731887.29548999993</v>
      </c>
      <c r="M221">
        <v>0.9</v>
      </c>
      <c r="N221">
        <v>686784.73</v>
      </c>
      <c r="O221">
        <v>14310.99</v>
      </c>
      <c r="Q221">
        <v>68678.47</v>
      </c>
      <c r="R221">
        <v>364818.22</v>
      </c>
      <c r="S221">
        <v>433496.68999999994</v>
      </c>
      <c r="T221">
        <v>0.6311973331148466</v>
      </c>
      <c r="V221">
        <v>253288.04000000004</v>
      </c>
      <c r="W221">
        <v>0.6311973331148466</v>
      </c>
      <c r="X221">
        <v>1</v>
      </c>
      <c r="Y221">
        <v>1</v>
      </c>
      <c r="AA221">
        <v>69104.150105608802</v>
      </c>
      <c r="AB221">
        <v>20731.24503168264</v>
      </c>
      <c r="AC221">
        <v>147490.48977148568</v>
      </c>
      <c r="AD221">
        <v>9267.0632815550653</v>
      </c>
      <c r="AE221">
        <v>9267.0632815550653</v>
      </c>
      <c r="AF221">
        <v>9136.3504012042013</v>
      </c>
      <c r="AG221">
        <v>431.99093627177825</v>
      </c>
      <c r="AH221">
        <v>193.10404837580882</v>
      </c>
      <c r="AI221">
        <v>190.38029592007086</v>
      </c>
      <c r="AJ221">
        <v>0</v>
      </c>
      <c r="AK221">
        <v>0</v>
      </c>
      <c r="AL221">
        <v>0</v>
      </c>
      <c r="AM221">
        <v>0</v>
      </c>
      <c r="AN221">
        <v>29867.59</v>
      </c>
      <c r="AO221">
        <v>622.37</v>
      </c>
      <c r="AP221">
        <v>364818.22</v>
      </c>
      <c r="AQ221">
        <v>394685.81</v>
      </c>
      <c r="AS221">
        <v>394685.81</v>
      </c>
      <c r="AU221">
        <v>89</v>
      </c>
      <c r="AV221">
        <v>45</v>
      </c>
      <c r="AX221">
        <v>3</v>
      </c>
      <c r="AY221">
        <v>22.597436366548717</v>
      </c>
    </row>
    <row r="222" spans="1:51" x14ac:dyDescent="0.25">
      <c r="A222" t="s">
        <v>531</v>
      </c>
      <c r="B222" t="s">
        <v>532</v>
      </c>
      <c r="C222" t="s">
        <v>530</v>
      </c>
      <c r="D222" t="s">
        <v>97</v>
      </c>
      <c r="F222">
        <v>33</v>
      </c>
      <c r="H222">
        <v>205358.06</v>
      </c>
      <c r="I222">
        <v>29837.61</v>
      </c>
      <c r="J222">
        <v>60375.38</v>
      </c>
      <c r="K222">
        <v>184939.69099999999</v>
      </c>
      <c r="L222">
        <v>480510.74099999998</v>
      </c>
      <c r="M222">
        <v>0.9</v>
      </c>
      <c r="N222">
        <v>450953.63</v>
      </c>
      <c r="O222">
        <v>13665.26</v>
      </c>
      <c r="Q222">
        <v>45095.360000000001</v>
      </c>
      <c r="R222">
        <v>233788.4</v>
      </c>
      <c r="S222">
        <v>278883.76</v>
      </c>
      <c r="T222">
        <v>0.61843112339510387</v>
      </c>
      <c r="V222">
        <v>172069.87</v>
      </c>
      <c r="W222">
        <v>0.61843112339510387</v>
      </c>
      <c r="X222">
        <v>1</v>
      </c>
      <c r="Y222">
        <v>1</v>
      </c>
      <c r="AA222">
        <v>51131.837881266023</v>
      </c>
      <c r="AB222">
        <v>15339.551364379806</v>
      </c>
      <c r="AC222">
        <v>100471.46007205817</v>
      </c>
      <c r="AD222">
        <v>6312.7824710634377</v>
      </c>
      <c r="AE222">
        <v>6312.7824710634377</v>
      </c>
      <c r="AF222">
        <v>6223.7400252798279</v>
      </c>
      <c r="AG222">
        <v>464.83488982969106</v>
      </c>
      <c r="AH222">
        <v>191.29643851707388</v>
      </c>
      <c r="AI222">
        <v>188.59818258423721</v>
      </c>
      <c r="AJ222">
        <v>0</v>
      </c>
      <c r="AK222">
        <v>0</v>
      </c>
      <c r="AL222">
        <v>0</v>
      </c>
      <c r="AM222">
        <v>0</v>
      </c>
      <c r="AN222">
        <v>21563.29</v>
      </c>
      <c r="AO222">
        <v>653.42999999999995</v>
      </c>
      <c r="AP222">
        <v>233788.40000000002</v>
      </c>
      <c r="AQ222">
        <v>255351.69000000003</v>
      </c>
      <c r="AS222">
        <v>255351.69000000003</v>
      </c>
      <c r="AU222">
        <v>89</v>
      </c>
      <c r="AV222">
        <v>45</v>
      </c>
      <c r="AX222">
        <v>1</v>
      </c>
      <c r="AY222">
        <v>15.538974788416496</v>
      </c>
    </row>
    <row r="223" spans="1:51" x14ac:dyDescent="0.25">
      <c r="A223" t="s">
        <v>533</v>
      </c>
      <c r="B223" t="s">
        <v>534</v>
      </c>
      <c r="C223" t="s">
        <v>535</v>
      </c>
      <c r="D223" t="s">
        <v>102</v>
      </c>
      <c r="F223">
        <v>658.5</v>
      </c>
      <c r="H223">
        <v>4004396.4699999997</v>
      </c>
      <c r="I223">
        <v>595395.93999999994</v>
      </c>
      <c r="J223">
        <v>1061169.26</v>
      </c>
      <c r="K223">
        <v>3217981.5435000001</v>
      </c>
      <c r="L223">
        <v>8878943.2135000005</v>
      </c>
      <c r="M223">
        <v>0.9</v>
      </c>
      <c r="N223">
        <v>8312847.04</v>
      </c>
      <c r="O223">
        <v>12623.91</v>
      </c>
      <c r="Q223">
        <v>7481562.3300000001</v>
      </c>
      <c r="R223">
        <v>580174.31000000006</v>
      </c>
      <c r="S223">
        <v>8260182.7699999996</v>
      </c>
      <c r="T223">
        <v>0.993664713214788</v>
      </c>
      <c r="V223">
        <v>52664.270000000484</v>
      </c>
      <c r="W223">
        <v>0.993664713214788</v>
      </c>
      <c r="X223">
        <v>3</v>
      </c>
      <c r="Y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20.68816215688144</v>
      </c>
      <c r="AK223">
        <v>0</v>
      </c>
      <c r="AL223">
        <v>13623.154780306428</v>
      </c>
      <c r="AM223">
        <v>0</v>
      </c>
      <c r="AN223">
        <v>13623.15</v>
      </c>
      <c r="AO223">
        <v>20.68</v>
      </c>
      <c r="AP223">
        <v>581406.71</v>
      </c>
      <c r="AQ223">
        <v>595029.86</v>
      </c>
      <c r="AS223">
        <v>595029.86</v>
      </c>
      <c r="AU223">
        <v>89</v>
      </c>
      <c r="AV223">
        <v>45</v>
      </c>
      <c r="AX223">
        <v>0</v>
      </c>
      <c r="AY223">
        <v>233</v>
      </c>
    </row>
    <row r="224" spans="1:51" x14ac:dyDescent="0.25">
      <c r="A224" t="s">
        <v>536</v>
      </c>
      <c r="B224" t="s">
        <v>537</v>
      </c>
      <c r="C224" t="s">
        <v>535</v>
      </c>
      <c r="D224" t="s">
        <v>102</v>
      </c>
      <c r="F224">
        <v>916.13</v>
      </c>
      <c r="H224">
        <v>5699734.2700000005</v>
      </c>
      <c r="I224">
        <v>828337.26</v>
      </c>
      <c r="J224">
        <v>1782548.2199999997</v>
      </c>
      <c r="K224">
        <v>4879859.8166300002</v>
      </c>
      <c r="L224">
        <v>13190479.56663</v>
      </c>
      <c r="M224">
        <v>0.9</v>
      </c>
      <c r="N224">
        <v>12359417.59</v>
      </c>
      <c r="O224">
        <v>13490.89</v>
      </c>
      <c r="Q224">
        <v>5718233.7999999998</v>
      </c>
      <c r="R224">
        <v>3970505.87</v>
      </c>
      <c r="S224">
        <v>10474832.02</v>
      </c>
      <c r="T224">
        <v>0.84751825429664118</v>
      </c>
      <c r="V224">
        <v>1884585.5700000003</v>
      </c>
      <c r="W224">
        <v>0.84751825429664118</v>
      </c>
      <c r="X224">
        <v>2</v>
      </c>
      <c r="Y224">
        <v>0</v>
      </c>
      <c r="AA224">
        <v>0</v>
      </c>
      <c r="AB224">
        <v>0</v>
      </c>
      <c r="AC224">
        <v>370051.2941755004</v>
      </c>
      <c r="AD224">
        <v>23250.914454612484</v>
      </c>
      <c r="AE224">
        <v>27826.300371186218</v>
      </c>
      <c r="AF224">
        <v>27433.807543575385</v>
      </c>
      <c r="AG224">
        <v>0</v>
      </c>
      <c r="AH224">
        <v>25.379492489725788</v>
      </c>
      <c r="AI224">
        <v>29.945321672224885</v>
      </c>
      <c r="AJ224">
        <v>0</v>
      </c>
      <c r="AK224">
        <v>0</v>
      </c>
      <c r="AL224">
        <v>0</v>
      </c>
      <c r="AM224">
        <v>0</v>
      </c>
      <c r="AN224">
        <v>27433.8</v>
      </c>
      <c r="AO224">
        <v>29.94</v>
      </c>
      <c r="AP224">
        <v>4078855.9999999995</v>
      </c>
      <c r="AQ224">
        <v>4106289.7999999993</v>
      </c>
      <c r="AS224">
        <v>4106289.7999999993</v>
      </c>
      <c r="AU224">
        <v>89</v>
      </c>
      <c r="AV224">
        <v>45</v>
      </c>
      <c r="AX224">
        <v>0</v>
      </c>
      <c r="AY224">
        <v>455</v>
      </c>
    </row>
    <row r="225" spans="1:51" x14ac:dyDescent="0.25">
      <c r="A225" t="s">
        <v>538</v>
      </c>
      <c r="B225" t="s">
        <v>539</v>
      </c>
      <c r="C225" t="s">
        <v>535</v>
      </c>
      <c r="D225" t="s">
        <v>102</v>
      </c>
      <c r="F225">
        <v>392.95</v>
      </c>
      <c r="H225">
        <v>2386900.7400000002</v>
      </c>
      <c r="I225">
        <v>355293.6</v>
      </c>
      <c r="J225">
        <v>644513.73</v>
      </c>
      <c r="K225">
        <v>2043566.8764499999</v>
      </c>
      <c r="L225">
        <v>5430274.9464500006</v>
      </c>
      <c r="M225">
        <v>0.9</v>
      </c>
      <c r="N225">
        <v>5091604.13</v>
      </c>
      <c r="O225">
        <v>12957.38</v>
      </c>
      <c r="Q225">
        <v>3246409.7</v>
      </c>
      <c r="R225">
        <v>1359200.73</v>
      </c>
      <c r="S225">
        <v>4765641.8800000008</v>
      </c>
      <c r="T225">
        <v>0.93598044119741908</v>
      </c>
      <c r="V225">
        <v>325962.24999999907</v>
      </c>
      <c r="W225">
        <v>0.93598044119741908</v>
      </c>
      <c r="X225">
        <v>3</v>
      </c>
      <c r="Y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21.234656424400715</v>
      </c>
      <c r="AK225">
        <v>0</v>
      </c>
      <c r="AL225">
        <v>8344.15824196826</v>
      </c>
      <c r="AM225">
        <v>0</v>
      </c>
      <c r="AN225">
        <v>8344.15</v>
      </c>
      <c r="AO225">
        <v>21.23</v>
      </c>
      <c r="AP225">
        <v>1373297.9000000001</v>
      </c>
      <c r="AQ225">
        <v>1381642.05</v>
      </c>
      <c r="AS225">
        <v>1381642.05</v>
      </c>
      <c r="AU225">
        <v>89</v>
      </c>
      <c r="AV225">
        <v>45</v>
      </c>
      <c r="AX225">
        <v>0</v>
      </c>
      <c r="AY225">
        <v>144</v>
      </c>
    </row>
    <row r="226" spans="1:51" x14ac:dyDescent="0.25">
      <c r="A226" t="s">
        <v>540</v>
      </c>
      <c r="B226" t="s">
        <v>541</v>
      </c>
      <c r="C226" t="s">
        <v>530</v>
      </c>
      <c r="D226" t="s">
        <v>102</v>
      </c>
      <c r="F226">
        <v>598.28</v>
      </c>
      <c r="H226">
        <v>3553608.5599999996</v>
      </c>
      <c r="I226">
        <v>540946.81999999995</v>
      </c>
      <c r="J226">
        <v>847612.42999999993</v>
      </c>
      <c r="K226">
        <v>3053669.3012799998</v>
      </c>
      <c r="L226">
        <v>7995837.1112799998</v>
      </c>
      <c r="M226">
        <v>0.9</v>
      </c>
      <c r="N226">
        <v>7501620.3300000001</v>
      </c>
      <c r="O226">
        <v>12538.64</v>
      </c>
      <c r="Q226">
        <v>4803287.49</v>
      </c>
      <c r="R226">
        <v>1216017.6499999999</v>
      </c>
      <c r="S226">
        <v>6409511.1400000006</v>
      </c>
      <c r="T226">
        <v>0.85441689368995311</v>
      </c>
      <c r="V226">
        <v>1092109.1899999995</v>
      </c>
      <c r="W226">
        <v>0.85441689368995311</v>
      </c>
      <c r="X226">
        <v>2</v>
      </c>
      <c r="Y226">
        <v>0</v>
      </c>
      <c r="AA226">
        <v>0</v>
      </c>
      <c r="AB226">
        <v>0</v>
      </c>
      <c r="AC226">
        <v>122998.39237289988</v>
      </c>
      <c r="AD226">
        <v>7728.1856438011973</v>
      </c>
      <c r="AE226">
        <v>18172.005049581709</v>
      </c>
      <c r="AF226">
        <v>17915.687050058707</v>
      </c>
      <c r="AG226">
        <v>0</v>
      </c>
      <c r="AH226">
        <v>12.917339111789126</v>
      </c>
      <c r="AI226">
        <v>29.945321672224889</v>
      </c>
      <c r="AJ226">
        <v>0</v>
      </c>
      <c r="AK226">
        <v>0</v>
      </c>
      <c r="AL226">
        <v>0</v>
      </c>
      <c r="AM226">
        <v>0</v>
      </c>
      <c r="AN226">
        <v>17915.68</v>
      </c>
      <c r="AO226">
        <v>29.94</v>
      </c>
      <c r="AP226">
        <v>1232368.5600000003</v>
      </c>
      <c r="AQ226">
        <v>1250284.2400000002</v>
      </c>
      <c r="AS226">
        <v>1250284.2400000002</v>
      </c>
      <c r="AU226">
        <v>89</v>
      </c>
      <c r="AV226">
        <v>45</v>
      </c>
      <c r="AX226">
        <v>20.5</v>
      </c>
      <c r="AY226">
        <v>136</v>
      </c>
    </row>
    <row r="227" spans="1:51" x14ac:dyDescent="0.25">
      <c r="A227" t="s">
        <v>542</v>
      </c>
      <c r="B227" t="s">
        <v>543</v>
      </c>
      <c r="C227" t="s">
        <v>530</v>
      </c>
      <c r="D227" t="s">
        <v>102</v>
      </c>
      <c r="F227">
        <v>803.5</v>
      </c>
      <c r="H227">
        <v>4814704.8100000005</v>
      </c>
      <c r="I227">
        <v>726500.59</v>
      </c>
      <c r="J227">
        <v>1365792.65</v>
      </c>
      <c r="K227">
        <v>3934430.5695000002</v>
      </c>
      <c r="L227">
        <v>10841428.6195</v>
      </c>
      <c r="M227">
        <v>0.9</v>
      </c>
      <c r="N227">
        <v>10150728.810000001</v>
      </c>
      <c r="O227">
        <v>12633.14</v>
      </c>
      <c r="Q227">
        <v>10433386.99</v>
      </c>
      <c r="R227">
        <v>755496.62</v>
      </c>
      <c r="S227">
        <v>11590091.719999999</v>
      </c>
      <c r="T227">
        <v>1.14179897196958</v>
      </c>
      <c r="V227">
        <v>-1439362.9099999983</v>
      </c>
      <c r="W227">
        <v>1.14179897196958</v>
      </c>
      <c r="X227">
        <v>4</v>
      </c>
      <c r="Y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0.97210634803688867</v>
      </c>
      <c r="AL227">
        <v>0</v>
      </c>
      <c r="AM227">
        <v>781.08745064764003</v>
      </c>
      <c r="AN227">
        <v>781.08</v>
      </c>
      <c r="AO227">
        <v>0.97</v>
      </c>
      <c r="AP227">
        <v>755496.61999999988</v>
      </c>
      <c r="AQ227">
        <v>756277.69999999984</v>
      </c>
      <c r="AS227">
        <v>756277.69999999984</v>
      </c>
      <c r="AU227">
        <v>89</v>
      </c>
      <c r="AV227">
        <v>45</v>
      </c>
      <c r="AX227">
        <v>61.16</v>
      </c>
      <c r="AY227">
        <v>236.33</v>
      </c>
    </row>
    <row r="228" spans="1:51" x14ac:dyDescent="0.25">
      <c r="A228" t="s">
        <v>544</v>
      </c>
      <c r="B228" t="s">
        <v>545</v>
      </c>
      <c r="C228" t="s">
        <v>530</v>
      </c>
      <c r="D228" t="s">
        <v>102</v>
      </c>
      <c r="F228">
        <v>364.25</v>
      </c>
      <c r="H228">
        <v>2204412.44</v>
      </c>
      <c r="I228">
        <v>329343.92</v>
      </c>
      <c r="J228">
        <v>577840.02</v>
      </c>
      <c r="K228">
        <v>1882623.2907499997</v>
      </c>
      <c r="L228">
        <v>4994219.6707499996</v>
      </c>
      <c r="M228">
        <v>0.9</v>
      </c>
      <c r="N228">
        <v>4683060.03</v>
      </c>
      <c r="O228">
        <v>12856.71</v>
      </c>
      <c r="Q228">
        <v>2800316.02</v>
      </c>
      <c r="R228">
        <v>988778.03</v>
      </c>
      <c r="S228">
        <v>3993803.3600000003</v>
      </c>
      <c r="T228">
        <v>0.85281916832486138</v>
      </c>
      <c r="V228">
        <v>689256.66999999993</v>
      </c>
      <c r="W228">
        <v>0.85281916832486138</v>
      </c>
      <c r="X228">
        <v>2</v>
      </c>
      <c r="Y228">
        <v>0</v>
      </c>
      <c r="AA228">
        <v>0</v>
      </c>
      <c r="AB228">
        <v>0</v>
      </c>
      <c r="AC228">
        <v>108619.34789720019</v>
      </c>
      <c r="AD228">
        <v>6824.7272900384769</v>
      </c>
      <c r="AE228">
        <v>11063.637158705184</v>
      </c>
      <c r="AF228">
        <v>10907.583419107916</v>
      </c>
      <c r="AG228">
        <v>0</v>
      </c>
      <c r="AH228">
        <v>18.736382402301928</v>
      </c>
      <c r="AI228">
        <v>29.945321672224889</v>
      </c>
      <c r="AJ228">
        <v>0</v>
      </c>
      <c r="AK228">
        <v>0</v>
      </c>
      <c r="AL228">
        <v>0</v>
      </c>
      <c r="AM228">
        <v>0</v>
      </c>
      <c r="AN228">
        <v>10907.58</v>
      </c>
      <c r="AO228">
        <v>29.94</v>
      </c>
      <c r="AP228">
        <v>1014563.83</v>
      </c>
      <c r="AQ228">
        <v>1025471.4099999999</v>
      </c>
      <c r="AS228">
        <v>1025471.4099999999</v>
      </c>
      <c r="AU228">
        <v>89</v>
      </c>
      <c r="AV228">
        <v>45</v>
      </c>
      <c r="AX228">
        <v>0.5</v>
      </c>
      <c r="AY228">
        <v>125</v>
      </c>
    </row>
    <row r="229" spans="1:51" x14ac:dyDescent="0.25">
      <c r="A229" t="s">
        <v>546</v>
      </c>
      <c r="B229" t="s">
        <v>547</v>
      </c>
      <c r="C229" t="s">
        <v>530</v>
      </c>
      <c r="D229" t="s">
        <v>102</v>
      </c>
      <c r="F229">
        <v>532.94000000000005</v>
      </c>
      <c r="H229">
        <v>3209824.7199999997</v>
      </c>
      <c r="I229">
        <v>481868.35</v>
      </c>
      <c r="J229">
        <v>875285.50000000012</v>
      </c>
      <c r="K229">
        <v>2760766.6389399995</v>
      </c>
      <c r="L229">
        <v>7327745.2089399993</v>
      </c>
      <c r="M229">
        <v>0.9</v>
      </c>
      <c r="N229">
        <v>6871047.3499999996</v>
      </c>
      <c r="O229">
        <v>12892.72</v>
      </c>
      <c r="Q229">
        <v>4205319.38</v>
      </c>
      <c r="R229">
        <v>1265479.4099999999</v>
      </c>
      <c r="S229">
        <v>5694629.3899999997</v>
      </c>
      <c r="T229">
        <v>0.82878622427190807</v>
      </c>
      <c r="V229">
        <v>1176417.96</v>
      </c>
      <c r="W229">
        <v>0.82878622427190807</v>
      </c>
      <c r="X229">
        <v>2</v>
      </c>
      <c r="Y229">
        <v>0</v>
      </c>
      <c r="AA229">
        <v>0</v>
      </c>
      <c r="AB229">
        <v>0</v>
      </c>
      <c r="AC229">
        <v>225573.39672500023</v>
      </c>
      <c r="AD229">
        <v>14173.137165146498</v>
      </c>
      <c r="AE229">
        <v>16187.384453974857</v>
      </c>
      <c r="AF229">
        <v>15959.059731995534</v>
      </c>
      <c r="AG229">
        <v>0</v>
      </c>
      <c r="AH229">
        <v>26.594245440662171</v>
      </c>
      <c r="AI229">
        <v>29.945321672224889</v>
      </c>
      <c r="AJ229">
        <v>0</v>
      </c>
      <c r="AK229">
        <v>0</v>
      </c>
      <c r="AL229">
        <v>0</v>
      </c>
      <c r="AM229">
        <v>0</v>
      </c>
      <c r="AN229">
        <v>15959.05</v>
      </c>
      <c r="AO229">
        <v>29.94</v>
      </c>
      <c r="AP229">
        <v>1298670.5399999996</v>
      </c>
      <c r="AQ229">
        <v>1314629.5899999996</v>
      </c>
      <c r="AS229">
        <v>1314629.5899999996</v>
      </c>
      <c r="AU229">
        <v>89</v>
      </c>
      <c r="AV229">
        <v>45</v>
      </c>
      <c r="AX229">
        <v>3</v>
      </c>
      <c r="AY229">
        <v>193</v>
      </c>
    </row>
    <row r="230" spans="1:51" x14ac:dyDescent="0.25">
      <c r="A230" t="s">
        <v>548</v>
      </c>
      <c r="B230" t="s">
        <v>549</v>
      </c>
      <c r="C230" t="s">
        <v>530</v>
      </c>
      <c r="D230" t="s">
        <v>102</v>
      </c>
      <c r="F230">
        <v>438.69</v>
      </c>
      <c r="H230">
        <v>2659020.14</v>
      </c>
      <c r="I230">
        <v>396650.33</v>
      </c>
      <c r="J230">
        <v>751414.02</v>
      </c>
      <c r="K230">
        <v>2165072.5051899999</v>
      </c>
      <c r="L230">
        <v>5972156.9951900002</v>
      </c>
      <c r="M230">
        <v>0.9</v>
      </c>
      <c r="N230">
        <v>5591448.54</v>
      </c>
      <c r="O230">
        <v>12745.78</v>
      </c>
      <c r="Q230">
        <v>6523093.4699999997</v>
      </c>
      <c r="R230">
        <v>442096.79</v>
      </c>
      <c r="S230">
        <v>7261559.3199999994</v>
      </c>
      <c r="T230">
        <v>1.2986901816322536</v>
      </c>
      <c r="V230">
        <v>-1670110.7799999993</v>
      </c>
      <c r="W230">
        <v>1.2986901816322536</v>
      </c>
      <c r="X230">
        <v>4</v>
      </c>
      <c r="Y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0.9807741994907142</v>
      </c>
      <c r="AL230">
        <v>0</v>
      </c>
      <c r="AM230">
        <v>430.2558335745814</v>
      </c>
      <c r="AN230">
        <v>430.25</v>
      </c>
      <c r="AO230">
        <v>0.98</v>
      </c>
      <c r="AP230">
        <v>442096.79000000004</v>
      </c>
      <c r="AQ230">
        <v>442527.04000000004</v>
      </c>
      <c r="AS230">
        <v>442527.04000000004</v>
      </c>
      <c r="AU230">
        <v>89</v>
      </c>
      <c r="AV230">
        <v>45</v>
      </c>
      <c r="AX230">
        <v>5.5</v>
      </c>
      <c r="AY230">
        <v>168</v>
      </c>
    </row>
    <row r="231" spans="1:51" x14ac:dyDescent="0.25">
      <c r="A231" t="s">
        <v>550</v>
      </c>
      <c r="B231" t="s">
        <v>551</v>
      </c>
      <c r="C231" t="s">
        <v>530</v>
      </c>
      <c r="D231" t="s">
        <v>102</v>
      </c>
      <c r="F231">
        <v>246.5</v>
      </c>
      <c r="H231">
        <v>1446170.5299999998</v>
      </c>
      <c r="I231">
        <v>222877.9</v>
      </c>
      <c r="J231">
        <v>320019.57999999996</v>
      </c>
      <c r="K231">
        <v>1170742.9065</v>
      </c>
      <c r="L231">
        <v>3159810.9164999998</v>
      </c>
      <c r="M231">
        <v>0.9</v>
      </c>
      <c r="N231">
        <v>2960904.11</v>
      </c>
      <c r="O231">
        <v>12011.78</v>
      </c>
      <c r="Q231">
        <v>4212946.92</v>
      </c>
      <c r="R231">
        <v>141859.35999999999</v>
      </c>
      <c r="S231">
        <v>4444444.7600000007</v>
      </c>
      <c r="T231">
        <v>1.5010431256417827</v>
      </c>
      <c r="V231">
        <v>-1483540.6500000008</v>
      </c>
      <c r="W231">
        <v>1.5010431256417827</v>
      </c>
      <c r="X231">
        <v>4</v>
      </c>
      <c r="Y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0.9242934050271715</v>
      </c>
      <c r="AL231">
        <v>0</v>
      </c>
      <c r="AM231">
        <v>227.83832433919778</v>
      </c>
      <c r="AN231">
        <v>227.83</v>
      </c>
      <c r="AO231">
        <v>0.92</v>
      </c>
      <c r="AP231">
        <v>142386.78000000003</v>
      </c>
      <c r="AQ231">
        <v>142614.61000000002</v>
      </c>
      <c r="AS231">
        <v>142614.61000000002</v>
      </c>
      <c r="AU231">
        <v>89</v>
      </c>
      <c r="AV231">
        <v>45</v>
      </c>
      <c r="AX231">
        <v>0.66</v>
      </c>
      <c r="AY231">
        <v>55</v>
      </c>
    </row>
    <row r="232" spans="1:51" x14ac:dyDescent="0.25">
      <c r="A232" t="s">
        <v>552</v>
      </c>
      <c r="B232" t="s">
        <v>553</v>
      </c>
      <c r="C232" t="s">
        <v>554</v>
      </c>
      <c r="D232" t="s">
        <v>102</v>
      </c>
      <c r="F232">
        <v>3491.77</v>
      </c>
      <c r="H232">
        <v>22731549.77</v>
      </c>
      <c r="I232">
        <v>3157153.68</v>
      </c>
      <c r="J232">
        <v>9537950.0099999998</v>
      </c>
      <c r="K232">
        <v>19670084.345269997</v>
      </c>
      <c r="L232">
        <v>55096737.805270001</v>
      </c>
      <c r="M232">
        <v>0.9</v>
      </c>
      <c r="N232">
        <v>51554072.450000003</v>
      </c>
      <c r="O232">
        <v>14764.45</v>
      </c>
      <c r="Q232">
        <v>11383600.35</v>
      </c>
      <c r="R232">
        <v>22602197.84</v>
      </c>
      <c r="S232">
        <v>36956279.230000004</v>
      </c>
      <c r="T232">
        <v>0.71684500319237154</v>
      </c>
      <c r="V232">
        <v>14597793.219999999</v>
      </c>
      <c r="W232">
        <v>0.71684500319237154</v>
      </c>
      <c r="X232">
        <v>1</v>
      </c>
      <c r="Y232">
        <v>1</v>
      </c>
      <c r="AA232">
        <v>771874.86602281034</v>
      </c>
      <c r="AB232">
        <v>231562.45980684311</v>
      </c>
      <c r="AC232">
        <v>7475504.3649307676</v>
      </c>
      <c r="AD232">
        <v>469697.89115682797</v>
      </c>
      <c r="AE232">
        <v>469697.89115682797</v>
      </c>
      <c r="AF232">
        <v>463072.75411152089</v>
      </c>
      <c r="AG232">
        <v>66.316641647887209</v>
      </c>
      <c r="AH232">
        <v>134.51570153727994</v>
      </c>
      <c r="AI232">
        <v>132.61834373727962</v>
      </c>
      <c r="AJ232">
        <v>0</v>
      </c>
      <c r="AK232">
        <v>0</v>
      </c>
      <c r="AL232">
        <v>0</v>
      </c>
      <c r="AM232">
        <v>0</v>
      </c>
      <c r="AN232">
        <v>694635.21</v>
      </c>
      <c r="AO232">
        <v>198.93</v>
      </c>
      <c r="AP232">
        <v>24200194.880000003</v>
      </c>
      <c r="AQ232">
        <v>24894830.090000004</v>
      </c>
      <c r="AS232">
        <v>24894830.090000004</v>
      </c>
      <c r="AU232">
        <v>89</v>
      </c>
      <c r="AV232">
        <v>45</v>
      </c>
      <c r="AX232">
        <v>236.5</v>
      </c>
      <c r="AY232">
        <v>2599</v>
      </c>
    </row>
    <row r="233" spans="1:51" x14ac:dyDescent="0.25">
      <c r="A233" t="s">
        <v>555</v>
      </c>
      <c r="B233" t="s">
        <v>556</v>
      </c>
      <c r="C233" t="s">
        <v>554</v>
      </c>
      <c r="D233" t="s">
        <v>102</v>
      </c>
      <c r="F233">
        <v>409.88</v>
      </c>
      <c r="H233">
        <v>2463387.75</v>
      </c>
      <c r="I233">
        <v>370601.19</v>
      </c>
      <c r="J233">
        <v>688746.26</v>
      </c>
      <c r="K233">
        <v>2126303.0818800004</v>
      </c>
      <c r="L233">
        <v>5649038.2818800006</v>
      </c>
      <c r="M233">
        <v>0.9</v>
      </c>
      <c r="N233">
        <v>5296764.76</v>
      </c>
      <c r="O233">
        <v>12922.72</v>
      </c>
      <c r="Q233">
        <v>2040990.17</v>
      </c>
      <c r="R233">
        <v>1710164.48</v>
      </c>
      <c r="S233">
        <v>3852361.4499999997</v>
      </c>
      <c r="T233">
        <v>0.72730461414714587</v>
      </c>
      <c r="V233">
        <v>1444403.31</v>
      </c>
      <c r="W233">
        <v>0.72730461414714587</v>
      </c>
      <c r="X233">
        <v>1</v>
      </c>
      <c r="Y233">
        <v>1</v>
      </c>
      <c r="AA233">
        <v>23901.812606003601</v>
      </c>
      <c r="AB233">
        <v>7170.5437818010805</v>
      </c>
      <c r="AC233">
        <v>577841.08998192742</v>
      </c>
      <c r="AD233">
        <v>36306.679541452955</v>
      </c>
      <c r="AE233">
        <v>36306.679541452955</v>
      </c>
      <c r="AF233">
        <v>35794.570093761482</v>
      </c>
      <c r="AG233">
        <v>17.494251443839858</v>
      </c>
      <c r="AH233">
        <v>88.578802433524331</v>
      </c>
      <c r="AI233">
        <v>87.329389318243102</v>
      </c>
      <c r="AJ233">
        <v>0</v>
      </c>
      <c r="AK233">
        <v>0</v>
      </c>
      <c r="AL233">
        <v>0</v>
      </c>
      <c r="AM233">
        <v>0</v>
      </c>
      <c r="AN233">
        <v>42965.11</v>
      </c>
      <c r="AO233">
        <v>104.82</v>
      </c>
      <c r="AP233">
        <v>1737167.6300000001</v>
      </c>
      <c r="AQ233">
        <v>1780132.7400000002</v>
      </c>
      <c r="AS233">
        <v>1780132.7400000002</v>
      </c>
      <c r="AU233">
        <v>89</v>
      </c>
      <c r="AV233">
        <v>45</v>
      </c>
      <c r="AX233">
        <v>12.5</v>
      </c>
      <c r="AY233">
        <v>142.33000000000001</v>
      </c>
    </row>
    <row r="234" spans="1:51" x14ac:dyDescent="0.25">
      <c r="A234" t="s">
        <v>557</v>
      </c>
      <c r="B234" t="s">
        <v>558</v>
      </c>
      <c r="C234" t="s">
        <v>554</v>
      </c>
      <c r="D234" t="s">
        <v>102</v>
      </c>
      <c r="F234">
        <v>785.29</v>
      </c>
      <c r="H234">
        <v>4700520.7</v>
      </c>
      <c r="I234">
        <v>710035.65</v>
      </c>
      <c r="J234">
        <v>1110292.46</v>
      </c>
      <c r="K234">
        <v>4015313.0497900001</v>
      </c>
      <c r="L234">
        <v>10536161.859790001</v>
      </c>
      <c r="M234">
        <v>0.9</v>
      </c>
      <c r="N234">
        <v>9884076.9700000007</v>
      </c>
      <c r="O234">
        <v>12586.53</v>
      </c>
      <c r="Q234">
        <v>5051778.66</v>
      </c>
      <c r="R234">
        <v>2555153</v>
      </c>
      <c r="S234">
        <v>7722439.8900000006</v>
      </c>
      <c r="T234">
        <v>0.78130106771113095</v>
      </c>
      <c r="V234">
        <v>2161637.08</v>
      </c>
      <c r="W234">
        <v>0.78130106771113095</v>
      </c>
      <c r="X234">
        <v>2</v>
      </c>
      <c r="Y234">
        <v>0</v>
      </c>
      <c r="AA234">
        <v>0</v>
      </c>
      <c r="AB234">
        <v>0</v>
      </c>
      <c r="AC234">
        <v>656891.13154169975</v>
      </c>
      <c r="AD234">
        <v>41273.520038619674</v>
      </c>
      <c r="AE234">
        <v>41273.520038619674</v>
      </c>
      <c r="AF234">
        <v>40691.352795065279</v>
      </c>
      <c r="AG234">
        <v>0</v>
      </c>
      <c r="AH234">
        <v>52.558316085292915</v>
      </c>
      <c r="AI234">
        <v>51.816975633288699</v>
      </c>
      <c r="AJ234">
        <v>0</v>
      </c>
      <c r="AK234">
        <v>0</v>
      </c>
      <c r="AL234">
        <v>0</v>
      </c>
      <c r="AM234">
        <v>0</v>
      </c>
      <c r="AN234">
        <v>40691.35</v>
      </c>
      <c r="AO234">
        <v>51.81</v>
      </c>
      <c r="AP234">
        <v>2612473.77</v>
      </c>
      <c r="AQ234">
        <v>2653165.12</v>
      </c>
      <c r="AS234">
        <v>2653165.12</v>
      </c>
      <c r="AU234">
        <v>89</v>
      </c>
      <c r="AV234">
        <v>45</v>
      </c>
      <c r="AX234">
        <v>0</v>
      </c>
      <c r="AY234">
        <v>212</v>
      </c>
    </row>
    <row r="235" spans="1:51" x14ac:dyDescent="0.25">
      <c r="A235" t="s">
        <v>559</v>
      </c>
      <c r="B235" t="s">
        <v>560</v>
      </c>
      <c r="C235" t="s">
        <v>554</v>
      </c>
      <c r="D235" t="s">
        <v>102</v>
      </c>
      <c r="F235">
        <v>769.29</v>
      </c>
      <c r="H235">
        <v>4637031.459999999</v>
      </c>
      <c r="I235">
        <v>695568.93</v>
      </c>
      <c r="J235">
        <v>1227843.3900000001</v>
      </c>
      <c r="K235">
        <v>3976644.5317899999</v>
      </c>
      <c r="L235">
        <v>10537088.311789999</v>
      </c>
      <c r="M235">
        <v>0.9</v>
      </c>
      <c r="N235">
        <v>9881043.9299999997</v>
      </c>
      <c r="O235">
        <v>12844.36</v>
      </c>
      <c r="Q235">
        <v>4460652.43</v>
      </c>
      <c r="R235">
        <v>2399556.25</v>
      </c>
      <c r="S235">
        <v>7175439.8300000001</v>
      </c>
      <c r="T235">
        <v>0.72618236300058636</v>
      </c>
      <c r="V235">
        <v>2705604.0999999996</v>
      </c>
      <c r="W235">
        <v>0.72618236300058636</v>
      </c>
      <c r="X235">
        <v>1</v>
      </c>
      <c r="Y235">
        <v>1</v>
      </c>
      <c r="AA235">
        <v>55677.525125857443</v>
      </c>
      <c r="AB235">
        <v>16703.257537757232</v>
      </c>
      <c r="AC235">
        <v>970304.37441820966</v>
      </c>
      <c r="AD235">
        <v>60965.775176655799</v>
      </c>
      <c r="AE235">
        <v>60965.775176655799</v>
      </c>
      <c r="AF235">
        <v>60105.846649780928</v>
      </c>
      <c r="AG235">
        <v>21.71256293173866</v>
      </c>
      <c r="AH235">
        <v>79.249405525427079</v>
      </c>
      <c r="AI235">
        <v>78.131584512707732</v>
      </c>
      <c r="AJ235">
        <v>0</v>
      </c>
      <c r="AK235">
        <v>0</v>
      </c>
      <c r="AL235">
        <v>0</v>
      </c>
      <c r="AM235">
        <v>0</v>
      </c>
      <c r="AN235">
        <v>76809.100000000006</v>
      </c>
      <c r="AO235">
        <v>99.84</v>
      </c>
      <c r="AP235">
        <v>2452226.3400000003</v>
      </c>
      <c r="AQ235">
        <v>2529035.4400000004</v>
      </c>
      <c r="AS235">
        <v>2529035.4400000004</v>
      </c>
      <c r="AU235">
        <v>89</v>
      </c>
      <c r="AV235">
        <v>45</v>
      </c>
      <c r="AX235">
        <v>22</v>
      </c>
      <c r="AY235">
        <v>239.66</v>
      </c>
    </row>
    <row r="236" spans="1:51" x14ac:dyDescent="0.25">
      <c r="A236" t="s">
        <v>561</v>
      </c>
      <c r="B236" t="s">
        <v>562</v>
      </c>
      <c r="C236" t="s">
        <v>554</v>
      </c>
      <c r="D236" t="s">
        <v>102</v>
      </c>
      <c r="F236">
        <v>296.02999999999997</v>
      </c>
      <c r="H236">
        <v>1744306.7199999997</v>
      </c>
      <c r="I236">
        <v>267661.44</v>
      </c>
      <c r="J236">
        <v>400396.20000000007</v>
      </c>
      <c r="K236">
        <v>1502639.3085300003</v>
      </c>
      <c r="L236">
        <v>3915003.6685300004</v>
      </c>
      <c r="M236">
        <v>0.9</v>
      </c>
      <c r="N236">
        <v>3673767.23</v>
      </c>
      <c r="O236">
        <v>12410.11</v>
      </c>
      <c r="Q236">
        <v>2190053.71</v>
      </c>
      <c r="R236">
        <v>1112241.5</v>
      </c>
      <c r="S236">
        <v>3356487.4899999998</v>
      </c>
      <c r="T236">
        <v>0.91363640640890575</v>
      </c>
      <c r="V236">
        <v>317279.74000000022</v>
      </c>
      <c r="W236">
        <v>0.91363640640890575</v>
      </c>
      <c r="X236">
        <v>3</v>
      </c>
      <c r="Y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20.337792512178453</v>
      </c>
      <c r="AK236">
        <v>0</v>
      </c>
      <c r="AL236">
        <v>6020.5967173801864</v>
      </c>
      <c r="AM236">
        <v>0</v>
      </c>
      <c r="AN236">
        <v>6020.59</v>
      </c>
      <c r="AO236">
        <v>20.329999999999998</v>
      </c>
      <c r="AP236">
        <v>1120657.6700000002</v>
      </c>
      <c r="AQ236">
        <v>1126678.2600000002</v>
      </c>
      <c r="AS236">
        <v>1126678.2600000002</v>
      </c>
      <c r="AU236">
        <v>89</v>
      </c>
      <c r="AV236">
        <v>45</v>
      </c>
      <c r="AX236">
        <v>0</v>
      </c>
      <c r="AY236">
        <v>73</v>
      </c>
    </row>
    <row r="237" spans="1:51" x14ac:dyDescent="0.25">
      <c r="A237" t="s">
        <v>563</v>
      </c>
      <c r="B237" t="s">
        <v>564</v>
      </c>
      <c r="C237" t="s">
        <v>565</v>
      </c>
      <c r="D237" t="s">
        <v>97</v>
      </c>
      <c r="F237">
        <v>6</v>
      </c>
      <c r="H237">
        <v>37962.9</v>
      </c>
      <c r="I237">
        <v>5425.02</v>
      </c>
      <c r="J237">
        <v>9714.0400000000009</v>
      </c>
      <c r="K237">
        <v>32433.003000000001</v>
      </c>
      <c r="L237">
        <v>85534.963000000003</v>
      </c>
      <c r="M237">
        <v>0.9</v>
      </c>
      <c r="N237">
        <v>80224.759999999995</v>
      </c>
      <c r="O237">
        <v>13370.79</v>
      </c>
      <c r="Q237">
        <v>8022.47</v>
      </c>
      <c r="R237">
        <v>27055.08</v>
      </c>
      <c r="S237">
        <v>35077.550000000003</v>
      </c>
      <c r="T237">
        <v>0.43724094656063794</v>
      </c>
      <c r="V237">
        <v>45147.209999999992</v>
      </c>
      <c r="W237">
        <v>0.43724094656063794</v>
      </c>
      <c r="X237">
        <v>1</v>
      </c>
      <c r="Y237">
        <v>1</v>
      </c>
      <c r="AA237">
        <v>23632.304794341209</v>
      </c>
      <c r="AB237">
        <v>7089.6914383023623</v>
      </c>
      <c r="AC237">
        <v>27031.538305527873</v>
      </c>
      <c r="AD237">
        <v>1698.4347700195669</v>
      </c>
      <c r="AE237">
        <v>1698.4347700195669</v>
      </c>
      <c r="AF237">
        <v>1674.4781729691083</v>
      </c>
      <c r="AG237">
        <v>1181.6152397170604</v>
      </c>
      <c r="AH237">
        <v>283.0724616699278</v>
      </c>
      <c r="AI237">
        <v>279.07969549485136</v>
      </c>
      <c r="AJ237">
        <v>0</v>
      </c>
      <c r="AK237">
        <v>0</v>
      </c>
      <c r="AL237">
        <v>0</v>
      </c>
      <c r="AM237">
        <v>0</v>
      </c>
      <c r="AN237">
        <v>8764.16</v>
      </c>
      <c r="AO237">
        <v>1460.69</v>
      </c>
      <c r="AP237">
        <v>27055.08</v>
      </c>
      <c r="AQ237">
        <v>35819.240000000005</v>
      </c>
      <c r="AS237">
        <v>35819.240000000005</v>
      </c>
      <c r="AU237">
        <v>103</v>
      </c>
      <c r="AV237">
        <v>52</v>
      </c>
      <c r="AX237">
        <v>0</v>
      </c>
      <c r="AY237">
        <v>2.71869688843609</v>
      </c>
    </row>
    <row r="238" spans="1:51" x14ac:dyDescent="0.25">
      <c r="A238" t="s">
        <v>566</v>
      </c>
      <c r="B238" t="s">
        <v>567</v>
      </c>
      <c r="C238" t="s">
        <v>565</v>
      </c>
      <c r="D238" t="s">
        <v>97</v>
      </c>
      <c r="F238">
        <v>94.31</v>
      </c>
      <c r="H238">
        <v>603285.66999999993</v>
      </c>
      <c r="I238">
        <v>85272.27</v>
      </c>
      <c r="J238">
        <v>186709.52999999997</v>
      </c>
      <c r="K238">
        <v>540933.58980999992</v>
      </c>
      <c r="L238">
        <v>1416201.05981</v>
      </c>
      <c r="M238">
        <v>0.9</v>
      </c>
      <c r="N238">
        <v>1328674.31</v>
      </c>
      <c r="O238">
        <v>14088.37</v>
      </c>
      <c r="Q238">
        <v>132867.43</v>
      </c>
      <c r="R238">
        <v>730320.18</v>
      </c>
      <c r="S238">
        <v>863187.6100000001</v>
      </c>
      <c r="T238">
        <v>0.64966079610585692</v>
      </c>
      <c r="V238">
        <v>465486.69999999995</v>
      </c>
      <c r="W238">
        <v>0.64966079610585692</v>
      </c>
      <c r="X238">
        <v>1</v>
      </c>
      <c r="Y238">
        <v>1</v>
      </c>
      <c r="AA238">
        <v>109159.02972907491</v>
      </c>
      <c r="AB238">
        <v>32747.708918722474</v>
      </c>
      <c r="AC238">
        <v>269884.4040731499</v>
      </c>
      <c r="AD238">
        <v>16957.268601695174</v>
      </c>
      <c r="AE238">
        <v>16957.268601695174</v>
      </c>
      <c r="AF238">
        <v>16718.084584658991</v>
      </c>
      <c r="AG238">
        <v>347.23474624878031</v>
      </c>
      <c r="AH238">
        <v>179.80350547868915</v>
      </c>
      <c r="AI238">
        <v>177.26735854796937</v>
      </c>
      <c r="AJ238">
        <v>0</v>
      </c>
      <c r="AK238">
        <v>0</v>
      </c>
      <c r="AL238">
        <v>0</v>
      </c>
      <c r="AM238">
        <v>0</v>
      </c>
      <c r="AN238">
        <v>49465.79</v>
      </c>
      <c r="AO238">
        <v>524.5</v>
      </c>
      <c r="AP238">
        <v>730320.18</v>
      </c>
      <c r="AQ238">
        <v>779785.97000000009</v>
      </c>
      <c r="AS238">
        <v>779785.97000000009</v>
      </c>
      <c r="AU238">
        <v>103</v>
      </c>
      <c r="AV238">
        <v>52</v>
      </c>
      <c r="AX238">
        <v>5</v>
      </c>
      <c r="AY238">
        <v>42.733383924734611</v>
      </c>
    </row>
    <row r="239" spans="1:51" x14ac:dyDescent="0.25">
      <c r="A239" t="s">
        <v>568</v>
      </c>
      <c r="B239" t="s">
        <v>569</v>
      </c>
      <c r="C239" t="s">
        <v>565</v>
      </c>
      <c r="D239" t="s">
        <v>102</v>
      </c>
      <c r="F239">
        <v>584.86</v>
      </c>
      <c r="H239">
        <v>3508868.73</v>
      </c>
      <c r="I239">
        <v>528812.86</v>
      </c>
      <c r="J239">
        <v>842554.04</v>
      </c>
      <c r="K239">
        <v>2981174.8198599992</v>
      </c>
      <c r="L239">
        <v>7861410.4498599991</v>
      </c>
      <c r="M239">
        <v>0.9</v>
      </c>
      <c r="N239">
        <v>7373386.8799999999</v>
      </c>
      <c r="O239">
        <v>12607.09</v>
      </c>
      <c r="Q239">
        <v>3121436.76</v>
      </c>
      <c r="R239">
        <v>1532667.33</v>
      </c>
      <c r="S239">
        <v>5537002</v>
      </c>
      <c r="T239">
        <v>0.75094418482487113</v>
      </c>
      <c r="V239">
        <v>1836384.88</v>
      </c>
      <c r="W239">
        <v>0.75094418482487113</v>
      </c>
      <c r="X239">
        <v>2</v>
      </c>
      <c r="Y239">
        <v>0</v>
      </c>
      <c r="AA239">
        <v>0</v>
      </c>
      <c r="AB239">
        <v>0</v>
      </c>
      <c r="AC239">
        <v>650195.72718719987</v>
      </c>
      <c r="AD239">
        <v>40852.837078349607</v>
      </c>
      <c r="AE239">
        <v>40852.837078349607</v>
      </c>
      <c r="AF239">
        <v>40276.603611201041</v>
      </c>
      <c r="AG239">
        <v>0</v>
      </c>
      <c r="AH239">
        <v>69.850625924750545</v>
      </c>
      <c r="AI239">
        <v>68.865375664605267</v>
      </c>
      <c r="AJ239">
        <v>0</v>
      </c>
      <c r="AK239">
        <v>0</v>
      </c>
      <c r="AL239">
        <v>0</v>
      </c>
      <c r="AM239">
        <v>0</v>
      </c>
      <c r="AN239">
        <v>40276.6</v>
      </c>
      <c r="AO239">
        <v>68.86</v>
      </c>
      <c r="AP239">
        <v>1557416.86</v>
      </c>
      <c r="AQ239">
        <v>1597693.4600000002</v>
      </c>
      <c r="AS239">
        <v>1597693.4600000002</v>
      </c>
      <c r="AU239">
        <v>101</v>
      </c>
      <c r="AV239">
        <v>51</v>
      </c>
      <c r="AX239">
        <v>0</v>
      </c>
      <c r="AY239">
        <v>164.66</v>
      </c>
    </row>
    <row r="240" spans="1:51" x14ac:dyDescent="0.25">
      <c r="A240" t="s">
        <v>570</v>
      </c>
      <c r="B240" t="s">
        <v>571</v>
      </c>
      <c r="C240" t="s">
        <v>565</v>
      </c>
      <c r="D240" t="s">
        <v>102</v>
      </c>
      <c r="F240">
        <v>3278</v>
      </c>
      <c r="H240">
        <v>19272798.710000001</v>
      </c>
      <c r="I240">
        <v>2963869.26</v>
      </c>
      <c r="J240">
        <v>4056738.63</v>
      </c>
      <c r="K240">
        <v>16425413.137999998</v>
      </c>
      <c r="L240">
        <v>42718819.737999998</v>
      </c>
      <c r="M240">
        <v>0.9</v>
      </c>
      <c r="N240">
        <v>40089479.07</v>
      </c>
      <c r="O240">
        <v>12229.85</v>
      </c>
      <c r="Q240">
        <v>13920465.83</v>
      </c>
      <c r="R240">
        <v>11225214.140000001</v>
      </c>
      <c r="S240">
        <v>25670174.170000002</v>
      </c>
      <c r="T240">
        <v>0.64032196889307202</v>
      </c>
      <c r="V240">
        <v>14419304.899999999</v>
      </c>
      <c r="W240">
        <v>0.64032196889307202</v>
      </c>
      <c r="X240">
        <v>1</v>
      </c>
      <c r="Y240">
        <v>1</v>
      </c>
      <c r="AA240">
        <v>3667993.9339679182</v>
      </c>
      <c r="AB240">
        <v>1100398.1801903753</v>
      </c>
      <c r="AC240">
        <v>6128745.8864725763</v>
      </c>
      <c r="AD240">
        <v>385078.90274490038</v>
      </c>
      <c r="AE240">
        <v>385078.90274490038</v>
      </c>
      <c r="AF240">
        <v>379647.32523098384</v>
      </c>
      <c r="AG240">
        <v>335.6919402655202</v>
      </c>
      <c r="AH240">
        <v>117.47373482150714</v>
      </c>
      <c r="AI240">
        <v>115.81675571415005</v>
      </c>
      <c r="AJ240">
        <v>0</v>
      </c>
      <c r="AK240">
        <v>0</v>
      </c>
      <c r="AL240">
        <v>0</v>
      </c>
      <c r="AM240">
        <v>0</v>
      </c>
      <c r="AN240">
        <v>1480045.5</v>
      </c>
      <c r="AO240">
        <v>451.5</v>
      </c>
      <c r="AP240">
        <v>11320228.810000002</v>
      </c>
      <c r="AQ240">
        <v>12800274.310000002</v>
      </c>
      <c r="AS240">
        <v>12800274.310000002</v>
      </c>
      <c r="AU240">
        <v>101</v>
      </c>
      <c r="AV240">
        <v>51</v>
      </c>
      <c r="AX240">
        <v>52</v>
      </c>
      <c r="AY240">
        <v>566</v>
      </c>
    </row>
    <row r="241" spans="1:51" x14ac:dyDescent="0.25">
      <c r="A241" t="s">
        <v>572</v>
      </c>
      <c r="B241" t="s">
        <v>573</v>
      </c>
      <c r="C241" t="s">
        <v>565</v>
      </c>
      <c r="D241" t="s">
        <v>102</v>
      </c>
      <c r="F241">
        <v>10011.25</v>
      </c>
      <c r="H241">
        <v>62508736.009999998</v>
      </c>
      <c r="I241">
        <v>9051871.9100000001</v>
      </c>
      <c r="J241">
        <v>23429044.909999996</v>
      </c>
      <c r="K241">
        <v>54353171.891749993</v>
      </c>
      <c r="L241">
        <v>149342824.72174999</v>
      </c>
      <c r="M241">
        <v>0.9</v>
      </c>
      <c r="N241">
        <v>139843859.43000001</v>
      </c>
      <c r="O241">
        <v>13968.67</v>
      </c>
      <c r="Q241">
        <v>105638051.41</v>
      </c>
      <c r="R241">
        <v>14815891.449999999</v>
      </c>
      <c r="S241">
        <v>125691307.38</v>
      </c>
      <c r="T241">
        <v>0.89879747235462859</v>
      </c>
      <c r="V241">
        <v>14152552.050000012</v>
      </c>
      <c r="W241">
        <v>0.89879747235462859</v>
      </c>
      <c r="X241">
        <v>2</v>
      </c>
      <c r="Y241">
        <v>0</v>
      </c>
      <c r="AA241">
        <v>0</v>
      </c>
      <c r="AB241">
        <v>0</v>
      </c>
      <c r="AC241">
        <v>41133.42977220202</v>
      </c>
      <c r="AD241">
        <v>2584.4791571103178</v>
      </c>
      <c r="AE241">
        <v>304079.16954039061</v>
      </c>
      <c r="AF241">
        <v>299790.10159106145</v>
      </c>
      <c r="AG241">
        <v>0</v>
      </c>
      <c r="AH241">
        <v>0.25815748853642828</v>
      </c>
      <c r="AI241">
        <v>29.945321672224892</v>
      </c>
      <c r="AJ241">
        <v>0</v>
      </c>
      <c r="AK241">
        <v>0</v>
      </c>
      <c r="AL241">
        <v>0</v>
      </c>
      <c r="AM241">
        <v>0</v>
      </c>
      <c r="AN241">
        <v>299790.09999999998</v>
      </c>
      <c r="AO241">
        <v>29.94</v>
      </c>
      <c r="AP241">
        <v>15419012.650000002</v>
      </c>
      <c r="AQ241">
        <v>15718802.750000002</v>
      </c>
      <c r="AS241">
        <v>15718802.750000002</v>
      </c>
      <c r="AU241">
        <v>103</v>
      </c>
      <c r="AV241">
        <v>52</v>
      </c>
      <c r="AX241">
        <v>1325</v>
      </c>
      <c r="AY241">
        <v>4927</v>
      </c>
    </row>
    <row r="242" spans="1:51" x14ac:dyDescent="0.25">
      <c r="A242" t="s">
        <v>574</v>
      </c>
      <c r="B242" t="s">
        <v>575</v>
      </c>
      <c r="C242" t="s">
        <v>565</v>
      </c>
      <c r="D242" t="s">
        <v>102</v>
      </c>
      <c r="F242">
        <v>1536.12</v>
      </c>
      <c r="H242">
        <v>9122507.6799999997</v>
      </c>
      <c r="I242">
        <v>1388913.62</v>
      </c>
      <c r="J242">
        <v>2066552.3999999997</v>
      </c>
      <c r="K242">
        <v>7792703.8111199969</v>
      </c>
      <c r="L242">
        <v>20370677.511119999</v>
      </c>
      <c r="M242">
        <v>0.9</v>
      </c>
      <c r="N242">
        <v>19112880.140000001</v>
      </c>
      <c r="O242">
        <v>12442.3</v>
      </c>
      <c r="Q242">
        <v>7077499.5099999998</v>
      </c>
      <c r="R242">
        <v>5922321.8399999999</v>
      </c>
      <c r="S242">
        <v>13381924.66</v>
      </c>
      <c r="T242">
        <v>0.70015217811123676</v>
      </c>
      <c r="V242">
        <v>5730955.4800000004</v>
      </c>
      <c r="W242">
        <v>0.70015217811123676</v>
      </c>
      <c r="X242">
        <v>1</v>
      </c>
      <c r="Y242">
        <v>1</v>
      </c>
      <c r="AA242">
        <v>605208.71030921675</v>
      </c>
      <c r="AB242">
        <v>181562.61309276501</v>
      </c>
      <c r="AC242">
        <v>2290914.6258756868</v>
      </c>
      <c r="AD242">
        <v>143941.82868009189</v>
      </c>
      <c r="AE242">
        <v>143941.82868009189</v>
      </c>
      <c r="AF242">
        <v>141911.51438762402</v>
      </c>
      <c r="AG242">
        <v>118.19559220162814</v>
      </c>
      <c r="AH242">
        <v>93.704807358859924</v>
      </c>
      <c r="AI242">
        <v>92.38309141709243</v>
      </c>
      <c r="AJ242">
        <v>0</v>
      </c>
      <c r="AK242">
        <v>0</v>
      </c>
      <c r="AL242">
        <v>0</v>
      </c>
      <c r="AM242">
        <v>0</v>
      </c>
      <c r="AN242">
        <v>323474.12</v>
      </c>
      <c r="AO242">
        <v>210.57</v>
      </c>
      <c r="AP242">
        <v>5988059.1700000018</v>
      </c>
      <c r="AQ242">
        <v>6311533.2900000019</v>
      </c>
      <c r="AS242">
        <v>6311533.2900000019</v>
      </c>
      <c r="AU242">
        <v>102</v>
      </c>
      <c r="AV242">
        <v>51</v>
      </c>
      <c r="AX242">
        <v>6</v>
      </c>
      <c r="AY242">
        <v>361</v>
      </c>
    </row>
    <row r="243" spans="1:51" x14ac:dyDescent="0.25">
      <c r="A243" t="s">
        <v>576</v>
      </c>
      <c r="B243" t="s">
        <v>577</v>
      </c>
      <c r="C243" t="s">
        <v>565</v>
      </c>
      <c r="D243" t="s">
        <v>102</v>
      </c>
      <c r="F243">
        <v>379.05</v>
      </c>
      <c r="H243">
        <v>2272964.33</v>
      </c>
      <c r="I243">
        <v>342725.63</v>
      </c>
      <c r="J243">
        <v>562880.09</v>
      </c>
      <c r="K243">
        <v>1840450.6685500001</v>
      </c>
      <c r="L243">
        <v>5019020.7185500003</v>
      </c>
      <c r="M243">
        <v>0.9</v>
      </c>
      <c r="N243">
        <v>4701163.71</v>
      </c>
      <c r="O243">
        <v>12402.48</v>
      </c>
      <c r="Q243">
        <v>4192967.91</v>
      </c>
      <c r="R243">
        <v>638194.1</v>
      </c>
      <c r="S243">
        <v>5058003.38</v>
      </c>
      <c r="T243">
        <v>1.0759045402398888</v>
      </c>
      <c r="V243">
        <v>-356839.66999999993</v>
      </c>
      <c r="W243">
        <v>1.0759045402398888</v>
      </c>
      <c r="X243">
        <v>4</v>
      </c>
      <c r="Y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0.95435797966437419</v>
      </c>
      <c r="AL243">
        <v>0</v>
      </c>
      <c r="AM243">
        <v>361.74939219178106</v>
      </c>
      <c r="AN243">
        <v>361.74</v>
      </c>
      <c r="AO243">
        <v>0.95</v>
      </c>
      <c r="AP243">
        <v>638194.1</v>
      </c>
      <c r="AQ243">
        <v>638555.84</v>
      </c>
      <c r="AS243">
        <v>638555.84</v>
      </c>
      <c r="AU243">
        <v>102</v>
      </c>
      <c r="AV243">
        <v>51</v>
      </c>
      <c r="AX243">
        <v>0</v>
      </c>
      <c r="AY243">
        <v>114</v>
      </c>
    </row>
    <row r="244" spans="1:51" x14ac:dyDescent="0.25">
      <c r="A244" t="s">
        <v>578</v>
      </c>
      <c r="B244" t="s">
        <v>579</v>
      </c>
      <c r="C244" t="s">
        <v>565</v>
      </c>
      <c r="D244" t="s">
        <v>102</v>
      </c>
      <c r="F244">
        <v>4049.18</v>
      </c>
      <c r="H244">
        <v>25952309.870000001</v>
      </c>
      <c r="I244">
        <v>3661147.08</v>
      </c>
      <c r="J244">
        <v>11859099.370000001</v>
      </c>
      <c r="K244">
        <v>22842138.858179994</v>
      </c>
      <c r="L244">
        <v>64314695.178180002</v>
      </c>
      <c r="M244">
        <v>0.9</v>
      </c>
      <c r="N244">
        <v>60167439.539999999</v>
      </c>
      <c r="O244">
        <v>14859.16</v>
      </c>
      <c r="Q244">
        <v>32030216.280000001</v>
      </c>
      <c r="R244">
        <v>10005859.939999999</v>
      </c>
      <c r="S244">
        <v>44062766.689999998</v>
      </c>
      <c r="T244">
        <v>0.73233574549414837</v>
      </c>
      <c r="V244">
        <v>16104672.850000001</v>
      </c>
      <c r="W244">
        <v>0.73233574549414837</v>
      </c>
      <c r="X244">
        <v>2</v>
      </c>
      <c r="Y244">
        <v>0</v>
      </c>
      <c r="AA244">
        <v>0</v>
      </c>
      <c r="AB244">
        <v>0</v>
      </c>
      <c r="AC244">
        <v>5427305.7460480034</v>
      </c>
      <c r="AD244">
        <v>341006.29725278623</v>
      </c>
      <c r="AE244">
        <v>341006.29725278623</v>
      </c>
      <c r="AF244">
        <v>336196.36837052496</v>
      </c>
      <c r="AG244">
        <v>0</v>
      </c>
      <c r="AH244">
        <v>84.216136909889471</v>
      </c>
      <c r="AI244">
        <v>83.028259640353099</v>
      </c>
      <c r="AJ244">
        <v>0</v>
      </c>
      <c r="AK244">
        <v>0</v>
      </c>
      <c r="AL244">
        <v>0</v>
      </c>
      <c r="AM244">
        <v>0</v>
      </c>
      <c r="AN244">
        <v>336196.36</v>
      </c>
      <c r="AO244">
        <v>83.02</v>
      </c>
      <c r="AP244">
        <v>11361742.560000002</v>
      </c>
      <c r="AQ244">
        <v>11697938.920000002</v>
      </c>
      <c r="AS244">
        <v>11697938.920000002</v>
      </c>
      <c r="AU244">
        <v>103</v>
      </c>
      <c r="AV244">
        <v>52</v>
      </c>
      <c r="AX244">
        <v>796.66</v>
      </c>
      <c r="AY244">
        <v>2674.33</v>
      </c>
    </row>
    <row r="245" spans="1:51" x14ac:dyDescent="0.25">
      <c r="A245" t="s">
        <v>580</v>
      </c>
      <c r="B245" t="s">
        <v>581</v>
      </c>
      <c r="C245" t="s">
        <v>565</v>
      </c>
      <c r="D245" t="s">
        <v>211</v>
      </c>
      <c r="F245">
        <v>141.97999999999999</v>
      </c>
      <c r="H245">
        <v>926908.22</v>
      </c>
      <c r="I245">
        <v>128374.05</v>
      </c>
      <c r="J245">
        <v>463410.96000000008</v>
      </c>
      <c r="K245">
        <v>795778.22998000006</v>
      </c>
      <c r="L245">
        <v>2314471.4599799998</v>
      </c>
      <c r="M245">
        <v>0.9</v>
      </c>
      <c r="N245">
        <v>2162602.13</v>
      </c>
      <c r="O245">
        <v>15231.73</v>
      </c>
      <c r="Q245">
        <v>701115.61</v>
      </c>
      <c r="R245">
        <v>773190.65</v>
      </c>
      <c r="S245">
        <v>1501269.94</v>
      </c>
      <c r="T245">
        <v>0.69419608867212201</v>
      </c>
      <c r="V245">
        <v>661332.18999999994</v>
      </c>
      <c r="W245">
        <v>0.69419608867212201</v>
      </c>
      <c r="X245">
        <v>1</v>
      </c>
      <c r="Y245">
        <v>1</v>
      </c>
      <c r="AA245">
        <v>81359.375815130305</v>
      </c>
      <c r="AB245">
        <v>24407.812744539089</v>
      </c>
      <c r="AC245">
        <v>284284.84220384044</v>
      </c>
      <c r="AD245">
        <v>17862.071153005352</v>
      </c>
      <c r="AE245">
        <v>17862.071153005352</v>
      </c>
      <c r="AF245">
        <v>17610.124802958457</v>
      </c>
      <c r="AG245">
        <v>171.91021794998656</v>
      </c>
      <c r="AH245">
        <v>125.80695276098996</v>
      </c>
      <c r="AI245">
        <v>124.03243275784236</v>
      </c>
      <c r="AJ245">
        <v>0</v>
      </c>
      <c r="AK245">
        <v>0</v>
      </c>
      <c r="AL245">
        <v>0</v>
      </c>
      <c r="AM245">
        <v>0</v>
      </c>
      <c r="AN245">
        <v>42017.93</v>
      </c>
      <c r="AO245">
        <v>295.94</v>
      </c>
      <c r="AP245">
        <v>840278.65999999992</v>
      </c>
      <c r="AQ245">
        <v>882296.59</v>
      </c>
      <c r="AS245">
        <v>882296.59</v>
      </c>
      <c r="AU245">
        <v>104</v>
      </c>
      <c r="AV245">
        <v>52</v>
      </c>
      <c r="AX245">
        <v>11</v>
      </c>
      <c r="AY245">
        <v>137.66</v>
      </c>
    </row>
    <row r="246" spans="1:51" x14ac:dyDescent="0.25">
      <c r="A246" t="s">
        <v>582</v>
      </c>
      <c r="B246" t="s">
        <v>583</v>
      </c>
      <c r="C246" t="s">
        <v>565</v>
      </c>
      <c r="D246" t="s">
        <v>211</v>
      </c>
      <c r="F246">
        <v>1659.98</v>
      </c>
      <c r="H246">
        <v>10508151.219999999</v>
      </c>
      <c r="I246">
        <v>1500904.11</v>
      </c>
      <c r="J246">
        <v>5265340.88</v>
      </c>
      <c r="K246">
        <v>9155998.6089799982</v>
      </c>
      <c r="L246">
        <v>26430394.818979993</v>
      </c>
      <c r="M246">
        <v>0.9</v>
      </c>
      <c r="N246">
        <v>24702955.190000001</v>
      </c>
      <c r="O246">
        <v>14881.47</v>
      </c>
      <c r="Q246">
        <v>2736524.17</v>
      </c>
      <c r="R246">
        <v>12717637.439999999</v>
      </c>
      <c r="S246">
        <v>15848156.899999999</v>
      </c>
      <c r="T246">
        <v>0.64154902836950811</v>
      </c>
      <c r="V246">
        <v>8854798.2900000028</v>
      </c>
      <c r="W246">
        <v>0.64154902836950811</v>
      </c>
      <c r="X246">
        <v>1</v>
      </c>
      <c r="Y246">
        <v>1</v>
      </c>
      <c r="AA246">
        <v>2229889.2318428122</v>
      </c>
      <c r="AB246">
        <v>668966.76955284365</v>
      </c>
      <c r="AC246">
        <v>5133694.4364998369</v>
      </c>
      <c r="AD246">
        <v>322558.22924529121</v>
      </c>
      <c r="AE246">
        <v>322558.22924529121</v>
      </c>
      <c r="AF246">
        <v>318008.51225895685</v>
      </c>
      <c r="AG246">
        <v>402.9968852352701</v>
      </c>
      <c r="AH246">
        <v>194.31452743122881</v>
      </c>
      <c r="AI246">
        <v>191.57370104396247</v>
      </c>
      <c r="AJ246">
        <v>0</v>
      </c>
      <c r="AK246">
        <v>0</v>
      </c>
      <c r="AL246">
        <v>0</v>
      </c>
      <c r="AM246">
        <v>0</v>
      </c>
      <c r="AN246">
        <v>986975.28</v>
      </c>
      <c r="AO246">
        <v>594.57000000000005</v>
      </c>
      <c r="AP246">
        <v>13744017.260000002</v>
      </c>
      <c r="AQ246">
        <v>14730992.540000001</v>
      </c>
      <c r="AS246">
        <v>14730992.540000001</v>
      </c>
      <c r="AU246">
        <v>104</v>
      </c>
      <c r="AV246">
        <v>52</v>
      </c>
      <c r="AX246">
        <v>372</v>
      </c>
      <c r="AY246">
        <v>1210.6600000000001</v>
      </c>
    </row>
    <row r="247" spans="1:51" x14ac:dyDescent="0.25">
      <c r="A247" t="s">
        <v>584</v>
      </c>
      <c r="B247" t="s">
        <v>585</v>
      </c>
      <c r="C247" t="s">
        <v>565</v>
      </c>
      <c r="D247" t="s">
        <v>211</v>
      </c>
      <c r="F247">
        <v>55.46</v>
      </c>
      <c r="H247">
        <v>350733.85</v>
      </c>
      <c r="I247">
        <v>50145.26</v>
      </c>
      <c r="J247">
        <v>201621.3</v>
      </c>
      <c r="K247">
        <v>298230.69646000001</v>
      </c>
      <c r="L247">
        <v>900731.10645999992</v>
      </c>
      <c r="M247">
        <v>0.9</v>
      </c>
      <c r="N247">
        <v>840481.06</v>
      </c>
      <c r="O247">
        <v>15154.72</v>
      </c>
      <c r="Q247">
        <v>505885.55</v>
      </c>
      <c r="R247">
        <v>439042.11</v>
      </c>
      <c r="S247">
        <v>966833.47</v>
      </c>
      <c r="T247">
        <v>1.1503334411842665</v>
      </c>
      <c r="V247">
        <v>-126352.40999999992</v>
      </c>
      <c r="W247">
        <v>1.1503334411842665</v>
      </c>
      <c r="X247">
        <v>4</v>
      </c>
      <c r="Y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1.16613948604541</v>
      </c>
      <c r="AL247">
        <v>0</v>
      </c>
      <c r="AM247">
        <v>64.674095896078441</v>
      </c>
      <c r="AN247">
        <v>64.67</v>
      </c>
      <c r="AO247">
        <v>1.1599999999999999</v>
      </c>
      <c r="AP247">
        <v>439042.11000000004</v>
      </c>
      <c r="AQ247">
        <v>439106.78</v>
      </c>
      <c r="AS247">
        <v>439106.78</v>
      </c>
      <c r="AU247">
        <v>101</v>
      </c>
      <c r="AV247">
        <v>51</v>
      </c>
      <c r="AX247">
        <v>16</v>
      </c>
      <c r="AY247">
        <v>48</v>
      </c>
    </row>
    <row r="248" spans="1:51" x14ac:dyDescent="0.25">
      <c r="A248" t="s">
        <v>586</v>
      </c>
      <c r="B248" t="s">
        <v>587</v>
      </c>
      <c r="C248" t="s">
        <v>565</v>
      </c>
      <c r="D248" t="s">
        <v>211</v>
      </c>
      <c r="F248">
        <v>770.5</v>
      </c>
      <c r="H248">
        <v>4354484.03</v>
      </c>
      <c r="I248">
        <v>696662.98</v>
      </c>
      <c r="J248">
        <v>912200.26999999955</v>
      </c>
      <c r="K248">
        <v>3646348.9405</v>
      </c>
      <c r="L248">
        <v>9609696.2204999998</v>
      </c>
      <c r="M248">
        <v>0.9</v>
      </c>
      <c r="N248">
        <v>9013361.4900000002</v>
      </c>
      <c r="O248">
        <v>11698.06</v>
      </c>
      <c r="Q248">
        <v>3771190.44</v>
      </c>
      <c r="R248">
        <v>2743859.05</v>
      </c>
      <c r="S248">
        <v>6596592.3099999996</v>
      </c>
      <c r="T248">
        <v>0.73186816231865115</v>
      </c>
      <c r="V248">
        <v>2416769.1800000006</v>
      </c>
      <c r="W248">
        <v>0.73186816231865115</v>
      </c>
      <c r="X248">
        <v>2</v>
      </c>
      <c r="Y248">
        <v>0</v>
      </c>
      <c r="AA248">
        <v>0</v>
      </c>
      <c r="AB248">
        <v>0</v>
      </c>
      <c r="AC248">
        <v>881375.85082960024</v>
      </c>
      <c r="AD248">
        <v>55378.253859805242</v>
      </c>
      <c r="AE248">
        <v>55378.253859805242</v>
      </c>
      <c r="AF248">
        <v>54597.137895568318</v>
      </c>
      <c r="AG248">
        <v>0</v>
      </c>
      <c r="AH248">
        <v>71.873139337839376</v>
      </c>
      <c r="AI248">
        <v>70.859361318064003</v>
      </c>
      <c r="AJ248">
        <v>0</v>
      </c>
      <c r="AK248">
        <v>0</v>
      </c>
      <c r="AL248">
        <v>0</v>
      </c>
      <c r="AM248">
        <v>0</v>
      </c>
      <c r="AN248">
        <v>54597.13</v>
      </c>
      <c r="AO248">
        <v>70.849999999999994</v>
      </c>
      <c r="AP248">
        <v>2756099.36</v>
      </c>
      <c r="AQ248">
        <v>2810696.4899999998</v>
      </c>
      <c r="AS248">
        <v>2810696.4899999998</v>
      </c>
      <c r="AU248">
        <v>102</v>
      </c>
      <c r="AV248">
        <v>51</v>
      </c>
      <c r="AX248">
        <v>4</v>
      </c>
      <c r="AY248">
        <v>127</v>
      </c>
    </row>
    <row r="249" spans="1:51" x14ac:dyDescent="0.25">
      <c r="A249" t="s">
        <v>588</v>
      </c>
      <c r="B249" t="s">
        <v>589</v>
      </c>
      <c r="C249" t="s">
        <v>565</v>
      </c>
      <c r="D249" t="s">
        <v>211</v>
      </c>
      <c r="F249">
        <v>174.75</v>
      </c>
      <c r="H249">
        <v>1013194.35</v>
      </c>
      <c r="I249">
        <v>158003.70000000001</v>
      </c>
      <c r="J249">
        <v>259258.53999999998</v>
      </c>
      <c r="K249">
        <v>800496.34525000001</v>
      </c>
      <c r="L249">
        <v>2230952.9352500001</v>
      </c>
      <c r="M249">
        <v>0.9</v>
      </c>
      <c r="N249">
        <v>2087907.27</v>
      </c>
      <c r="O249">
        <v>11947.96</v>
      </c>
      <c r="Q249">
        <v>1484710.85</v>
      </c>
      <c r="R249">
        <v>300342.53000000003</v>
      </c>
      <c r="S249">
        <v>1987071.9400000002</v>
      </c>
      <c r="T249">
        <v>0.95170507261081583</v>
      </c>
      <c r="V249">
        <v>100835.32999999984</v>
      </c>
      <c r="W249">
        <v>0.95170507261081583</v>
      </c>
      <c r="X249">
        <v>3</v>
      </c>
      <c r="Y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19.580416412419488</v>
      </c>
      <c r="AK249">
        <v>0</v>
      </c>
      <c r="AL249">
        <v>3421.6777680703053</v>
      </c>
      <c r="AM249">
        <v>0</v>
      </c>
      <c r="AN249">
        <v>3421.67</v>
      </c>
      <c r="AO249">
        <v>19.579999999999998</v>
      </c>
      <c r="AP249">
        <v>302027.38999999996</v>
      </c>
      <c r="AQ249">
        <v>305449.05999999994</v>
      </c>
      <c r="AS249">
        <v>305449.05999999994</v>
      </c>
      <c r="AU249">
        <v>104</v>
      </c>
      <c r="AV249">
        <v>52</v>
      </c>
      <c r="AX249">
        <v>0</v>
      </c>
      <c r="AY249">
        <v>53</v>
      </c>
    </row>
    <row r="250" spans="1:51" x14ac:dyDescent="0.25">
      <c r="A250" t="s">
        <v>590</v>
      </c>
      <c r="B250" t="s">
        <v>591</v>
      </c>
      <c r="C250" t="s">
        <v>565</v>
      </c>
      <c r="D250" t="s">
        <v>222</v>
      </c>
      <c r="F250">
        <v>785.5</v>
      </c>
      <c r="H250">
        <v>5356388.34</v>
      </c>
      <c r="I250">
        <v>710225.53</v>
      </c>
      <c r="J250">
        <v>2216588.33</v>
      </c>
      <c r="K250">
        <v>4863656.9385000002</v>
      </c>
      <c r="L250">
        <v>13146859.138500001</v>
      </c>
      <c r="M250">
        <v>0.9</v>
      </c>
      <c r="N250">
        <v>12318538.91</v>
      </c>
      <c r="O250">
        <v>15682.41</v>
      </c>
      <c r="Q250">
        <v>2465130.9500000002</v>
      </c>
      <c r="R250">
        <v>5000531.58</v>
      </c>
      <c r="S250">
        <v>7747005.6799999997</v>
      </c>
      <c r="T250">
        <v>0.62888997929057155</v>
      </c>
      <c r="V250">
        <v>4571533.2300000004</v>
      </c>
      <c r="W250">
        <v>0.62888997929057155</v>
      </c>
      <c r="X250">
        <v>1</v>
      </c>
      <c r="Y250">
        <v>1</v>
      </c>
      <c r="AA250">
        <v>1267912.2915158067</v>
      </c>
      <c r="AB250">
        <v>380373.68745474197</v>
      </c>
      <c r="AC250">
        <v>2480785.9276903914</v>
      </c>
      <c r="AD250">
        <v>155871.74614117201</v>
      </c>
      <c r="AE250">
        <v>155871.74614117201</v>
      </c>
      <c r="AF250">
        <v>153673.15913637794</v>
      </c>
      <c r="AG250">
        <v>484.24403240578226</v>
      </c>
      <c r="AH250">
        <v>198.43634136368175</v>
      </c>
      <c r="AI250">
        <v>195.63737636712659</v>
      </c>
      <c r="AJ250">
        <v>0</v>
      </c>
      <c r="AK250">
        <v>0</v>
      </c>
      <c r="AL250">
        <v>0</v>
      </c>
      <c r="AM250">
        <v>0</v>
      </c>
      <c r="AN250">
        <v>534046.84</v>
      </c>
      <c r="AO250">
        <v>679.88</v>
      </c>
      <c r="AP250">
        <v>5345624.8100000005</v>
      </c>
      <c r="AQ250">
        <v>5879671.6500000004</v>
      </c>
      <c r="AS250">
        <v>5879671.6500000004</v>
      </c>
      <c r="AU250">
        <v>104</v>
      </c>
      <c r="AV250">
        <v>52</v>
      </c>
      <c r="AX250">
        <v>130</v>
      </c>
      <c r="AY250">
        <v>515.33000000000004</v>
      </c>
    </row>
    <row r="251" spans="1:51" x14ac:dyDescent="0.25">
      <c r="A251" t="s">
        <v>592</v>
      </c>
      <c r="B251" t="s">
        <v>593</v>
      </c>
      <c r="C251" t="s">
        <v>565</v>
      </c>
      <c r="D251" t="s">
        <v>211</v>
      </c>
      <c r="F251">
        <v>256.75</v>
      </c>
      <c r="H251">
        <v>1463126.66</v>
      </c>
      <c r="I251">
        <v>232145.64</v>
      </c>
      <c r="J251">
        <v>321650.82999999996</v>
      </c>
      <c r="K251">
        <v>1148486.4562499998</v>
      </c>
      <c r="L251">
        <v>3165409.5862499997</v>
      </c>
      <c r="M251">
        <v>0.9</v>
      </c>
      <c r="N251">
        <v>2963717.27</v>
      </c>
      <c r="O251">
        <v>11543.2</v>
      </c>
      <c r="Q251">
        <v>2563911.81</v>
      </c>
      <c r="R251">
        <v>197069.02</v>
      </c>
      <c r="S251">
        <v>2855809.64</v>
      </c>
      <c r="T251">
        <v>0.96359044396971105</v>
      </c>
      <c r="V251">
        <v>107907.62999999989</v>
      </c>
      <c r="W251">
        <v>0.96359044396971105</v>
      </c>
      <c r="X251">
        <v>3</v>
      </c>
      <c r="Y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18.917085212027743</v>
      </c>
      <c r="AK251">
        <v>0</v>
      </c>
      <c r="AL251">
        <v>4856.9616281881226</v>
      </c>
      <c r="AM251">
        <v>0</v>
      </c>
      <c r="AN251">
        <v>4856.96</v>
      </c>
      <c r="AO251">
        <v>18.91</v>
      </c>
      <c r="AP251">
        <v>197878.05000000002</v>
      </c>
      <c r="AQ251">
        <v>202735.01</v>
      </c>
      <c r="AS251">
        <v>202735.01</v>
      </c>
      <c r="AU251">
        <v>104</v>
      </c>
      <c r="AV251">
        <v>52</v>
      </c>
      <c r="AX251">
        <v>2</v>
      </c>
      <c r="AY251">
        <v>50.33</v>
      </c>
    </row>
    <row r="252" spans="1:51" x14ac:dyDescent="0.25">
      <c r="A252" t="s">
        <v>594</v>
      </c>
      <c r="B252" t="s">
        <v>595</v>
      </c>
      <c r="C252" t="s">
        <v>565</v>
      </c>
      <c r="D252" t="s">
        <v>222</v>
      </c>
      <c r="F252">
        <v>446.48</v>
      </c>
      <c r="H252">
        <v>2787112.73</v>
      </c>
      <c r="I252">
        <v>403693.82</v>
      </c>
      <c r="J252">
        <v>491241.1</v>
      </c>
      <c r="K252">
        <v>2461209.7924800008</v>
      </c>
      <c r="L252">
        <v>6143257.4424800007</v>
      </c>
      <c r="M252">
        <v>0.9</v>
      </c>
      <c r="N252">
        <v>5775052.6699999999</v>
      </c>
      <c r="O252">
        <v>12934.62</v>
      </c>
      <c r="Q252">
        <v>2911931.52</v>
      </c>
      <c r="R252">
        <v>1032462.76</v>
      </c>
      <c r="S252">
        <v>4113882.5199999996</v>
      </c>
      <c r="T252">
        <v>0.71235411260759973</v>
      </c>
      <c r="V252">
        <v>1661170.1500000004</v>
      </c>
      <c r="W252">
        <v>0.71235411260759973</v>
      </c>
      <c r="X252">
        <v>1</v>
      </c>
      <c r="Y252">
        <v>1</v>
      </c>
      <c r="AA252">
        <v>112400.0352282431</v>
      </c>
      <c r="AB252">
        <v>33720.010568472928</v>
      </c>
      <c r="AC252">
        <v>568965.12637064478</v>
      </c>
      <c r="AD252">
        <v>35748.988556780139</v>
      </c>
      <c r="AE252">
        <v>35748.988556780139</v>
      </c>
      <c r="AF252">
        <v>35244.745397764753</v>
      </c>
      <c r="AG252">
        <v>75.52412329437584</v>
      </c>
      <c r="AH252">
        <v>80.068510474780808</v>
      </c>
      <c r="AI252">
        <v>78.939135902537075</v>
      </c>
      <c r="AJ252">
        <v>0</v>
      </c>
      <c r="AK252">
        <v>0</v>
      </c>
      <c r="AL252">
        <v>0</v>
      </c>
      <c r="AM252">
        <v>0</v>
      </c>
      <c r="AN252">
        <v>68964.75</v>
      </c>
      <c r="AO252">
        <v>154.46</v>
      </c>
      <c r="AP252">
        <v>1038840</v>
      </c>
      <c r="AQ252">
        <v>1107804.75</v>
      </c>
      <c r="AS252">
        <v>1107804.75</v>
      </c>
      <c r="AU252">
        <v>102</v>
      </c>
      <c r="AV252">
        <v>51</v>
      </c>
      <c r="AX252">
        <v>1</v>
      </c>
      <c r="AY252">
        <v>61</v>
      </c>
    </row>
    <row r="253" spans="1:51" x14ac:dyDescent="0.25">
      <c r="A253" t="s">
        <v>596</v>
      </c>
      <c r="B253" t="s">
        <v>597</v>
      </c>
      <c r="C253" t="s">
        <v>598</v>
      </c>
      <c r="D253" t="s">
        <v>102</v>
      </c>
      <c r="F253">
        <v>942.6</v>
      </c>
      <c r="H253">
        <v>5684045.6299999999</v>
      </c>
      <c r="I253">
        <v>852270.64</v>
      </c>
      <c r="J253">
        <v>1530075</v>
      </c>
      <c r="K253">
        <v>4869257.9286000002</v>
      </c>
      <c r="L253">
        <v>12935649.1986</v>
      </c>
      <c r="M253">
        <v>0.9</v>
      </c>
      <c r="N253">
        <v>12129010.07</v>
      </c>
      <c r="O253">
        <v>12867.61</v>
      </c>
      <c r="Q253">
        <v>6455855.5599999996</v>
      </c>
      <c r="R253">
        <v>2678975.69</v>
      </c>
      <c r="S253">
        <v>10168472.629999999</v>
      </c>
      <c r="T253">
        <v>0.83835964941201491</v>
      </c>
      <c r="V253">
        <v>1960537.4400000013</v>
      </c>
      <c r="W253">
        <v>0.83835964941201491</v>
      </c>
      <c r="X253">
        <v>2</v>
      </c>
      <c r="Y253">
        <v>0</v>
      </c>
      <c r="AA253">
        <v>0</v>
      </c>
      <c r="AB253">
        <v>0</v>
      </c>
      <c r="AC253">
        <v>394602.50933740113</v>
      </c>
      <c r="AD253">
        <v>24793.506555953478</v>
      </c>
      <c r="AE253">
        <v>28630.293440756366</v>
      </c>
      <c r="AF253">
        <v>28226.460208239179</v>
      </c>
      <c r="AG253">
        <v>0</v>
      </c>
      <c r="AH253">
        <v>26.303316948815485</v>
      </c>
      <c r="AI253">
        <v>29.945321672224889</v>
      </c>
      <c r="AJ253">
        <v>0</v>
      </c>
      <c r="AK253">
        <v>0</v>
      </c>
      <c r="AL253">
        <v>0</v>
      </c>
      <c r="AM253">
        <v>0</v>
      </c>
      <c r="AN253">
        <v>28226.46</v>
      </c>
      <c r="AO253">
        <v>29.94</v>
      </c>
      <c r="AP253">
        <v>2732830.4999999995</v>
      </c>
      <c r="AQ253">
        <v>2761056.9599999995</v>
      </c>
      <c r="AS253">
        <v>2761056.9599999995</v>
      </c>
      <c r="AU253">
        <v>106</v>
      </c>
      <c r="AV253">
        <v>53</v>
      </c>
      <c r="AX253">
        <v>21.5</v>
      </c>
      <c r="AY253">
        <v>311</v>
      </c>
    </row>
    <row r="254" spans="1:51" x14ac:dyDescent="0.25">
      <c r="A254" t="s">
        <v>599</v>
      </c>
      <c r="B254" t="s">
        <v>600</v>
      </c>
      <c r="C254" t="s">
        <v>598</v>
      </c>
      <c r="D254" t="s">
        <v>102</v>
      </c>
      <c r="F254">
        <v>1281.8699999999999</v>
      </c>
      <c r="H254">
        <v>7910463.3200000003</v>
      </c>
      <c r="I254">
        <v>1159028.3899999999</v>
      </c>
      <c r="J254">
        <v>2398924.1100000003</v>
      </c>
      <c r="K254">
        <v>6802509.2033700012</v>
      </c>
      <c r="L254">
        <v>18270925.023370001</v>
      </c>
      <c r="M254">
        <v>0.9</v>
      </c>
      <c r="N254">
        <v>17124083.440000001</v>
      </c>
      <c r="O254">
        <v>13358.67</v>
      </c>
      <c r="Q254">
        <v>7154442.0599999996</v>
      </c>
      <c r="R254">
        <v>4322081.17</v>
      </c>
      <c r="S254">
        <v>12005758.82</v>
      </c>
      <c r="T254">
        <v>0.70110373276714189</v>
      </c>
      <c r="V254">
        <v>5118324.620000001</v>
      </c>
      <c r="W254">
        <v>0.70110373276714189</v>
      </c>
      <c r="X254">
        <v>1</v>
      </c>
      <c r="Y254">
        <v>1</v>
      </c>
      <c r="AA254">
        <v>525939.02800332382</v>
      </c>
      <c r="AB254">
        <v>157781.70840099713</v>
      </c>
      <c r="AC254">
        <v>1891063.9452561399</v>
      </c>
      <c r="AD254">
        <v>118818.57113165449</v>
      </c>
      <c r="AE254">
        <v>118818.57113165449</v>
      </c>
      <c r="AF254">
        <v>117142.62296987757</v>
      </c>
      <c r="AG254">
        <v>123.08713707396002</v>
      </c>
      <c r="AH254">
        <v>92.691592073809744</v>
      </c>
      <c r="AI254">
        <v>91.384167637808503</v>
      </c>
      <c r="AJ254">
        <v>0</v>
      </c>
      <c r="AK254">
        <v>0</v>
      </c>
      <c r="AL254">
        <v>0</v>
      </c>
      <c r="AM254">
        <v>0</v>
      </c>
      <c r="AN254">
        <v>274924.33</v>
      </c>
      <c r="AO254">
        <v>214.47</v>
      </c>
      <c r="AP254">
        <v>4467487.6099999994</v>
      </c>
      <c r="AQ254">
        <v>4742411.9399999995</v>
      </c>
      <c r="AS254">
        <v>4742411.9399999995</v>
      </c>
      <c r="AU254">
        <v>106</v>
      </c>
      <c r="AV254">
        <v>53</v>
      </c>
      <c r="AX254">
        <v>40</v>
      </c>
      <c r="AY254">
        <v>543.66</v>
      </c>
    </row>
    <row r="255" spans="1:51" x14ac:dyDescent="0.25">
      <c r="A255" t="s">
        <v>601</v>
      </c>
      <c r="B255" t="s">
        <v>602</v>
      </c>
      <c r="C255" t="s">
        <v>603</v>
      </c>
      <c r="D255" t="s">
        <v>97</v>
      </c>
      <c r="F255">
        <v>75.97</v>
      </c>
      <c r="H255">
        <v>485774.70999999996</v>
      </c>
      <c r="I255">
        <v>68689.789999999994</v>
      </c>
      <c r="J255">
        <v>137112.06000000003</v>
      </c>
      <c r="K255">
        <v>433934.33747000003</v>
      </c>
      <c r="L255">
        <v>1125510.8974700002</v>
      </c>
      <c r="M255">
        <v>0.9</v>
      </c>
      <c r="N255">
        <v>1056353.24</v>
      </c>
      <c r="O255">
        <v>13904.87</v>
      </c>
      <c r="Q255">
        <v>105635.32</v>
      </c>
      <c r="R255">
        <v>620303.43000000005</v>
      </c>
      <c r="S255">
        <v>725938.75</v>
      </c>
      <c r="T255">
        <v>0.68721212044561908</v>
      </c>
      <c r="V255">
        <v>330414.49</v>
      </c>
      <c r="W255">
        <v>0.68721212044561908</v>
      </c>
      <c r="X255">
        <v>1</v>
      </c>
      <c r="Y255">
        <v>1</v>
      </c>
      <c r="AA255">
        <v>47118.661850554287</v>
      </c>
      <c r="AB255">
        <v>14135.598555166285</v>
      </c>
      <c r="AC255">
        <v>189579.21070035032</v>
      </c>
      <c r="AD255">
        <v>11911.564909367178</v>
      </c>
      <c r="AE255">
        <v>11911.564909367178</v>
      </c>
      <c r="AF255">
        <v>11743.551061669747</v>
      </c>
      <c r="AG255">
        <v>186.06816579131612</v>
      </c>
      <c r="AH255">
        <v>156.79300920583358</v>
      </c>
      <c r="AI255">
        <v>154.58142769079566</v>
      </c>
      <c r="AJ255">
        <v>0</v>
      </c>
      <c r="AK255">
        <v>0</v>
      </c>
      <c r="AL255">
        <v>0</v>
      </c>
      <c r="AM255">
        <v>0</v>
      </c>
      <c r="AN255">
        <v>25879.14</v>
      </c>
      <c r="AO255">
        <v>340.64</v>
      </c>
      <c r="AP255">
        <v>620303.42999999993</v>
      </c>
      <c r="AQ255">
        <v>646182.56999999995</v>
      </c>
      <c r="AS255">
        <v>646182.56999999995</v>
      </c>
      <c r="AU255">
        <v>110</v>
      </c>
      <c r="AV255">
        <v>55</v>
      </c>
      <c r="AX255">
        <v>0</v>
      </c>
      <c r="AY255">
        <v>33.93447239995497</v>
      </c>
    </row>
    <row r="256" spans="1:51" x14ac:dyDescent="0.25">
      <c r="A256" t="s">
        <v>604</v>
      </c>
      <c r="B256" t="s">
        <v>605</v>
      </c>
      <c r="C256" t="s">
        <v>603</v>
      </c>
      <c r="D256" t="s">
        <v>97</v>
      </c>
      <c r="F256">
        <v>128.97999999999999</v>
      </c>
      <c r="H256">
        <v>815838.04</v>
      </c>
      <c r="I256">
        <v>116619.84</v>
      </c>
      <c r="J256">
        <v>234783.36999999997</v>
      </c>
      <c r="K256">
        <v>726425.80197999999</v>
      </c>
      <c r="L256">
        <v>1893667.05198</v>
      </c>
      <c r="M256">
        <v>0.9</v>
      </c>
      <c r="N256">
        <v>1776942.92</v>
      </c>
      <c r="O256">
        <v>13776.88</v>
      </c>
      <c r="Q256">
        <v>177694.29</v>
      </c>
      <c r="R256">
        <v>800641.93</v>
      </c>
      <c r="S256">
        <v>978336.22000000009</v>
      </c>
      <c r="T256">
        <v>0.55057267680832433</v>
      </c>
      <c r="V256">
        <v>798606.69999999984</v>
      </c>
      <c r="W256">
        <v>0.55057267680832433</v>
      </c>
      <c r="X256">
        <v>1</v>
      </c>
      <c r="Y256">
        <v>1</v>
      </c>
      <c r="AA256">
        <v>322061.07394058222</v>
      </c>
      <c r="AB256">
        <v>96618.32218217467</v>
      </c>
      <c r="AC256">
        <v>471864.67723604274</v>
      </c>
      <c r="AD256">
        <v>29648.012092521756</v>
      </c>
      <c r="AE256">
        <v>29648.012092521756</v>
      </c>
      <c r="AF256">
        <v>29229.823833787814</v>
      </c>
      <c r="AG256">
        <v>749.09538054097288</v>
      </c>
      <c r="AH256">
        <v>229.86518911863666</v>
      </c>
      <c r="AI256">
        <v>226.62291699323782</v>
      </c>
      <c r="AJ256">
        <v>0</v>
      </c>
      <c r="AK256">
        <v>0</v>
      </c>
      <c r="AL256">
        <v>0</v>
      </c>
      <c r="AM256">
        <v>0</v>
      </c>
      <c r="AN256">
        <v>125848.14</v>
      </c>
      <c r="AO256">
        <v>975.71</v>
      </c>
      <c r="AP256">
        <v>800641.93</v>
      </c>
      <c r="AQ256">
        <v>926490.07000000007</v>
      </c>
      <c r="AS256">
        <v>926490.07000000007</v>
      </c>
      <c r="AU256">
        <v>102</v>
      </c>
      <c r="AV256">
        <v>51</v>
      </c>
      <c r="AX256">
        <v>0</v>
      </c>
      <c r="AY256">
        <v>57.61311373102793</v>
      </c>
    </row>
    <row r="257" spans="1:51" x14ac:dyDescent="0.25">
      <c r="A257" t="s">
        <v>606</v>
      </c>
      <c r="B257" t="s">
        <v>607</v>
      </c>
      <c r="C257" t="s">
        <v>608</v>
      </c>
      <c r="D257" t="s">
        <v>102</v>
      </c>
      <c r="F257">
        <v>1245.3499999999999</v>
      </c>
      <c r="H257">
        <v>7505422.2300000004</v>
      </c>
      <c r="I257">
        <v>1126008.1000000001</v>
      </c>
      <c r="J257">
        <v>2005173.89</v>
      </c>
      <c r="K257">
        <v>6412770.7478500009</v>
      </c>
      <c r="L257">
        <v>17049374.96785</v>
      </c>
      <c r="M257">
        <v>0.9</v>
      </c>
      <c r="N257">
        <v>15985714.539999999</v>
      </c>
      <c r="O257">
        <v>12836.32</v>
      </c>
      <c r="Q257">
        <v>4663032.93</v>
      </c>
      <c r="R257">
        <v>6234591.9100000001</v>
      </c>
      <c r="S257">
        <v>11294187.76</v>
      </c>
      <c r="T257">
        <v>0.7065175430062447</v>
      </c>
      <c r="V257">
        <v>4691526.7799999993</v>
      </c>
      <c r="W257">
        <v>0.7065175430062447</v>
      </c>
      <c r="X257">
        <v>1</v>
      </c>
      <c r="Y257">
        <v>1</v>
      </c>
      <c r="AA257">
        <v>404432.21003405191</v>
      </c>
      <c r="AB257">
        <v>121329.66301021556</v>
      </c>
      <c r="AC257">
        <v>2104802.457095664</v>
      </c>
      <c r="AD257">
        <v>132248.10355771883</v>
      </c>
      <c r="AE257">
        <v>132248.10355771883</v>
      </c>
      <c r="AF257">
        <v>130382.73046035632</v>
      </c>
      <c r="AG257">
        <v>97.426155707403993</v>
      </c>
      <c r="AH257">
        <v>106.19352275080807</v>
      </c>
      <c r="AI257">
        <v>104.69565219444841</v>
      </c>
      <c r="AJ257">
        <v>0</v>
      </c>
      <c r="AK257">
        <v>0</v>
      </c>
      <c r="AL257">
        <v>0</v>
      </c>
      <c r="AM257">
        <v>0</v>
      </c>
      <c r="AN257">
        <v>251712.39</v>
      </c>
      <c r="AO257">
        <v>202.12</v>
      </c>
      <c r="AP257">
        <v>6353073.7600000007</v>
      </c>
      <c r="AQ257">
        <v>6604786.1500000004</v>
      </c>
      <c r="AS257">
        <v>6604786.1500000004</v>
      </c>
      <c r="AU257">
        <v>110</v>
      </c>
      <c r="AV257">
        <v>55</v>
      </c>
      <c r="AX257">
        <v>6.5</v>
      </c>
      <c r="AY257">
        <v>431.66</v>
      </c>
    </row>
    <row r="258" spans="1:51" x14ac:dyDescent="0.25">
      <c r="A258" t="s">
        <v>609</v>
      </c>
      <c r="B258" t="s">
        <v>610</v>
      </c>
      <c r="C258" t="s">
        <v>608</v>
      </c>
      <c r="D258" t="s">
        <v>102</v>
      </c>
      <c r="F258">
        <v>349.53</v>
      </c>
      <c r="H258">
        <v>2192953.54</v>
      </c>
      <c r="I258">
        <v>316034.53999999998</v>
      </c>
      <c r="J258">
        <v>729708.07</v>
      </c>
      <c r="K258">
        <v>1874290.3220299999</v>
      </c>
      <c r="L258">
        <v>5112986.4720299998</v>
      </c>
      <c r="M258">
        <v>0.9</v>
      </c>
      <c r="N258">
        <v>4789116.8499999996</v>
      </c>
      <c r="O258">
        <v>13701.59</v>
      </c>
      <c r="Q258">
        <v>1362024.83</v>
      </c>
      <c r="R258">
        <v>2156475.11</v>
      </c>
      <c r="S258">
        <v>3696460.2</v>
      </c>
      <c r="T258">
        <v>0.77184589889469923</v>
      </c>
      <c r="V258">
        <v>1092656.6499999994</v>
      </c>
      <c r="W258">
        <v>0.77184589889469923</v>
      </c>
      <c r="X258">
        <v>2</v>
      </c>
      <c r="Y258">
        <v>0</v>
      </c>
      <c r="AA258">
        <v>0</v>
      </c>
      <c r="AB258">
        <v>0</v>
      </c>
      <c r="AC258">
        <v>439195.89695399988</v>
      </c>
      <c r="AD258">
        <v>27595.3803962411</v>
      </c>
      <c r="AE258">
        <v>27595.3803962411</v>
      </c>
      <c r="AF258">
        <v>27206.144718618194</v>
      </c>
      <c r="AG258">
        <v>0</v>
      </c>
      <c r="AH258">
        <v>78.949962510345614</v>
      </c>
      <c r="AI258">
        <v>77.83636517214029</v>
      </c>
      <c r="AJ258">
        <v>0</v>
      </c>
      <c r="AK258">
        <v>0</v>
      </c>
      <c r="AL258">
        <v>0</v>
      </c>
      <c r="AM258">
        <v>0</v>
      </c>
      <c r="AN258">
        <v>27206.14</v>
      </c>
      <c r="AO258">
        <v>77.83</v>
      </c>
      <c r="AP258">
        <v>2225055.79</v>
      </c>
      <c r="AQ258">
        <v>2252261.9300000002</v>
      </c>
      <c r="AS258">
        <v>2252261.9300000002</v>
      </c>
      <c r="AU258">
        <v>110</v>
      </c>
      <c r="AV258">
        <v>55</v>
      </c>
      <c r="AX258">
        <v>0</v>
      </c>
      <c r="AY258">
        <v>195.66</v>
      </c>
    </row>
    <row r="259" spans="1:51" x14ac:dyDescent="0.25">
      <c r="A259" t="s">
        <v>611</v>
      </c>
      <c r="B259" t="s">
        <v>612</v>
      </c>
      <c r="C259" t="s">
        <v>608</v>
      </c>
      <c r="D259" t="s">
        <v>102</v>
      </c>
      <c r="F259">
        <v>807.36</v>
      </c>
      <c r="H259">
        <v>4984096.41</v>
      </c>
      <c r="I259">
        <v>729990.69</v>
      </c>
      <c r="J259">
        <v>1516066.1799999997</v>
      </c>
      <c r="K259">
        <v>4262153.65436</v>
      </c>
      <c r="L259">
        <v>11492306.934359999</v>
      </c>
      <c r="M259">
        <v>0.9</v>
      </c>
      <c r="N259">
        <v>10769291.6</v>
      </c>
      <c r="O259">
        <v>13338.89</v>
      </c>
      <c r="Q259">
        <v>3241556.77</v>
      </c>
      <c r="R259">
        <v>4305576.04</v>
      </c>
      <c r="S259">
        <v>7945659.4900000002</v>
      </c>
      <c r="T259">
        <v>0.737807070801203</v>
      </c>
      <c r="V259">
        <v>2823632.1099999994</v>
      </c>
      <c r="W259">
        <v>0.737807070801203</v>
      </c>
      <c r="X259">
        <v>2</v>
      </c>
      <c r="Y259">
        <v>0</v>
      </c>
      <c r="AA259">
        <v>0</v>
      </c>
      <c r="AB259">
        <v>0</v>
      </c>
      <c r="AC259">
        <v>1220945.3620499996</v>
      </c>
      <c r="AD259">
        <v>76713.949156781178</v>
      </c>
      <c r="AE259">
        <v>76713.949156781178</v>
      </c>
      <c r="AF259">
        <v>75631.891016816706</v>
      </c>
      <c r="AG259">
        <v>0</v>
      </c>
      <c r="AH259">
        <v>95.018268376908907</v>
      </c>
      <c r="AI259">
        <v>93.678025932442409</v>
      </c>
      <c r="AJ259">
        <v>0</v>
      </c>
      <c r="AK259">
        <v>0</v>
      </c>
      <c r="AL259">
        <v>0</v>
      </c>
      <c r="AM259">
        <v>0</v>
      </c>
      <c r="AN259">
        <v>75631.89</v>
      </c>
      <c r="AO259">
        <v>93.67</v>
      </c>
      <c r="AP259">
        <v>4407573.6000000006</v>
      </c>
      <c r="AQ259">
        <v>4483205.49</v>
      </c>
      <c r="AS259">
        <v>4483205.49</v>
      </c>
      <c r="AU259">
        <v>110</v>
      </c>
      <c r="AV259">
        <v>55</v>
      </c>
      <c r="AX259">
        <v>5</v>
      </c>
      <c r="AY259">
        <v>371.66</v>
      </c>
    </row>
    <row r="260" spans="1:51" x14ac:dyDescent="0.25">
      <c r="A260" t="s">
        <v>613</v>
      </c>
      <c r="B260" t="s">
        <v>614</v>
      </c>
      <c r="C260" t="s">
        <v>603</v>
      </c>
      <c r="D260" t="s">
        <v>102</v>
      </c>
      <c r="F260">
        <v>2584.0300000000002</v>
      </c>
      <c r="H260">
        <v>16011255.25</v>
      </c>
      <c r="I260">
        <v>2336402.4</v>
      </c>
      <c r="J260">
        <v>4991432.32</v>
      </c>
      <c r="K260">
        <v>13699829.162530001</v>
      </c>
      <c r="L260">
        <v>37038919.132530004</v>
      </c>
      <c r="M260">
        <v>0.9</v>
      </c>
      <c r="N260">
        <v>34705010.130000003</v>
      </c>
      <c r="O260">
        <v>13430.57</v>
      </c>
      <c r="Q260">
        <v>12869340.720000001</v>
      </c>
      <c r="R260">
        <v>9058991.6500000004</v>
      </c>
      <c r="S260">
        <v>23452391</v>
      </c>
      <c r="T260">
        <v>0.67576384251584132</v>
      </c>
      <c r="V260">
        <v>11252619.130000003</v>
      </c>
      <c r="W260">
        <v>0.67576384251584132</v>
      </c>
      <c r="X260">
        <v>1</v>
      </c>
      <c r="Y260">
        <v>1</v>
      </c>
      <c r="AA260">
        <v>1945330.4187794551</v>
      </c>
      <c r="AB260">
        <v>583599.12563383649</v>
      </c>
      <c r="AC260">
        <v>4575378.6709123347</v>
      </c>
      <c r="AD260">
        <v>287478.35705281631</v>
      </c>
      <c r="AE260">
        <v>287478.35705281631</v>
      </c>
      <c r="AF260">
        <v>283423.44527038571</v>
      </c>
      <c r="AG260">
        <v>225.84843273252881</v>
      </c>
      <c r="AH260">
        <v>111.25194252884691</v>
      </c>
      <c r="AI260">
        <v>109.68272244145219</v>
      </c>
      <c r="AJ260">
        <v>0</v>
      </c>
      <c r="AK260">
        <v>0</v>
      </c>
      <c r="AL260">
        <v>0</v>
      </c>
      <c r="AM260">
        <v>0</v>
      </c>
      <c r="AN260">
        <v>867022.57</v>
      </c>
      <c r="AO260">
        <v>335.53</v>
      </c>
      <c r="AP260">
        <v>9421347.4799999986</v>
      </c>
      <c r="AQ260">
        <v>10288370.049999999</v>
      </c>
      <c r="AS260">
        <v>10288370.049999999</v>
      </c>
      <c r="AU260">
        <v>110</v>
      </c>
      <c r="AV260">
        <v>55</v>
      </c>
      <c r="AX260">
        <v>27.5</v>
      </c>
      <c r="AY260">
        <v>1231.33</v>
      </c>
    </row>
    <row r="261" spans="1:51" x14ac:dyDescent="0.25">
      <c r="A261" t="s">
        <v>615</v>
      </c>
      <c r="B261" t="s">
        <v>616</v>
      </c>
      <c r="C261" t="s">
        <v>603</v>
      </c>
      <c r="D261" t="s">
        <v>102</v>
      </c>
      <c r="F261">
        <v>3005.39</v>
      </c>
      <c r="H261">
        <v>18802945.260000002</v>
      </c>
      <c r="I261">
        <v>2717383.47</v>
      </c>
      <c r="J261">
        <v>6244827.9699999988</v>
      </c>
      <c r="K261">
        <v>16139539.12789</v>
      </c>
      <c r="L261">
        <v>43904695.827890001</v>
      </c>
      <c r="M261">
        <v>0.9</v>
      </c>
      <c r="N261">
        <v>41128180.149999999</v>
      </c>
      <c r="O261">
        <v>13684.8</v>
      </c>
      <c r="Q261">
        <v>12504640.27</v>
      </c>
      <c r="R261">
        <v>14846254.310000001</v>
      </c>
      <c r="S261">
        <v>29442856.75</v>
      </c>
      <c r="T261">
        <v>0.71588036821998802</v>
      </c>
      <c r="V261">
        <v>11685323.399999999</v>
      </c>
      <c r="W261">
        <v>0.71588036821998802</v>
      </c>
      <c r="X261">
        <v>1</v>
      </c>
      <c r="Y261">
        <v>1</v>
      </c>
      <c r="AA261">
        <v>655450.61249016598</v>
      </c>
      <c r="AB261">
        <v>196635.1837470498</v>
      </c>
      <c r="AC261">
        <v>5213265.0582455834</v>
      </c>
      <c r="AD261">
        <v>327557.77862785128</v>
      </c>
      <c r="AE261">
        <v>327557.77862785128</v>
      </c>
      <c r="AF261">
        <v>322937.54248346266</v>
      </c>
      <c r="AG261">
        <v>65.427509823034555</v>
      </c>
      <c r="AH261">
        <v>108.99010731647184</v>
      </c>
      <c r="AI261">
        <v>107.45279064729125</v>
      </c>
      <c r="AJ261">
        <v>0</v>
      </c>
      <c r="AK261">
        <v>0</v>
      </c>
      <c r="AL261">
        <v>0</v>
      </c>
      <c r="AM261">
        <v>0</v>
      </c>
      <c r="AN261">
        <v>519572.72</v>
      </c>
      <c r="AO261">
        <v>172.88</v>
      </c>
      <c r="AP261">
        <v>15557354.069999998</v>
      </c>
      <c r="AQ261">
        <v>16076926.789999999</v>
      </c>
      <c r="AS261">
        <v>16076926.789999999</v>
      </c>
      <c r="AU261">
        <v>110</v>
      </c>
      <c r="AV261">
        <v>55</v>
      </c>
      <c r="AX261">
        <v>22</v>
      </c>
      <c r="AY261">
        <v>1633.66</v>
      </c>
    </row>
    <row r="262" spans="1:51" x14ac:dyDescent="0.25">
      <c r="A262" t="s">
        <v>617</v>
      </c>
      <c r="B262" t="s">
        <v>618</v>
      </c>
      <c r="C262" t="s">
        <v>603</v>
      </c>
      <c r="D262" t="s">
        <v>102</v>
      </c>
      <c r="F262">
        <v>243.29</v>
      </c>
      <c r="H262">
        <v>1500912.91</v>
      </c>
      <c r="I262">
        <v>219975.51</v>
      </c>
      <c r="J262">
        <v>456720.67999999993</v>
      </c>
      <c r="K262">
        <v>1281687.2337899997</v>
      </c>
      <c r="L262">
        <v>3459296.3337899996</v>
      </c>
      <c r="M262">
        <v>0.9</v>
      </c>
      <c r="N262">
        <v>3241535.42</v>
      </c>
      <c r="O262">
        <v>13323.75</v>
      </c>
      <c r="Q262">
        <v>1792893.24</v>
      </c>
      <c r="R262">
        <v>795008.66</v>
      </c>
      <c r="S262">
        <v>2699876.42</v>
      </c>
      <c r="T262">
        <v>0.83290048393177818</v>
      </c>
      <c r="V262">
        <v>541659</v>
      </c>
      <c r="W262">
        <v>0.83290048393177818</v>
      </c>
      <c r="X262">
        <v>2</v>
      </c>
      <c r="Y262">
        <v>0</v>
      </c>
      <c r="AA262">
        <v>0</v>
      </c>
      <c r="AB262">
        <v>0</v>
      </c>
      <c r="AC262">
        <v>97203.189180200032</v>
      </c>
      <c r="AD262">
        <v>6107.4317855850768</v>
      </c>
      <c r="AE262">
        <v>7389.6287833668748</v>
      </c>
      <c r="AF262">
        <v>7285.397309635593</v>
      </c>
      <c r="AG262">
        <v>0</v>
      </c>
      <c r="AH262">
        <v>25.103505222512545</v>
      </c>
      <c r="AI262">
        <v>29.945321672224889</v>
      </c>
      <c r="AJ262">
        <v>0</v>
      </c>
      <c r="AK262">
        <v>0</v>
      </c>
      <c r="AL262">
        <v>0</v>
      </c>
      <c r="AM262">
        <v>0</v>
      </c>
      <c r="AN262">
        <v>7285.39</v>
      </c>
      <c r="AO262">
        <v>29.94</v>
      </c>
      <c r="AP262">
        <v>823466.43999999983</v>
      </c>
      <c r="AQ262">
        <v>830751.82999999984</v>
      </c>
      <c r="AS262">
        <v>830751.82999999984</v>
      </c>
      <c r="AU262">
        <v>110</v>
      </c>
      <c r="AV262">
        <v>55</v>
      </c>
      <c r="AX262">
        <v>0</v>
      </c>
      <c r="AY262">
        <v>114.33</v>
      </c>
    </row>
    <row r="263" spans="1:51" x14ac:dyDescent="0.25">
      <c r="A263" t="s">
        <v>619</v>
      </c>
      <c r="B263" t="s">
        <v>620</v>
      </c>
      <c r="C263" t="s">
        <v>621</v>
      </c>
      <c r="D263" t="s">
        <v>102</v>
      </c>
      <c r="F263">
        <v>525.28</v>
      </c>
      <c r="H263">
        <v>3259466.2399999998</v>
      </c>
      <c r="I263">
        <v>474942.41</v>
      </c>
      <c r="J263">
        <v>1003194.5199999999</v>
      </c>
      <c r="K263">
        <v>2801497.4282799996</v>
      </c>
      <c r="L263">
        <v>7539100.5982799996</v>
      </c>
      <c r="M263">
        <v>0.9</v>
      </c>
      <c r="N263">
        <v>7065340.2800000003</v>
      </c>
      <c r="O263">
        <v>13450.61</v>
      </c>
      <c r="Q263">
        <v>2916572.46</v>
      </c>
      <c r="R263">
        <v>2412843.7599999998</v>
      </c>
      <c r="S263">
        <v>5631085.9199999999</v>
      </c>
      <c r="T263">
        <v>0.79700137528266368</v>
      </c>
      <c r="V263">
        <v>1434254.3600000003</v>
      </c>
      <c r="W263">
        <v>0.79700137528266368</v>
      </c>
      <c r="X263">
        <v>2</v>
      </c>
      <c r="Y263">
        <v>0</v>
      </c>
      <c r="AA263">
        <v>0</v>
      </c>
      <c r="AB263">
        <v>0</v>
      </c>
      <c r="AC263">
        <v>427317.37895040022</v>
      </c>
      <c r="AD263">
        <v>26849.03411858618</v>
      </c>
      <c r="AE263">
        <v>26849.03411858618</v>
      </c>
      <c r="AF263">
        <v>26470.325731942889</v>
      </c>
      <c r="AG263">
        <v>0</v>
      </c>
      <c r="AH263">
        <v>51.113756698496388</v>
      </c>
      <c r="AI263">
        <v>50.392791905160848</v>
      </c>
      <c r="AJ263">
        <v>0</v>
      </c>
      <c r="AK263">
        <v>0</v>
      </c>
      <c r="AL263">
        <v>0</v>
      </c>
      <c r="AM263">
        <v>0</v>
      </c>
      <c r="AN263">
        <v>26470.32</v>
      </c>
      <c r="AO263">
        <v>50.39</v>
      </c>
      <c r="AP263">
        <v>2459834.25</v>
      </c>
      <c r="AQ263">
        <v>2486304.5699999998</v>
      </c>
      <c r="AS263">
        <v>2486304.5699999998</v>
      </c>
      <c r="AU263">
        <v>110</v>
      </c>
      <c r="AV263">
        <v>55</v>
      </c>
      <c r="AX263">
        <v>0.66</v>
      </c>
      <c r="AY263">
        <v>253.66</v>
      </c>
    </row>
    <row r="264" spans="1:51" x14ac:dyDescent="0.25">
      <c r="A264" t="s">
        <v>622</v>
      </c>
      <c r="B264" t="s">
        <v>623</v>
      </c>
      <c r="C264" t="s">
        <v>621</v>
      </c>
      <c r="D264" t="s">
        <v>102</v>
      </c>
      <c r="F264">
        <v>977.95</v>
      </c>
      <c r="H264">
        <v>5953260.1799999997</v>
      </c>
      <c r="I264">
        <v>884233.05</v>
      </c>
      <c r="J264">
        <v>1621045.24</v>
      </c>
      <c r="K264">
        <v>5071885.9624499995</v>
      </c>
      <c r="L264">
        <v>13530424.432449998</v>
      </c>
      <c r="M264">
        <v>0.9</v>
      </c>
      <c r="N264">
        <v>12684570.58</v>
      </c>
      <c r="O264">
        <v>12970.57</v>
      </c>
      <c r="Q264">
        <v>3089961.39</v>
      </c>
      <c r="R264">
        <v>5265770.1500000004</v>
      </c>
      <c r="S264">
        <v>8594588.040000001</v>
      </c>
      <c r="T264">
        <v>0.67756239644022709</v>
      </c>
      <c r="V264">
        <v>4089982.5399999991</v>
      </c>
      <c r="W264">
        <v>0.67756239644022709</v>
      </c>
      <c r="X264">
        <v>1</v>
      </c>
      <c r="Y264">
        <v>1</v>
      </c>
      <c r="AA264">
        <v>688198.18311082572</v>
      </c>
      <c r="AB264">
        <v>206459.4549332477</v>
      </c>
      <c r="AC264">
        <v>1978035.9428732907</v>
      </c>
      <c r="AD264">
        <v>124283.16079360578</v>
      </c>
      <c r="AE264">
        <v>124283.16079360578</v>
      </c>
      <c r="AF264">
        <v>122530.13403282211</v>
      </c>
      <c r="AG264">
        <v>211.11453032695709</v>
      </c>
      <c r="AH264">
        <v>127.08539372524749</v>
      </c>
      <c r="AI264">
        <v>125.29284118086007</v>
      </c>
      <c r="AJ264">
        <v>0</v>
      </c>
      <c r="AK264">
        <v>0</v>
      </c>
      <c r="AL264">
        <v>0</v>
      </c>
      <c r="AM264">
        <v>0</v>
      </c>
      <c r="AN264">
        <v>328989.58</v>
      </c>
      <c r="AO264">
        <v>336.4</v>
      </c>
      <c r="AP264">
        <v>5396111.2000000011</v>
      </c>
      <c r="AQ264">
        <v>5725100.7800000012</v>
      </c>
      <c r="AS264">
        <v>5725100.7800000012</v>
      </c>
      <c r="AU264">
        <v>110</v>
      </c>
      <c r="AV264">
        <v>55</v>
      </c>
      <c r="AX264">
        <v>2</v>
      </c>
      <c r="AY264">
        <v>363.66</v>
      </c>
    </row>
    <row r="265" spans="1:51" x14ac:dyDescent="0.25">
      <c r="A265" t="s">
        <v>624</v>
      </c>
      <c r="B265" t="s">
        <v>625</v>
      </c>
      <c r="C265" t="s">
        <v>626</v>
      </c>
      <c r="D265" t="s">
        <v>102</v>
      </c>
      <c r="F265">
        <v>936.3</v>
      </c>
      <c r="H265">
        <v>5658012.3100000005</v>
      </c>
      <c r="I265">
        <v>846574.37</v>
      </c>
      <c r="J265">
        <v>1536727.91</v>
      </c>
      <c r="K265">
        <v>4845881.9152999995</v>
      </c>
      <c r="L265">
        <v>12887196.5053</v>
      </c>
      <c r="M265">
        <v>0.9</v>
      </c>
      <c r="N265">
        <v>12083065.039999999</v>
      </c>
      <c r="O265">
        <v>12905.12</v>
      </c>
      <c r="Q265">
        <v>5169135.22</v>
      </c>
      <c r="R265">
        <v>1500024.34</v>
      </c>
      <c r="S265">
        <v>9562291.6199999992</v>
      </c>
      <c r="T265">
        <v>0.79137963656943122</v>
      </c>
      <c r="V265">
        <v>2520773.42</v>
      </c>
      <c r="W265">
        <v>0.79137963656943122</v>
      </c>
      <c r="X265">
        <v>2</v>
      </c>
      <c r="Y265">
        <v>0</v>
      </c>
      <c r="AA265">
        <v>0</v>
      </c>
      <c r="AB265">
        <v>0</v>
      </c>
      <c r="AC265">
        <v>750993.56933520071</v>
      </c>
      <c r="AD265">
        <v>47186.126657067325</v>
      </c>
      <c r="AE265">
        <v>47186.126657067325</v>
      </c>
      <c r="AF265">
        <v>46520.561489273307</v>
      </c>
      <c r="AG265">
        <v>0</v>
      </c>
      <c r="AH265">
        <v>50.396375795223037</v>
      </c>
      <c r="AI265">
        <v>49.685529733283467</v>
      </c>
      <c r="AJ265">
        <v>0</v>
      </c>
      <c r="AK265">
        <v>0</v>
      </c>
      <c r="AL265">
        <v>0</v>
      </c>
      <c r="AM265">
        <v>0</v>
      </c>
      <c r="AN265">
        <v>46520.56</v>
      </c>
      <c r="AO265">
        <v>49.68</v>
      </c>
      <c r="AP265">
        <v>1548233.59</v>
      </c>
      <c r="AQ265">
        <v>1594754.1500000001</v>
      </c>
      <c r="AS265">
        <v>1594754.1500000001</v>
      </c>
      <c r="AU265">
        <v>102</v>
      </c>
      <c r="AV265">
        <v>51</v>
      </c>
      <c r="AX265">
        <v>9.5</v>
      </c>
      <c r="AY265">
        <v>331.33</v>
      </c>
    </row>
    <row r="266" spans="1:51" x14ac:dyDescent="0.25">
      <c r="A266" t="s">
        <v>627</v>
      </c>
      <c r="B266" t="s">
        <v>628</v>
      </c>
      <c r="C266" t="s">
        <v>626</v>
      </c>
      <c r="D266" t="s">
        <v>102</v>
      </c>
      <c r="F266">
        <v>616.46</v>
      </c>
      <c r="H266">
        <v>3738185.95</v>
      </c>
      <c r="I266">
        <v>557384.63</v>
      </c>
      <c r="J266">
        <v>1122416</v>
      </c>
      <c r="K266">
        <v>3229082.1804600004</v>
      </c>
      <c r="L266">
        <v>8647068.7604600005</v>
      </c>
      <c r="M266">
        <v>0.9</v>
      </c>
      <c r="N266">
        <v>8105270.0999999996</v>
      </c>
      <c r="O266">
        <v>13148.08</v>
      </c>
      <c r="Q266">
        <v>2869777.8</v>
      </c>
      <c r="R266">
        <v>2620875.2999999998</v>
      </c>
      <c r="S266">
        <v>5649351.4900000002</v>
      </c>
      <c r="T266">
        <v>0.69699731413022259</v>
      </c>
      <c r="V266">
        <v>2455918.6099999994</v>
      </c>
      <c r="W266">
        <v>0.69699731413022259</v>
      </c>
      <c r="X266">
        <v>1</v>
      </c>
      <c r="Y266">
        <v>1</v>
      </c>
      <c r="AA266">
        <v>282224.1312909266</v>
      </c>
      <c r="AB266">
        <v>84667.239387277979</v>
      </c>
      <c r="AC266">
        <v>1011817.6029852275</v>
      </c>
      <c r="AD266">
        <v>63574.117699270362</v>
      </c>
      <c r="AE266">
        <v>63574.117699270362</v>
      </c>
      <c r="AF266">
        <v>62677.398232945321</v>
      </c>
      <c r="AG266">
        <v>137.344254918856</v>
      </c>
      <c r="AH266">
        <v>103.12772556089666</v>
      </c>
      <c r="AI266">
        <v>101.67309838910118</v>
      </c>
      <c r="AJ266">
        <v>0</v>
      </c>
      <c r="AK266">
        <v>0</v>
      </c>
      <c r="AL266">
        <v>0</v>
      </c>
      <c r="AM266">
        <v>0</v>
      </c>
      <c r="AN266">
        <v>147344.63</v>
      </c>
      <c r="AO266">
        <v>239.01</v>
      </c>
      <c r="AP266">
        <v>2677910.1300000004</v>
      </c>
      <c r="AQ266">
        <v>2825254.7600000002</v>
      </c>
      <c r="AS266">
        <v>2825254.7600000002</v>
      </c>
      <c r="AU266">
        <v>102</v>
      </c>
      <c r="AV266">
        <v>51</v>
      </c>
      <c r="AX266">
        <v>14.5</v>
      </c>
      <c r="AY266">
        <v>255</v>
      </c>
    </row>
    <row r="267" spans="1:51" x14ac:dyDescent="0.25">
      <c r="A267" t="s">
        <v>629</v>
      </c>
      <c r="B267" t="s">
        <v>630</v>
      </c>
      <c r="C267" t="s">
        <v>631</v>
      </c>
      <c r="D267" t="s">
        <v>102</v>
      </c>
      <c r="F267">
        <v>1046.03</v>
      </c>
      <c r="H267">
        <v>6370334.6699999999</v>
      </c>
      <c r="I267">
        <v>945788.94</v>
      </c>
      <c r="J267">
        <v>1896152.15</v>
      </c>
      <c r="K267">
        <v>5188303.7235300001</v>
      </c>
      <c r="L267">
        <v>14400579.48353</v>
      </c>
      <c r="M267">
        <v>0.9</v>
      </c>
      <c r="N267">
        <v>13479351.9</v>
      </c>
      <c r="O267">
        <v>12886.2</v>
      </c>
      <c r="Q267">
        <v>10430322.5</v>
      </c>
      <c r="R267">
        <v>2127345.9700000002</v>
      </c>
      <c r="S267">
        <v>13202124.98</v>
      </c>
      <c r="T267">
        <v>0.97943321592486954</v>
      </c>
      <c r="V267">
        <v>277226.91999999993</v>
      </c>
      <c r="W267">
        <v>0.97943321592486954</v>
      </c>
      <c r="X267">
        <v>3</v>
      </c>
      <c r="Y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21.117999377344933</v>
      </c>
      <c r="AK267">
        <v>0</v>
      </c>
      <c r="AL267">
        <v>22090.060888684118</v>
      </c>
      <c r="AM267">
        <v>0</v>
      </c>
      <c r="AN267">
        <v>22090.06</v>
      </c>
      <c r="AO267">
        <v>21.11</v>
      </c>
      <c r="AP267">
        <v>2139012.21</v>
      </c>
      <c r="AQ267">
        <v>2161102.27</v>
      </c>
      <c r="AS267">
        <v>2161102.27</v>
      </c>
      <c r="AU267">
        <v>102</v>
      </c>
      <c r="AV267">
        <v>51</v>
      </c>
      <c r="AX267">
        <v>36.659999999999997</v>
      </c>
      <c r="AY267">
        <v>413.33</v>
      </c>
    </row>
    <row r="268" spans="1:51" x14ac:dyDescent="0.25">
      <c r="A268" t="s">
        <v>632</v>
      </c>
      <c r="B268" t="s">
        <v>633</v>
      </c>
      <c r="C268" t="s">
        <v>626</v>
      </c>
      <c r="D268" t="s">
        <v>102</v>
      </c>
      <c r="F268">
        <v>635.78</v>
      </c>
      <c r="H268">
        <v>3927414.8200000003</v>
      </c>
      <c r="I268">
        <v>574853.19999999995</v>
      </c>
      <c r="J268">
        <v>1500170.9299999997</v>
      </c>
      <c r="K268">
        <v>3464031.5077800006</v>
      </c>
      <c r="L268">
        <v>9466470.4577799998</v>
      </c>
      <c r="M268">
        <v>0.9</v>
      </c>
      <c r="N268">
        <v>8866226.5600000005</v>
      </c>
      <c r="O268">
        <v>13945.43</v>
      </c>
      <c r="Q268">
        <v>3834240.42</v>
      </c>
      <c r="R268">
        <v>3045800.16</v>
      </c>
      <c r="S268">
        <v>7145655.5899999999</v>
      </c>
      <c r="T268">
        <v>0.80594101015167374</v>
      </c>
      <c r="V268">
        <v>1720570.9700000007</v>
      </c>
      <c r="W268">
        <v>0.80594101015167374</v>
      </c>
      <c r="X268">
        <v>2</v>
      </c>
      <c r="Y268">
        <v>0</v>
      </c>
      <c r="AA268">
        <v>0</v>
      </c>
      <c r="AB268">
        <v>0</v>
      </c>
      <c r="AC268">
        <v>480854.59785240068</v>
      </c>
      <c r="AD268">
        <v>30212.863178019012</v>
      </c>
      <c r="AE268">
        <v>30212.863178019012</v>
      </c>
      <c r="AF268">
        <v>29786.70763665071</v>
      </c>
      <c r="AG268">
        <v>0</v>
      </c>
      <c r="AH268">
        <v>47.520939913207421</v>
      </c>
      <c r="AI268">
        <v>46.850652170012758</v>
      </c>
      <c r="AJ268">
        <v>0</v>
      </c>
      <c r="AK268">
        <v>0</v>
      </c>
      <c r="AL268">
        <v>0</v>
      </c>
      <c r="AM268">
        <v>0</v>
      </c>
      <c r="AN268">
        <v>29786.7</v>
      </c>
      <c r="AO268">
        <v>46.85</v>
      </c>
      <c r="AP268">
        <v>3118501.7199999997</v>
      </c>
      <c r="AQ268">
        <v>3148288.42</v>
      </c>
      <c r="AS268">
        <v>3148288.42</v>
      </c>
      <c r="AU268">
        <v>102</v>
      </c>
      <c r="AV268">
        <v>51</v>
      </c>
      <c r="AX268">
        <v>108.5</v>
      </c>
      <c r="AY268">
        <v>288.33</v>
      </c>
    </row>
    <row r="269" spans="1:51" x14ac:dyDescent="0.25">
      <c r="A269" t="s">
        <v>634</v>
      </c>
      <c r="B269" t="s">
        <v>635</v>
      </c>
      <c r="C269" t="s">
        <v>636</v>
      </c>
      <c r="D269" t="s">
        <v>102</v>
      </c>
      <c r="F269">
        <v>334.55</v>
      </c>
      <c r="H269">
        <v>2068085.92</v>
      </c>
      <c r="I269">
        <v>302490.07</v>
      </c>
      <c r="J269">
        <v>651725.80000000005</v>
      </c>
      <c r="K269">
        <v>1687146.3930499998</v>
      </c>
      <c r="L269">
        <v>4709448.1830500001</v>
      </c>
      <c r="M269">
        <v>0.9</v>
      </c>
      <c r="N269">
        <v>4407218</v>
      </c>
      <c r="O269">
        <v>13173.57</v>
      </c>
      <c r="Q269">
        <v>3966496.2</v>
      </c>
      <c r="R269">
        <v>608445.84</v>
      </c>
      <c r="S269">
        <v>4938134.03</v>
      </c>
      <c r="T269">
        <v>1.1204651165429076</v>
      </c>
      <c r="V269">
        <v>-530916.03000000026</v>
      </c>
      <c r="W269">
        <v>1.1204651165429076</v>
      </c>
      <c r="X269">
        <v>4</v>
      </c>
      <c r="Y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1.013691801368805</v>
      </c>
      <c r="AL269">
        <v>0</v>
      </c>
      <c r="AM269">
        <v>339.13059214793373</v>
      </c>
      <c r="AN269">
        <v>339.13</v>
      </c>
      <c r="AO269">
        <v>1.01</v>
      </c>
      <c r="AP269">
        <v>608445.83999999985</v>
      </c>
      <c r="AQ269">
        <v>608784.96999999986</v>
      </c>
      <c r="AS269">
        <v>608784.96999999986</v>
      </c>
      <c r="AU269">
        <v>102</v>
      </c>
      <c r="AV269">
        <v>51</v>
      </c>
      <c r="AX269">
        <v>0</v>
      </c>
      <c r="AY269">
        <v>167.33</v>
      </c>
    </row>
    <row r="270" spans="1:51" x14ac:dyDescent="0.25">
      <c r="A270" t="s">
        <v>637</v>
      </c>
      <c r="B270" t="s">
        <v>638</v>
      </c>
      <c r="C270" t="s">
        <v>636</v>
      </c>
      <c r="D270" t="s">
        <v>102</v>
      </c>
      <c r="F270">
        <v>176.96</v>
      </c>
      <c r="H270">
        <v>1090983.25</v>
      </c>
      <c r="I270">
        <v>160001.92000000001</v>
      </c>
      <c r="J270">
        <v>337039.43999999994</v>
      </c>
      <c r="K270">
        <v>888503.7349599998</v>
      </c>
      <c r="L270">
        <v>2476528.3449599994</v>
      </c>
      <c r="M270">
        <v>0.9</v>
      </c>
      <c r="N270">
        <v>2317725.88</v>
      </c>
      <c r="O270">
        <v>13097.45</v>
      </c>
      <c r="Q270">
        <v>1844214.48</v>
      </c>
      <c r="R270">
        <v>585255.52</v>
      </c>
      <c r="S270">
        <v>2530812.94</v>
      </c>
      <c r="T270">
        <v>1.0919379905271629</v>
      </c>
      <c r="V270">
        <v>-213087.06000000006</v>
      </c>
      <c r="W270">
        <v>1.0919379905271629</v>
      </c>
      <c r="X270">
        <v>4</v>
      </c>
      <c r="Y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1.0078349053428961</v>
      </c>
      <c r="AL270">
        <v>0</v>
      </c>
      <c r="AM270">
        <v>178.34646484947891</v>
      </c>
      <c r="AN270">
        <v>178.34</v>
      </c>
      <c r="AO270">
        <v>1</v>
      </c>
      <c r="AP270">
        <v>585255.52</v>
      </c>
      <c r="AQ270">
        <v>585433.86</v>
      </c>
      <c r="AS270">
        <v>585433.86</v>
      </c>
      <c r="AU270">
        <v>110</v>
      </c>
      <c r="AV270">
        <v>55</v>
      </c>
      <c r="AX270">
        <v>0</v>
      </c>
      <c r="AY270">
        <v>85.66</v>
      </c>
    </row>
    <row r="271" spans="1:51" x14ac:dyDescent="0.25">
      <c r="A271" t="s">
        <v>639</v>
      </c>
      <c r="B271" t="s">
        <v>640</v>
      </c>
      <c r="C271" t="s">
        <v>636</v>
      </c>
      <c r="D271" t="s">
        <v>102</v>
      </c>
      <c r="F271">
        <v>597.29</v>
      </c>
      <c r="H271">
        <v>3561132.89</v>
      </c>
      <c r="I271">
        <v>540051.68999999994</v>
      </c>
      <c r="J271">
        <v>863772.3600000001</v>
      </c>
      <c r="K271">
        <v>3046180.5767899994</v>
      </c>
      <c r="L271">
        <v>8011137.5167899998</v>
      </c>
      <c r="M271">
        <v>0.9</v>
      </c>
      <c r="N271">
        <v>7514641.8200000003</v>
      </c>
      <c r="O271">
        <v>12581.22</v>
      </c>
      <c r="Q271">
        <v>4958160.67</v>
      </c>
      <c r="R271">
        <v>1560454.83</v>
      </c>
      <c r="S271">
        <v>6730429.7999999998</v>
      </c>
      <c r="T271">
        <v>0.89564212922126996</v>
      </c>
      <c r="V271">
        <v>784212.02000000048</v>
      </c>
      <c r="W271">
        <v>0.89564212922126996</v>
      </c>
      <c r="X271">
        <v>2</v>
      </c>
      <c r="Y271">
        <v>0</v>
      </c>
      <c r="AA271">
        <v>0</v>
      </c>
      <c r="AB271">
        <v>0</v>
      </c>
      <c r="AC271">
        <v>11140.814487600153</v>
      </c>
      <c r="AD271">
        <v>699.99518629719796</v>
      </c>
      <c r="AE271">
        <v>18141.93504055736</v>
      </c>
      <c r="AF271">
        <v>17886.041181603203</v>
      </c>
      <c r="AG271">
        <v>0</v>
      </c>
      <c r="AH271">
        <v>1.1719519601821526</v>
      </c>
      <c r="AI271">
        <v>29.945321672224889</v>
      </c>
      <c r="AJ271">
        <v>0</v>
      </c>
      <c r="AK271">
        <v>0</v>
      </c>
      <c r="AL271">
        <v>0</v>
      </c>
      <c r="AM271">
        <v>0</v>
      </c>
      <c r="AN271">
        <v>17886.04</v>
      </c>
      <c r="AO271">
        <v>29.94</v>
      </c>
      <c r="AP271">
        <v>1575831.9900000002</v>
      </c>
      <c r="AQ271">
        <v>1593718.0300000003</v>
      </c>
      <c r="AS271">
        <v>1593718.0300000003</v>
      </c>
      <c r="AU271">
        <v>102</v>
      </c>
      <c r="AV271">
        <v>51</v>
      </c>
      <c r="AX271">
        <v>0.66</v>
      </c>
      <c r="AY271">
        <v>169.66</v>
      </c>
    </row>
    <row r="272" spans="1:51" x14ac:dyDescent="0.25">
      <c r="A272" t="s">
        <v>641</v>
      </c>
      <c r="B272" t="s">
        <v>642</v>
      </c>
      <c r="C272" t="s">
        <v>636</v>
      </c>
      <c r="D272" t="s">
        <v>102</v>
      </c>
      <c r="F272">
        <v>291.55</v>
      </c>
      <c r="H272">
        <v>1755081.2799999998</v>
      </c>
      <c r="I272">
        <v>263610.76</v>
      </c>
      <c r="J272">
        <v>491772.38999999996</v>
      </c>
      <c r="K272">
        <v>1518814.6360499999</v>
      </c>
      <c r="L272">
        <v>4029279.0660499996</v>
      </c>
      <c r="M272">
        <v>0.9</v>
      </c>
      <c r="N272">
        <v>3778232.62</v>
      </c>
      <c r="O272">
        <v>12959.12</v>
      </c>
      <c r="Q272">
        <v>2670076.9900000002</v>
      </c>
      <c r="R272">
        <v>634959.15</v>
      </c>
      <c r="S272">
        <v>3550765.43</v>
      </c>
      <c r="T272">
        <v>0.93979534536970888</v>
      </c>
      <c r="V272">
        <v>227467.18999999994</v>
      </c>
      <c r="W272">
        <v>0.93979534536970888</v>
      </c>
      <c r="X272">
        <v>3</v>
      </c>
      <c r="Y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21.237507685564022</v>
      </c>
      <c r="AK272">
        <v>0</v>
      </c>
      <c r="AL272">
        <v>6191.7953657261905</v>
      </c>
      <c r="AM272">
        <v>0</v>
      </c>
      <c r="AN272">
        <v>6191.79</v>
      </c>
      <c r="AO272">
        <v>21.23</v>
      </c>
      <c r="AP272">
        <v>640662.21999999986</v>
      </c>
      <c r="AQ272">
        <v>646854.00999999989</v>
      </c>
      <c r="AS272">
        <v>646854.00999999989</v>
      </c>
      <c r="AU272">
        <v>102</v>
      </c>
      <c r="AV272">
        <v>51</v>
      </c>
      <c r="AX272">
        <v>0</v>
      </c>
      <c r="AY272">
        <v>113.66</v>
      </c>
    </row>
    <row r="273" spans="1:51" x14ac:dyDescent="0.25">
      <c r="A273" t="s">
        <v>643</v>
      </c>
      <c r="B273" t="s">
        <v>644</v>
      </c>
      <c r="C273" t="s">
        <v>636</v>
      </c>
      <c r="D273" t="s">
        <v>102</v>
      </c>
      <c r="F273">
        <v>1121.45</v>
      </c>
      <c r="H273">
        <v>7068765.4800000004</v>
      </c>
      <c r="I273">
        <v>1013981.44</v>
      </c>
      <c r="J273">
        <v>2461158.69</v>
      </c>
      <c r="K273">
        <v>6071075.2419499997</v>
      </c>
      <c r="L273">
        <v>16614980.851949999</v>
      </c>
      <c r="M273">
        <v>0.9</v>
      </c>
      <c r="N273">
        <v>15560590.289999999</v>
      </c>
      <c r="O273">
        <v>13875.42</v>
      </c>
      <c r="Q273">
        <v>2707077.65</v>
      </c>
      <c r="R273">
        <v>7937640.0300000003</v>
      </c>
      <c r="S273">
        <v>11156811.07</v>
      </c>
      <c r="T273">
        <v>0.71699150623931762</v>
      </c>
      <c r="V273">
        <v>4403779.2199999988</v>
      </c>
      <c r="W273">
        <v>0.71699150623931762</v>
      </c>
      <c r="X273">
        <v>1</v>
      </c>
      <c r="Y273">
        <v>1</v>
      </c>
      <c r="AA273">
        <v>230695.68527275883</v>
      </c>
      <c r="AB273">
        <v>69208.705581827642</v>
      </c>
      <c r="AC273">
        <v>2302552.4679660392</v>
      </c>
      <c r="AD273">
        <v>144673.05290532252</v>
      </c>
      <c r="AE273">
        <v>144673.05290532252</v>
      </c>
      <c r="AF273">
        <v>142632.42461997923</v>
      </c>
      <c r="AG273">
        <v>61.713590068061563</v>
      </c>
      <c r="AH273">
        <v>129.00535280692185</v>
      </c>
      <c r="AI273">
        <v>127.18571904229276</v>
      </c>
      <c r="AJ273">
        <v>0</v>
      </c>
      <c r="AK273">
        <v>0</v>
      </c>
      <c r="AL273">
        <v>0</v>
      </c>
      <c r="AM273">
        <v>0</v>
      </c>
      <c r="AN273">
        <v>211841.13</v>
      </c>
      <c r="AO273">
        <v>188.89</v>
      </c>
      <c r="AP273">
        <v>8244654.6400000006</v>
      </c>
      <c r="AQ273">
        <v>8456495.7700000014</v>
      </c>
      <c r="AS273">
        <v>8456495.7700000014</v>
      </c>
      <c r="AU273">
        <v>102</v>
      </c>
      <c r="AV273">
        <v>51</v>
      </c>
      <c r="AX273">
        <v>0.83</v>
      </c>
      <c r="AY273">
        <v>676.66</v>
      </c>
    </row>
    <row r="274" spans="1:51" x14ac:dyDescent="0.25">
      <c r="A274" t="s">
        <v>645</v>
      </c>
      <c r="B274" t="s">
        <v>646</v>
      </c>
      <c r="C274" t="s">
        <v>647</v>
      </c>
      <c r="D274" t="s">
        <v>102</v>
      </c>
      <c r="F274">
        <v>1104.7</v>
      </c>
      <c r="H274">
        <v>6720175.5700000003</v>
      </c>
      <c r="I274">
        <v>998836.59</v>
      </c>
      <c r="J274">
        <v>1864200.87</v>
      </c>
      <c r="K274">
        <v>5727714.825699999</v>
      </c>
      <c r="L274">
        <v>15310927.855700001</v>
      </c>
      <c r="M274">
        <v>0.9</v>
      </c>
      <c r="N274">
        <v>14352606.550000001</v>
      </c>
      <c r="O274">
        <v>12992.31</v>
      </c>
      <c r="Q274">
        <v>4696172.8600000003</v>
      </c>
      <c r="R274">
        <v>4483037.1399999997</v>
      </c>
      <c r="S274">
        <v>9437188.8099999987</v>
      </c>
      <c r="T274">
        <v>0.65752438604958474</v>
      </c>
      <c r="V274">
        <v>4915417.7400000021</v>
      </c>
      <c r="W274">
        <v>0.65752438604958474</v>
      </c>
      <c r="X274">
        <v>1</v>
      </c>
      <c r="Y274">
        <v>1</v>
      </c>
      <c r="AA274">
        <v>1066294.7338686362</v>
      </c>
      <c r="AB274">
        <v>319888.42016059085</v>
      </c>
      <c r="AC274">
        <v>2126228.7577039567</v>
      </c>
      <c r="AD274">
        <v>133594.35228151322</v>
      </c>
      <c r="AE274">
        <v>133594.35228151322</v>
      </c>
      <c r="AF274">
        <v>131709.99020749118</v>
      </c>
      <c r="AG274">
        <v>289.57039934877417</v>
      </c>
      <c r="AH274">
        <v>120.93269872500517</v>
      </c>
      <c r="AI274">
        <v>119.22693057616654</v>
      </c>
      <c r="AJ274">
        <v>0</v>
      </c>
      <c r="AK274">
        <v>0</v>
      </c>
      <c r="AL274">
        <v>0</v>
      </c>
      <c r="AM274">
        <v>0</v>
      </c>
      <c r="AN274">
        <v>451598.41</v>
      </c>
      <c r="AO274">
        <v>408.79</v>
      </c>
      <c r="AP274">
        <v>4586972.4399999995</v>
      </c>
      <c r="AQ274">
        <v>5038570.8499999996</v>
      </c>
      <c r="AS274">
        <v>5038570.8499999996</v>
      </c>
      <c r="AU274">
        <v>102</v>
      </c>
      <c r="AV274">
        <v>51</v>
      </c>
      <c r="AX274">
        <v>0.16</v>
      </c>
      <c r="AY274">
        <v>427</v>
      </c>
    </row>
    <row r="275" spans="1:51" x14ac:dyDescent="0.25">
      <c r="A275" t="s">
        <v>648</v>
      </c>
      <c r="B275" t="s">
        <v>649</v>
      </c>
      <c r="C275" t="s">
        <v>647</v>
      </c>
      <c r="D275" t="s">
        <v>102</v>
      </c>
      <c r="F275">
        <v>471.3</v>
      </c>
      <c r="H275">
        <v>2880878.57</v>
      </c>
      <c r="I275">
        <v>426135.32</v>
      </c>
      <c r="J275">
        <v>805431.6100000001</v>
      </c>
      <c r="K275">
        <v>2470628.5623000003</v>
      </c>
      <c r="L275">
        <v>6583074.0623000003</v>
      </c>
      <c r="M275">
        <v>0.9</v>
      </c>
      <c r="N275">
        <v>6171829.5099999998</v>
      </c>
      <c r="O275">
        <v>13095.33</v>
      </c>
      <c r="Q275">
        <v>4204867.4400000004</v>
      </c>
      <c r="R275">
        <v>1025985.51</v>
      </c>
      <c r="S275">
        <v>5367842.49</v>
      </c>
      <c r="T275">
        <v>0.86973278851962332</v>
      </c>
      <c r="V275">
        <v>803987.01999999955</v>
      </c>
      <c r="W275">
        <v>0.86973278851962332</v>
      </c>
      <c r="X275">
        <v>2</v>
      </c>
      <c r="Y275">
        <v>0</v>
      </c>
      <c r="AA275">
        <v>0</v>
      </c>
      <c r="AB275">
        <v>0</v>
      </c>
      <c r="AC275">
        <v>59534.456790300042</v>
      </c>
      <c r="AD275">
        <v>3740.6451043962707</v>
      </c>
      <c r="AE275">
        <v>14315.146720378183</v>
      </c>
      <c r="AF275">
        <v>14113.23010411959</v>
      </c>
      <c r="AG275">
        <v>0</v>
      </c>
      <c r="AH275">
        <v>7.936866336508106</v>
      </c>
      <c r="AI275">
        <v>29.945321672224889</v>
      </c>
      <c r="AJ275">
        <v>0</v>
      </c>
      <c r="AK275">
        <v>0</v>
      </c>
      <c r="AL275">
        <v>0</v>
      </c>
      <c r="AM275">
        <v>0</v>
      </c>
      <c r="AN275">
        <v>14113.23</v>
      </c>
      <c r="AO275">
        <v>29.94</v>
      </c>
      <c r="AP275">
        <v>1043174.51</v>
      </c>
      <c r="AQ275">
        <v>1057287.74</v>
      </c>
      <c r="AS275">
        <v>1057287.74</v>
      </c>
      <c r="AU275">
        <v>102</v>
      </c>
      <c r="AV275">
        <v>51</v>
      </c>
      <c r="AX275">
        <v>0</v>
      </c>
      <c r="AY275">
        <v>186.66</v>
      </c>
    </row>
    <row r="276" spans="1:51" x14ac:dyDescent="0.25">
      <c r="A276" t="s">
        <v>650</v>
      </c>
      <c r="B276" t="s">
        <v>651</v>
      </c>
      <c r="C276" t="s">
        <v>652</v>
      </c>
      <c r="D276" t="s">
        <v>102</v>
      </c>
      <c r="F276">
        <v>321.7</v>
      </c>
      <c r="H276">
        <v>1968169.67</v>
      </c>
      <c r="I276">
        <v>290871.48</v>
      </c>
      <c r="J276">
        <v>591900.72</v>
      </c>
      <c r="K276">
        <v>1684768.1337000001</v>
      </c>
      <c r="L276">
        <v>4535710.0037000002</v>
      </c>
      <c r="M276">
        <v>0.9</v>
      </c>
      <c r="N276">
        <v>4250615.8099999996</v>
      </c>
      <c r="O276">
        <v>13212.98</v>
      </c>
      <c r="Q276">
        <v>1577780.76</v>
      </c>
      <c r="R276">
        <v>1353094.64</v>
      </c>
      <c r="S276">
        <v>3084979.0199999996</v>
      </c>
      <c r="T276">
        <v>0.72577225463244111</v>
      </c>
      <c r="V276">
        <v>1165636.79</v>
      </c>
      <c r="W276">
        <v>0.72577225463244111</v>
      </c>
      <c r="X276">
        <v>1</v>
      </c>
      <c r="Y276">
        <v>1</v>
      </c>
      <c r="AA276">
        <v>25694.505126545671</v>
      </c>
      <c r="AB276">
        <v>7708.351537963701</v>
      </c>
      <c r="AC276">
        <v>463098.56723026093</v>
      </c>
      <c r="AD276">
        <v>29097.223385517555</v>
      </c>
      <c r="AE276">
        <v>29097.223385517555</v>
      </c>
      <c r="AF276">
        <v>28686.804058123547</v>
      </c>
      <c r="AG276">
        <v>23.961304127956797</v>
      </c>
      <c r="AH276">
        <v>90.448316398873345</v>
      </c>
      <c r="AI276">
        <v>89.172533596902539</v>
      </c>
      <c r="AJ276">
        <v>0</v>
      </c>
      <c r="AK276">
        <v>0</v>
      </c>
      <c r="AL276">
        <v>0</v>
      </c>
      <c r="AM276">
        <v>0</v>
      </c>
      <c r="AN276">
        <v>36395.15</v>
      </c>
      <c r="AO276">
        <v>113.13</v>
      </c>
      <c r="AP276">
        <v>1406562.02</v>
      </c>
      <c r="AQ276">
        <v>1442957.17</v>
      </c>
      <c r="AS276">
        <v>1442957.17</v>
      </c>
      <c r="AU276">
        <v>102</v>
      </c>
      <c r="AV276">
        <v>51</v>
      </c>
      <c r="AX276">
        <v>0</v>
      </c>
      <c r="AY276">
        <v>145.66</v>
      </c>
    </row>
    <row r="277" spans="1:51" x14ac:dyDescent="0.25">
      <c r="A277" t="s">
        <v>653</v>
      </c>
      <c r="B277" t="s">
        <v>654</v>
      </c>
      <c r="C277" t="s">
        <v>652</v>
      </c>
      <c r="D277" t="s">
        <v>102</v>
      </c>
      <c r="F277">
        <v>320.69</v>
      </c>
      <c r="H277">
        <v>2002689.6099999999</v>
      </c>
      <c r="I277">
        <v>289958.27</v>
      </c>
      <c r="J277">
        <v>636658.24999999988</v>
      </c>
      <c r="K277">
        <v>1719763.0151899997</v>
      </c>
      <c r="L277">
        <v>4649069.1451899996</v>
      </c>
      <c r="M277">
        <v>0.9</v>
      </c>
      <c r="N277">
        <v>4356138.53</v>
      </c>
      <c r="O277">
        <v>13583.64</v>
      </c>
      <c r="Q277">
        <v>941902.53</v>
      </c>
      <c r="R277">
        <v>2367023.64</v>
      </c>
      <c r="S277">
        <v>3490008.67</v>
      </c>
      <c r="T277">
        <v>0.80117026719074513</v>
      </c>
      <c r="V277">
        <v>866129.86000000034</v>
      </c>
      <c r="W277">
        <v>0.80117026719074513</v>
      </c>
      <c r="X277">
        <v>2</v>
      </c>
      <c r="Y277">
        <v>0</v>
      </c>
      <c r="AA277">
        <v>0</v>
      </c>
      <c r="AB277">
        <v>0</v>
      </c>
      <c r="AC277">
        <v>340710.36793980014</v>
      </c>
      <c r="AD277">
        <v>21407.377148668569</v>
      </c>
      <c r="AE277">
        <v>21407.377148668569</v>
      </c>
      <c r="AF277">
        <v>21105.423893053143</v>
      </c>
      <c r="AG277">
        <v>0</v>
      </c>
      <c r="AH277">
        <v>66.754115029057871</v>
      </c>
      <c r="AI277">
        <v>65.812541373454565</v>
      </c>
      <c r="AJ277">
        <v>0</v>
      </c>
      <c r="AK277">
        <v>0</v>
      </c>
      <c r="AL277">
        <v>0</v>
      </c>
      <c r="AM277">
        <v>0</v>
      </c>
      <c r="AN277">
        <v>21105.42</v>
      </c>
      <c r="AO277">
        <v>65.81</v>
      </c>
      <c r="AP277">
        <v>2426394.1399999997</v>
      </c>
      <c r="AQ277">
        <v>2447499.5599999996</v>
      </c>
      <c r="AS277">
        <v>2447499.5599999996</v>
      </c>
      <c r="AU277">
        <v>102</v>
      </c>
      <c r="AV277">
        <v>51</v>
      </c>
      <c r="AX277">
        <v>0</v>
      </c>
      <c r="AY277">
        <v>165</v>
      </c>
    </row>
    <row r="278" spans="1:51" x14ac:dyDescent="0.25">
      <c r="A278" t="s">
        <v>655</v>
      </c>
      <c r="B278" t="s">
        <v>656</v>
      </c>
      <c r="C278" t="s">
        <v>652</v>
      </c>
      <c r="D278" t="s">
        <v>102</v>
      </c>
      <c r="F278">
        <v>1144.5</v>
      </c>
      <c r="H278">
        <v>6996218.2800000003</v>
      </c>
      <c r="I278">
        <v>1034822.56</v>
      </c>
      <c r="J278">
        <v>1913917.39</v>
      </c>
      <c r="K278">
        <v>5958982.9065000005</v>
      </c>
      <c r="L278">
        <v>15903941.136500001</v>
      </c>
      <c r="M278">
        <v>0.9</v>
      </c>
      <c r="N278">
        <v>14909445.310000001</v>
      </c>
      <c r="O278">
        <v>13027.03</v>
      </c>
      <c r="Q278">
        <v>4797868.5999999996</v>
      </c>
      <c r="R278">
        <v>4849420.9400000004</v>
      </c>
      <c r="S278">
        <v>10138452.629999999</v>
      </c>
      <c r="T278">
        <v>0.68000200002075051</v>
      </c>
      <c r="V278">
        <v>4770992.6800000016</v>
      </c>
      <c r="W278">
        <v>0.68000200002075051</v>
      </c>
      <c r="X278">
        <v>1</v>
      </c>
      <c r="Y278">
        <v>1</v>
      </c>
      <c r="AA278">
        <v>772535.06524859555</v>
      </c>
      <c r="AB278">
        <v>231760.51957457865</v>
      </c>
      <c r="AC278">
        <v>2089601.1699711275</v>
      </c>
      <c r="AD278">
        <v>131292.98238372023</v>
      </c>
      <c r="AE278">
        <v>131292.98238372023</v>
      </c>
      <c r="AF278">
        <v>129441.0813687148</v>
      </c>
      <c r="AG278">
        <v>202.49936179517576</v>
      </c>
      <c r="AH278">
        <v>114.7164546821496</v>
      </c>
      <c r="AI278">
        <v>113.0983672946394</v>
      </c>
      <c r="AJ278">
        <v>0</v>
      </c>
      <c r="AK278">
        <v>0</v>
      </c>
      <c r="AL278">
        <v>0</v>
      </c>
      <c r="AM278">
        <v>0</v>
      </c>
      <c r="AN278">
        <v>361201.6</v>
      </c>
      <c r="AO278">
        <v>315.58999999999997</v>
      </c>
      <c r="AP278">
        <v>4993021.78</v>
      </c>
      <c r="AQ278">
        <v>5354223.38</v>
      </c>
      <c r="AS278">
        <v>5354223.38</v>
      </c>
      <c r="AU278">
        <v>102</v>
      </c>
      <c r="AV278">
        <v>51</v>
      </c>
      <c r="AX278">
        <v>0.33</v>
      </c>
      <c r="AY278">
        <v>434.66</v>
      </c>
    </row>
    <row r="279" spans="1:51" x14ac:dyDescent="0.25">
      <c r="A279" t="s">
        <v>657</v>
      </c>
      <c r="B279" t="s">
        <v>658</v>
      </c>
      <c r="C279" t="s">
        <v>652</v>
      </c>
      <c r="D279" t="s">
        <v>102</v>
      </c>
      <c r="F279">
        <v>375.71</v>
      </c>
      <c r="H279">
        <v>2256002.5</v>
      </c>
      <c r="I279">
        <v>339705.71</v>
      </c>
      <c r="J279">
        <v>566602.35</v>
      </c>
      <c r="K279">
        <v>1929340.3422100004</v>
      </c>
      <c r="L279">
        <v>5091650.9022100009</v>
      </c>
      <c r="M279">
        <v>0.9</v>
      </c>
      <c r="N279">
        <v>4775419.84</v>
      </c>
      <c r="O279">
        <v>12710.38</v>
      </c>
      <c r="Q279">
        <v>1666621.52</v>
      </c>
      <c r="R279">
        <v>1458727.02</v>
      </c>
      <c r="S279">
        <v>3255433.6100000003</v>
      </c>
      <c r="T279">
        <v>0.68170626229169418</v>
      </c>
      <c r="V279">
        <v>1519986.2299999995</v>
      </c>
      <c r="W279">
        <v>0.68170626229169418</v>
      </c>
      <c r="X279">
        <v>1</v>
      </c>
      <c r="Y279">
        <v>1</v>
      </c>
      <c r="AA279">
        <v>239300.50186790898</v>
      </c>
      <c r="AB279">
        <v>71790.150560372698</v>
      </c>
      <c r="AC279">
        <v>631895.81613119692</v>
      </c>
      <c r="AD279">
        <v>39703.024408627265</v>
      </c>
      <c r="AE279">
        <v>39703.024408627265</v>
      </c>
      <c r="AF279">
        <v>39143.009167399578</v>
      </c>
      <c r="AG279">
        <v>191.07862596250487</v>
      </c>
      <c r="AH279">
        <v>105.67465441065521</v>
      </c>
      <c r="AI279">
        <v>104.18410254557925</v>
      </c>
      <c r="AJ279">
        <v>0</v>
      </c>
      <c r="AK279">
        <v>0</v>
      </c>
      <c r="AL279">
        <v>0</v>
      </c>
      <c r="AM279">
        <v>0</v>
      </c>
      <c r="AN279">
        <v>110933.15</v>
      </c>
      <c r="AO279">
        <v>295.26</v>
      </c>
      <c r="AP279">
        <v>1486618.54</v>
      </c>
      <c r="AQ279">
        <v>1597551.69</v>
      </c>
      <c r="AS279">
        <v>1597551.69</v>
      </c>
      <c r="AU279">
        <v>102</v>
      </c>
      <c r="AV279">
        <v>51</v>
      </c>
      <c r="AX279">
        <v>0</v>
      </c>
      <c r="AY279">
        <v>117</v>
      </c>
    </row>
    <row r="280" spans="1:51" x14ac:dyDescent="0.25">
      <c r="A280" t="s">
        <v>659</v>
      </c>
      <c r="B280" t="s">
        <v>660</v>
      </c>
      <c r="C280" t="s">
        <v>652</v>
      </c>
      <c r="D280" t="s">
        <v>102</v>
      </c>
      <c r="F280">
        <v>675.45</v>
      </c>
      <c r="H280">
        <v>4078997.88</v>
      </c>
      <c r="I280">
        <v>610721.62</v>
      </c>
      <c r="J280">
        <v>1067586.6400000001</v>
      </c>
      <c r="K280">
        <v>3494262.7809499996</v>
      </c>
      <c r="L280">
        <v>9251568.9209499992</v>
      </c>
      <c r="M280">
        <v>0.9</v>
      </c>
      <c r="N280">
        <v>8675838.3000000007</v>
      </c>
      <c r="O280">
        <v>12844.53</v>
      </c>
      <c r="Q280">
        <v>4510843.4000000004</v>
      </c>
      <c r="R280">
        <v>2374054.71</v>
      </c>
      <c r="S280">
        <v>7157041.2300000004</v>
      </c>
      <c r="T280">
        <v>0.82493944475659486</v>
      </c>
      <c r="V280">
        <v>1518797.0700000003</v>
      </c>
      <c r="W280">
        <v>0.82493944475659486</v>
      </c>
      <c r="X280">
        <v>2</v>
      </c>
      <c r="Y280">
        <v>0</v>
      </c>
      <c r="AA280">
        <v>0</v>
      </c>
      <c r="AB280">
        <v>0</v>
      </c>
      <c r="AC280">
        <v>314601.11624400009</v>
      </c>
      <c r="AD280">
        <v>19766.891120898897</v>
      </c>
      <c r="AE280">
        <v>20515.947066156259</v>
      </c>
      <c r="AF280">
        <v>20226.567523504302</v>
      </c>
      <c r="AG280">
        <v>0</v>
      </c>
      <c r="AH280">
        <v>29.264773293210297</v>
      </c>
      <c r="AI280">
        <v>29.945321672224889</v>
      </c>
      <c r="AJ280">
        <v>0</v>
      </c>
      <c r="AK280">
        <v>0</v>
      </c>
      <c r="AL280">
        <v>0</v>
      </c>
      <c r="AM280">
        <v>0</v>
      </c>
      <c r="AN280">
        <v>20226.560000000001</v>
      </c>
      <c r="AO280">
        <v>29.94</v>
      </c>
      <c r="AP280">
        <v>2414251.7000000002</v>
      </c>
      <c r="AQ280">
        <v>2434478.2600000002</v>
      </c>
      <c r="AS280">
        <v>2434478.2600000002</v>
      </c>
      <c r="AU280">
        <v>95</v>
      </c>
      <c r="AV280">
        <v>48</v>
      </c>
      <c r="AX280">
        <v>0</v>
      </c>
      <c r="AY280">
        <v>230</v>
      </c>
    </row>
    <row r="281" spans="1:51" x14ac:dyDescent="0.25">
      <c r="A281" t="s">
        <v>661</v>
      </c>
      <c r="B281" t="s">
        <v>662</v>
      </c>
      <c r="C281" t="s">
        <v>663</v>
      </c>
      <c r="D281" t="s">
        <v>97</v>
      </c>
      <c r="F281">
        <v>27.31</v>
      </c>
      <c r="H281">
        <v>166143.61000000002</v>
      </c>
      <c r="I281">
        <v>24692.880000000001</v>
      </c>
      <c r="J281">
        <v>46295.03</v>
      </c>
      <c r="K281">
        <v>151100.68581</v>
      </c>
      <c r="L281">
        <v>388232.20581000001</v>
      </c>
      <c r="M281">
        <v>0.9</v>
      </c>
      <c r="N281">
        <v>364519.05</v>
      </c>
      <c r="O281">
        <v>13347.45</v>
      </c>
      <c r="Q281">
        <v>36451.9</v>
      </c>
      <c r="R281">
        <v>233779</v>
      </c>
      <c r="S281">
        <v>270230.90000000002</v>
      </c>
      <c r="T281">
        <v>0.74133546655517735</v>
      </c>
      <c r="V281">
        <v>94288.149999999965</v>
      </c>
      <c r="W281">
        <v>0.74133546655517735</v>
      </c>
      <c r="X281">
        <v>2</v>
      </c>
      <c r="Y281">
        <v>0</v>
      </c>
      <c r="AA281">
        <v>0</v>
      </c>
      <c r="AB281">
        <v>0</v>
      </c>
      <c r="AC281">
        <v>52052.620499999997</v>
      </c>
      <c r="AD281">
        <v>3270.5493682449478</v>
      </c>
      <c r="AE281">
        <v>3270.5493682449478</v>
      </c>
      <c r="AF281">
        <v>3224.4179331544065</v>
      </c>
      <c r="AG281">
        <v>0</v>
      </c>
      <c r="AH281">
        <v>119.75647631801347</v>
      </c>
      <c r="AI281">
        <v>118.06729890715513</v>
      </c>
      <c r="AJ281">
        <v>0</v>
      </c>
      <c r="AK281">
        <v>0</v>
      </c>
      <c r="AL281">
        <v>0</v>
      </c>
      <c r="AM281">
        <v>0</v>
      </c>
      <c r="AN281">
        <v>3224.41</v>
      </c>
      <c r="AO281">
        <v>118.06</v>
      </c>
      <c r="AP281">
        <v>233779</v>
      </c>
      <c r="AQ281">
        <v>237003.41</v>
      </c>
      <c r="AS281">
        <v>237003.41</v>
      </c>
      <c r="AU281">
        <v>109</v>
      </c>
      <c r="AV281">
        <v>55</v>
      </c>
      <c r="AX281">
        <v>0</v>
      </c>
      <c r="AY281">
        <v>11.742006255276246</v>
      </c>
    </row>
    <row r="282" spans="1:51" x14ac:dyDescent="0.25">
      <c r="A282" t="s">
        <v>664</v>
      </c>
      <c r="B282" t="s">
        <v>665</v>
      </c>
      <c r="C282" t="s">
        <v>663</v>
      </c>
      <c r="D282" t="s">
        <v>97</v>
      </c>
      <c r="F282">
        <v>15.66</v>
      </c>
      <c r="H282">
        <v>89042.739999999991</v>
      </c>
      <c r="I282">
        <v>14159.3</v>
      </c>
      <c r="J282">
        <v>26075.340000000004</v>
      </c>
      <c r="K282">
        <v>83015.647659999973</v>
      </c>
      <c r="L282">
        <v>212293.02765999996</v>
      </c>
      <c r="M282">
        <v>0.9</v>
      </c>
      <c r="N282">
        <v>199365.28</v>
      </c>
      <c r="O282">
        <v>12730.86</v>
      </c>
      <c r="Q282">
        <v>19936.52</v>
      </c>
      <c r="R282">
        <v>103579.7</v>
      </c>
      <c r="S282">
        <v>123516.22</v>
      </c>
      <c r="T282">
        <v>0.61954729529635255</v>
      </c>
      <c r="V282">
        <v>75849.06</v>
      </c>
      <c r="W282">
        <v>0.61954729529635255</v>
      </c>
      <c r="X282">
        <v>1</v>
      </c>
      <c r="Y282">
        <v>1</v>
      </c>
      <c r="AA282">
        <v>22382.709954208403</v>
      </c>
      <c r="AB282">
        <v>6714.812986262521</v>
      </c>
      <c r="AC282">
        <v>44277.947112363741</v>
      </c>
      <c r="AD282">
        <v>2782.0542090772251</v>
      </c>
      <c r="AE282">
        <v>2782.0542090772251</v>
      </c>
      <c r="AF282">
        <v>2742.8130484298676</v>
      </c>
      <c r="AG282">
        <v>428.78754701548667</v>
      </c>
      <c r="AH282">
        <v>177.65352548385857</v>
      </c>
      <c r="AI282">
        <v>175.14770424200944</v>
      </c>
      <c r="AJ282">
        <v>0</v>
      </c>
      <c r="AK282">
        <v>0</v>
      </c>
      <c r="AL282">
        <v>0</v>
      </c>
      <c r="AM282">
        <v>0</v>
      </c>
      <c r="AN282">
        <v>9457.6200000000008</v>
      </c>
      <c r="AO282">
        <v>603.92999999999995</v>
      </c>
      <c r="AP282">
        <v>103579.7</v>
      </c>
      <c r="AQ282">
        <v>113037.31999999999</v>
      </c>
      <c r="AS282">
        <v>113037.31999999999</v>
      </c>
      <c r="AU282">
        <v>109</v>
      </c>
      <c r="AV282">
        <v>55</v>
      </c>
      <c r="AX282">
        <v>0</v>
      </c>
      <c r="AY282">
        <v>6.7330581456472354</v>
      </c>
    </row>
    <row r="283" spans="1:51" x14ac:dyDescent="0.25">
      <c r="A283" t="s">
        <v>666</v>
      </c>
      <c r="B283" t="s">
        <v>667</v>
      </c>
      <c r="C283" t="s">
        <v>668</v>
      </c>
      <c r="D283" t="s">
        <v>102</v>
      </c>
      <c r="F283">
        <v>264.87</v>
      </c>
      <c r="H283">
        <v>1629891.32</v>
      </c>
      <c r="I283">
        <v>239487.5</v>
      </c>
      <c r="J283">
        <v>523329.15</v>
      </c>
      <c r="K283">
        <v>1393060.0323699999</v>
      </c>
      <c r="L283">
        <v>3785768.0023699999</v>
      </c>
      <c r="M283">
        <v>0.9</v>
      </c>
      <c r="N283">
        <v>3546497.2</v>
      </c>
      <c r="O283">
        <v>13389.57</v>
      </c>
      <c r="Q283">
        <v>1211838.0900000001</v>
      </c>
      <c r="R283">
        <v>1273430.76</v>
      </c>
      <c r="S283">
        <v>2657842.96</v>
      </c>
      <c r="T283">
        <v>0.74942762114686001</v>
      </c>
      <c r="V283">
        <v>888654.24000000022</v>
      </c>
      <c r="W283">
        <v>0.74942762114686001</v>
      </c>
      <c r="X283">
        <v>2</v>
      </c>
      <c r="Y283">
        <v>0</v>
      </c>
      <c r="AA283">
        <v>0</v>
      </c>
      <c r="AB283">
        <v>0</v>
      </c>
      <c r="AC283">
        <v>351535.17551600031</v>
      </c>
      <c r="AD283">
        <v>22087.517115487619</v>
      </c>
      <c r="AE283">
        <v>22087.517115487619</v>
      </c>
      <c r="AF283">
        <v>21775.970415713717</v>
      </c>
      <c r="AG283">
        <v>0</v>
      </c>
      <c r="AH283">
        <v>83.390029506881177</v>
      </c>
      <c r="AI283">
        <v>82.213804567197926</v>
      </c>
      <c r="AJ283">
        <v>0</v>
      </c>
      <c r="AK283">
        <v>0</v>
      </c>
      <c r="AL283">
        <v>0</v>
      </c>
      <c r="AM283">
        <v>0</v>
      </c>
      <c r="AN283">
        <v>21775.97</v>
      </c>
      <c r="AO283">
        <v>82.21</v>
      </c>
      <c r="AP283">
        <v>1325094.7099999997</v>
      </c>
      <c r="AQ283">
        <v>1346870.6799999997</v>
      </c>
      <c r="AS283">
        <v>1346870.6799999997</v>
      </c>
      <c r="AU283">
        <v>109</v>
      </c>
      <c r="AV283">
        <v>55</v>
      </c>
      <c r="AX283">
        <v>0</v>
      </c>
      <c r="AY283">
        <v>136</v>
      </c>
    </row>
    <row r="284" spans="1:51" x14ac:dyDescent="0.25">
      <c r="A284" t="s">
        <v>669</v>
      </c>
      <c r="B284" t="s">
        <v>670</v>
      </c>
      <c r="C284" t="s">
        <v>668</v>
      </c>
      <c r="D284" t="s">
        <v>102</v>
      </c>
      <c r="F284">
        <v>542.28</v>
      </c>
      <c r="H284">
        <v>3336617.56</v>
      </c>
      <c r="I284">
        <v>490313.3</v>
      </c>
      <c r="J284">
        <v>1018906.1200000001</v>
      </c>
      <c r="K284">
        <v>2876129.4182800003</v>
      </c>
      <c r="L284">
        <v>7721966.3982800003</v>
      </c>
      <c r="M284">
        <v>0.9</v>
      </c>
      <c r="N284">
        <v>7237382.7000000002</v>
      </c>
      <c r="O284">
        <v>13346.2</v>
      </c>
      <c r="Q284">
        <v>1928038.75</v>
      </c>
      <c r="R284">
        <v>3249751.7</v>
      </c>
      <c r="S284">
        <v>5543848.9500000002</v>
      </c>
      <c r="T284">
        <v>0.76600190701536341</v>
      </c>
      <c r="V284">
        <v>1693533.75</v>
      </c>
      <c r="W284">
        <v>0.76600190701536341</v>
      </c>
      <c r="X284">
        <v>2</v>
      </c>
      <c r="Y284">
        <v>0</v>
      </c>
      <c r="AA284">
        <v>0</v>
      </c>
      <c r="AB284">
        <v>0</v>
      </c>
      <c r="AC284">
        <v>711441.96412800031</v>
      </c>
      <c r="AD284">
        <v>44701.03606641238</v>
      </c>
      <c r="AE284">
        <v>44701.03606641238</v>
      </c>
      <c r="AF284">
        <v>44070.523356896476</v>
      </c>
      <c r="AG284">
        <v>0</v>
      </c>
      <c r="AH284">
        <v>82.431651667795933</v>
      </c>
      <c r="AI284">
        <v>81.268944746065642</v>
      </c>
      <c r="AJ284">
        <v>0</v>
      </c>
      <c r="AK284">
        <v>0</v>
      </c>
      <c r="AL284">
        <v>0</v>
      </c>
      <c r="AM284">
        <v>0</v>
      </c>
      <c r="AN284">
        <v>44070.52</v>
      </c>
      <c r="AO284">
        <v>81.260000000000005</v>
      </c>
      <c r="AP284">
        <v>3358514.8999999994</v>
      </c>
      <c r="AQ284">
        <v>3402585.4199999995</v>
      </c>
      <c r="AS284">
        <v>3402585.4199999995</v>
      </c>
      <c r="AU284">
        <v>109</v>
      </c>
      <c r="AV284">
        <v>55</v>
      </c>
      <c r="AX284">
        <v>7</v>
      </c>
      <c r="AY284">
        <v>246</v>
      </c>
    </row>
    <row r="285" spans="1:51" x14ac:dyDescent="0.25">
      <c r="A285" t="s">
        <v>671</v>
      </c>
      <c r="B285" t="s">
        <v>672</v>
      </c>
      <c r="C285" t="s">
        <v>668</v>
      </c>
      <c r="D285" t="s">
        <v>102</v>
      </c>
      <c r="F285">
        <v>1232.45</v>
      </c>
      <c r="H285">
        <v>7615258.1299999999</v>
      </c>
      <c r="I285">
        <v>1114344.31</v>
      </c>
      <c r="J285">
        <v>2294239.5299999998</v>
      </c>
      <c r="K285">
        <v>6494780.9409499988</v>
      </c>
      <c r="L285">
        <v>17518622.910949998</v>
      </c>
      <c r="M285">
        <v>0.9</v>
      </c>
      <c r="N285">
        <v>16416238.710000001</v>
      </c>
      <c r="O285">
        <v>13320</v>
      </c>
      <c r="Q285">
        <v>3445988.92</v>
      </c>
      <c r="R285">
        <v>7248137.8799999999</v>
      </c>
      <c r="S285">
        <v>11266681.48</v>
      </c>
      <c r="T285">
        <v>0.68631320968407139</v>
      </c>
      <c r="V285">
        <v>5149557.2300000004</v>
      </c>
      <c r="W285">
        <v>0.68631320968407139</v>
      </c>
      <c r="X285">
        <v>1</v>
      </c>
      <c r="Y285">
        <v>1</v>
      </c>
      <c r="AA285">
        <v>747003.45883114636</v>
      </c>
      <c r="AB285">
        <v>224101.0376493439</v>
      </c>
      <c r="AC285">
        <v>2597511.3661883702</v>
      </c>
      <c r="AD285">
        <v>163205.79206375298</v>
      </c>
      <c r="AE285">
        <v>163205.79206375298</v>
      </c>
      <c r="AF285">
        <v>160903.7575871936</v>
      </c>
      <c r="AG285">
        <v>181.83377633927859</v>
      </c>
      <c r="AH285">
        <v>132.42386471155257</v>
      </c>
      <c r="AI285">
        <v>130.5560124850449</v>
      </c>
      <c r="AJ285">
        <v>0</v>
      </c>
      <c r="AK285">
        <v>0</v>
      </c>
      <c r="AL285">
        <v>0</v>
      </c>
      <c r="AM285">
        <v>0</v>
      </c>
      <c r="AN285">
        <v>385004.79</v>
      </c>
      <c r="AO285">
        <v>312.38</v>
      </c>
      <c r="AP285">
        <v>7461005.5499999989</v>
      </c>
      <c r="AQ285">
        <v>7846010.3399999989</v>
      </c>
      <c r="AS285">
        <v>7846010.3399999989</v>
      </c>
      <c r="AU285">
        <v>109</v>
      </c>
      <c r="AV285">
        <v>55</v>
      </c>
      <c r="AX285">
        <v>4</v>
      </c>
      <c r="AY285">
        <v>562.66</v>
      </c>
    </row>
    <row r="286" spans="1:51" x14ac:dyDescent="0.25">
      <c r="A286" t="s">
        <v>673</v>
      </c>
      <c r="B286" t="s">
        <v>674</v>
      </c>
      <c r="C286" t="s">
        <v>675</v>
      </c>
      <c r="D286" t="s">
        <v>102</v>
      </c>
      <c r="F286">
        <v>288.5</v>
      </c>
      <c r="H286">
        <v>1744606.3399999999</v>
      </c>
      <c r="I286">
        <v>260853.04</v>
      </c>
      <c r="J286">
        <v>461815.80000000005</v>
      </c>
      <c r="K286">
        <v>1493919.8854999999</v>
      </c>
      <c r="L286">
        <v>3961195.0654999996</v>
      </c>
      <c r="M286">
        <v>0.9</v>
      </c>
      <c r="N286">
        <v>3714467.54</v>
      </c>
      <c r="O286">
        <v>12875.1</v>
      </c>
      <c r="Q286">
        <v>991246.41</v>
      </c>
      <c r="R286">
        <v>1310057.1299999999</v>
      </c>
      <c r="S286">
        <v>3026927.6799999997</v>
      </c>
      <c r="T286">
        <v>0.81490217572341461</v>
      </c>
      <c r="V286">
        <v>687539.86000000034</v>
      </c>
      <c r="W286">
        <v>0.81490217572341461</v>
      </c>
      <c r="X286">
        <v>2</v>
      </c>
      <c r="Y286">
        <v>0</v>
      </c>
      <c r="AA286">
        <v>0</v>
      </c>
      <c r="AB286">
        <v>0</v>
      </c>
      <c r="AC286">
        <v>236690.51777280046</v>
      </c>
      <c r="AD286">
        <v>14871.643654739768</v>
      </c>
      <c r="AE286">
        <v>14871.643654739768</v>
      </c>
      <c r="AF286">
        <v>14661.877592007488</v>
      </c>
      <c r="AG286">
        <v>0</v>
      </c>
      <c r="AH286">
        <v>51.548158248664706</v>
      </c>
      <c r="AI286">
        <v>50.821066176802383</v>
      </c>
      <c r="AJ286">
        <v>0</v>
      </c>
      <c r="AK286">
        <v>0</v>
      </c>
      <c r="AL286">
        <v>0</v>
      </c>
      <c r="AM286">
        <v>0</v>
      </c>
      <c r="AN286">
        <v>14661.87</v>
      </c>
      <c r="AO286">
        <v>50.82</v>
      </c>
      <c r="AP286">
        <v>1336666.4699999997</v>
      </c>
      <c r="AQ286">
        <v>1351328.3399999999</v>
      </c>
      <c r="AS286">
        <v>1351328.3399999999</v>
      </c>
      <c r="AU286">
        <v>110</v>
      </c>
      <c r="AV286">
        <v>55</v>
      </c>
      <c r="AX286">
        <v>0</v>
      </c>
      <c r="AY286">
        <v>101.66</v>
      </c>
    </row>
    <row r="287" spans="1:51" x14ac:dyDescent="0.25">
      <c r="A287" t="s">
        <v>676</v>
      </c>
      <c r="B287" t="s">
        <v>677</v>
      </c>
      <c r="C287" t="s">
        <v>675</v>
      </c>
      <c r="D287" t="s">
        <v>102</v>
      </c>
      <c r="F287">
        <v>1509.71</v>
      </c>
      <c r="H287">
        <v>9171279.4299999997</v>
      </c>
      <c r="I287">
        <v>1365034.49</v>
      </c>
      <c r="J287">
        <v>2555670.7599999998</v>
      </c>
      <c r="K287">
        <v>7414792.691209998</v>
      </c>
      <c r="L287">
        <v>20506777.371209998</v>
      </c>
      <c r="M287">
        <v>0.9</v>
      </c>
      <c r="N287">
        <v>19197578.899999999</v>
      </c>
      <c r="O287">
        <v>12716.07</v>
      </c>
      <c r="Q287">
        <v>16254590.050000001</v>
      </c>
      <c r="R287">
        <v>1971077.59</v>
      </c>
      <c r="S287">
        <v>19763976.059999999</v>
      </c>
      <c r="T287">
        <v>1.0295035724530868</v>
      </c>
      <c r="V287">
        <v>-566397.16000000015</v>
      </c>
      <c r="W287">
        <v>1.0295035724530868</v>
      </c>
      <c r="X287">
        <v>4</v>
      </c>
      <c r="Y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0.97848768591576174</v>
      </c>
      <c r="AL287">
        <v>0</v>
      </c>
      <c r="AM287">
        <v>1477.2326443038846</v>
      </c>
      <c r="AN287">
        <v>1477.23</v>
      </c>
      <c r="AO287">
        <v>0.97</v>
      </c>
      <c r="AP287">
        <v>1971077.5899999999</v>
      </c>
      <c r="AQ287">
        <v>1972554.8199999998</v>
      </c>
      <c r="AS287">
        <v>1972554.8199999998</v>
      </c>
      <c r="AU287">
        <v>110</v>
      </c>
      <c r="AV287">
        <v>55</v>
      </c>
      <c r="AX287">
        <v>0.66</v>
      </c>
      <c r="AY287">
        <v>586.33000000000004</v>
      </c>
    </row>
    <row r="288" spans="1:51" x14ac:dyDescent="0.25">
      <c r="A288" t="s">
        <v>678</v>
      </c>
      <c r="B288" t="s">
        <v>679</v>
      </c>
      <c r="C288" t="s">
        <v>675</v>
      </c>
      <c r="D288" t="s">
        <v>102</v>
      </c>
      <c r="F288">
        <v>279.25</v>
      </c>
      <c r="H288">
        <v>1683553.3199999998</v>
      </c>
      <c r="I288">
        <v>252489.47</v>
      </c>
      <c r="J288">
        <v>432154.33</v>
      </c>
      <c r="K288">
        <v>1435455.0687499999</v>
      </c>
      <c r="L288">
        <v>3803652.1887499997</v>
      </c>
      <c r="M288">
        <v>0.9</v>
      </c>
      <c r="N288">
        <v>3566832.47</v>
      </c>
      <c r="O288">
        <v>12772.9</v>
      </c>
      <c r="Q288">
        <v>1385574.02</v>
      </c>
      <c r="R288">
        <v>1239889.1000000001</v>
      </c>
      <c r="S288">
        <v>2725222.05</v>
      </c>
      <c r="T288">
        <v>0.76404543048246942</v>
      </c>
      <c r="V288">
        <v>841610.42000000039</v>
      </c>
      <c r="W288">
        <v>0.76404543048246942</v>
      </c>
      <c r="X288">
        <v>2</v>
      </c>
      <c r="Y288">
        <v>0</v>
      </c>
      <c r="AA288">
        <v>0</v>
      </c>
      <c r="AB288">
        <v>0</v>
      </c>
      <c r="AC288">
        <v>305649.59714190027</v>
      </c>
      <c r="AD288">
        <v>19204.45286393919</v>
      </c>
      <c r="AE288">
        <v>19204.45286393919</v>
      </c>
      <c r="AF288">
        <v>18933.572081846738</v>
      </c>
      <c r="AG288">
        <v>0</v>
      </c>
      <c r="AH288">
        <v>68.771541142127802</v>
      </c>
      <c r="AI288">
        <v>67.801511483784196</v>
      </c>
      <c r="AJ288">
        <v>0</v>
      </c>
      <c r="AK288">
        <v>0</v>
      </c>
      <c r="AL288">
        <v>0</v>
      </c>
      <c r="AM288">
        <v>0</v>
      </c>
      <c r="AN288">
        <v>18933.57</v>
      </c>
      <c r="AO288">
        <v>67.8</v>
      </c>
      <c r="AP288">
        <v>1271615.7</v>
      </c>
      <c r="AQ288">
        <v>1290549.27</v>
      </c>
      <c r="AS288">
        <v>1290549.27</v>
      </c>
      <c r="AU288">
        <v>110</v>
      </c>
      <c r="AV288">
        <v>55</v>
      </c>
      <c r="AX288">
        <v>0</v>
      </c>
      <c r="AY288">
        <v>92</v>
      </c>
    </row>
    <row r="289" spans="1:51" x14ac:dyDescent="0.25">
      <c r="A289" t="s">
        <v>680</v>
      </c>
      <c r="B289" t="s">
        <v>681</v>
      </c>
      <c r="C289" t="s">
        <v>675</v>
      </c>
      <c r="D289" t="s">
        <v>102</v>
      </c>
      <c r="F289">
        <v>534.14</v>
      </c>
      <c r="H289">
        <v>3283011.13</v>
      </c>
      <c r="I289">
        <v>482953.36</v>
      </c>
      <c r="J289">
        <v>965651.63000000012</v>
      </c>
      <c r="K289">
        <v>2818084.1491400003</v>
      </c>
      <c r="L289">
        <v>7549700.2691400005</v>
      </c>
      <c r="M289">
        <v>0.9</v>
      </c>
      <c r="N289">
        <v>7076538.6500000004</v>
      </c>
      <c r="O289">
        <v>13248.47</v>
      </c>
      <c r="Q289">
        <v>2019644.13</v>
      </c>
      <c r="R289">
        <v>2754945.77</v>
      </c>
      <c r="S289">
        <v>4986997.49</v>
      </c>
      <c r="T289">
        <v>0.70472270931495584</v>
      </c>
      <c r="V289">
        <v>2089541.1600000001</v>
      </c>
      <c r="W289">
        <v>0.70472270931495584</v>
      </c>
      <c r="X289">
        <v>1</v>
      </c>
      <c r="Y289">
        <v>1</v>
      </c>
      <c r="AA289">
        <v>191734.81892860774</v>
      </c>
      <c r="AB289">
        <v>57520.44567858232</v>
      </c>
      <c r="AC289">
        <v>946392.55052508495</v>
      </c>
      <c r="AD289">
        <v>59463.357050996914</v>
      </c>
      <c r="AE289">
        <v>59463.357050996914</v>
      </c>
      <c r="AF289">
        <v>58624.620286250945</v>
      </c>
      <c r="AG289">
        <v>107.68795761145452</v>
      </c>
      <c r="AH289">
        <v>111.32541478076331</v>
      </c>
      <c r="AI289">
        <v>109.75515835970148</v>
      </c>
      <c r="AJ289">
        <v>0</v>
      </c>
      <c r="AK289">
        <v>0</v>
      </c>
      <c r="AL289">
        <v>0</v>
      </c>
      <c r="AM289">
        <v>0</v>
      </c>
      <c r="AN289">
        <v>116145.06</v>
      </c>
      <c r="AO289">
        <v>217.44</v>
      </c>
      <c r="AP289">
        <v>2832250.1100000003</v>
      </c>
      <c r="AQ289">
        <v>2948395.1700000004</v>
      </c>
      <c r="AS289">
        <v>2948395.1700000004</v>
      </c>
      <c r="AU289">
        <v>110</v>
      </c>
      <c r="AV289">
        <v>55</v>
      </c>
      <c r="AX289">
        <v>0</v>
      </c>
      <c r="AY289">
        <v>234.66</v>
      </c>
    </row>
    <row r="290" spans="1:51" x14ac:dyDescent="0.25">
      <c r="A290" t="s">
        <v>682</v>
      </c>
      <c r="B290" t="s">
        <v>683</v>
      </c>
      <c r="C290" t="s">
        <v>684</v>
      </c>
      <c r="D290" t="s">
        <v>102</v>
      </c>
      <c r="F290">
        <v>1182.78</v>
      </c>
      <c r="H290">
        <v>7254410.8399999999</v>
      </c>
      <c r="I290">
        <v>1069434.19</v>
      </c>
      <c r="J290">
        <v>2079170.4999999998</v>
      </c>
      <c r="K290">
        <v>6220895.5347799994</v>
      </c>
      <c r="L290">
        <v>16623911.064779999</v>
      </c>
      <c r="M290">
        <v>0.9</v>
      </c>
      <c r="N290">
        <v>15583609.51</v>
      </c>
      <c r="O290">
        <v>13175.4</v>
      </c>
      <c r="Q290">
        <v>7905565.0999999996</v>
      </c>
      <c r="R290">
        <v>2340825.5299999998</v>
      </c>
      <c r="S290">
        <v>12004781.319999998</v>
      </c>
      <c r="T290">
        <v>0.7703466460896965</v>
      </c>
      <c r="V290">
        <v>3578828.1900000013</v>
      </c>
      <c r="W290">
        <v>0.7703466460896965</v>
      </c>
      <c r="X290">
        <v>2</v>
      </c>
      <c r="Y290">
        <v>0</v>
      </c>
      <c r="AA290">
        <v>0</v>
      </c>
      <c r="AB290">
        <v>0</v>
      </c>
      <c r="AC290">
        <v>995484.20865530102</v>
      </c>
      <c r="AD290">
        <v>62547.864419533238</v>
      </c>
      <c r="AE290">
        <v>62547.864419533238</v>
      </c>
      <c r="AF290">
        <v>61665.620361229951</v>
      </c>
      <c r="AG290">
        <v>0</v>
      </c>
      <c r="AH290">
        <v>52.882078171370196</v>
      </c>
      <c r="AI290">
        <v>52.136171021855247</v>
      </c>
      <c r="AJ290">
        <v>0</v>
      </c>
      <c r="AK290">
        <v>0</v>
      </c>
      <c r="AL290">
        <v>0</v>
      </c>
      <c r="AM290">
        <v>0</v>
      </c>
      <c r="AN290">
        <v>61665.62</v>
      </c>
      <c r="AO290">
        <v>52.13</v>
      </c>
      <c r="AP290">
        <v>2443347.9499999993</v>
      </c>
      <c r="AQ290">
        <v>2505013.5699999994</v>
      </c>
      <c r="AS290">
        <v>2505013.5699999994</v>
      </c>
      <c r="AU290">
        <v>109</v>
      </c>
      <c r="AV290">
        <v>55</v>
      </c>
      <c r="AX290">
        <v>7</v>
      </c>
      <c r="AY290">
        <v>484.33</v>
      </c>
    </row>
    <row r="291" spans="1:51" x14ac:dyDescent="0.25">
      <c r="A291" t="s">
        <v>685</v>
      </c>
      <c r="B291" t="s">
        <v>686</v>
      </c>
      <c r="C291" t="s">
        <v>687</v>
      </c>
      <c r="D291" t="s">
        <v>102</v>
      </c>
      <c r="F291">
        <v>887.13</v>
      </c>
      <c r="H291">
        <v>5395078.5599999996</v>
      </c>
      <c r="I291">
        <v>802116.33</v>
      </c>
      <c r="J291">
        <v>1477084.55</v>
      </c>
      <c r="K291">
        <v>4587784.8956299992</v>
      </c>
      <c r="L291">
        <v>12262064.33563</v>
      </c>
      <c r="M291">
        <v>0.9</v>
      </c>
      <c r="N291">
        <v>11494636.390000001</v>
      </c>
      <c r="O291">
        <v>12957.1</v>
      </c>
      <c r="Q291">
        <v>2250649.7999999998</v>
      </c>
      <c r="R291">
        <v>5450473.2199999997</v>
      </c>
      <c r="S291">
        <v>7860919.879999999</v>
      </c>
      <c r="T291">
        <v>0.68387721136083701</v>
      </c>
      <c r="V291">
        <v>3633716.5100000016</v>
      </c>
      <c r="W291">
        <v>0.68387721136083701</v>
      </c>
      <c r="X291">
        <v>1</v>
      </c>
      <c r="Y291">
        <v>1</v>
      </c>
      <c r="AA291">
        <v>551052.10185012594</v>
      </c>
      <c r="AB291">
        <v>165315.63055503779</v>
      </c>
      <c r="AC291">
        <v>1864889.3287658396</v>
      </c>
      <c r="AD291">
        <v>117173.97812934051</v>
      </c>
      <c r="AE291">
        <v>117173.97812934051</v>
      </c>
      <c r="AF291">
        <v>115521.22712094498</v>
      </c>
      <c r="AG291">
        <v>186.34882210616007</v>
      </c>
      <c r="AH291">
        <v>132.08208281688198</v>
      </c>
      <c r="AI291">
        <v>130.21905145913789</v>
      </c>
      <c r="AJ291">
        <v>0</v>
      </c>
      <c r="AK291">
        <v>0</v>
      </c>
      <c r="AL291">
        <v>0</v>
      </c>
      <c r="AM291">
        <v>0</v>
      </c>
      <c r="AN291">
        <v>280836.84999999998</v>
      </c>
      <c r="AO291">
        <v>316.56</v>
      </c>
      <c r="AP291">
        <v>5542904.1899999985</v>
      </c>
      <c r="AQ291">
        <v>5823741.0399999982</v>
      </c>
      <c r="AS291">
        <v>5823741.0399999982</v>
      </c>
      <c r="AU291">
        <v>109</v>
      </c>
      <c r="AV291">
        <v>55</v>
      </c>
      <c r="AX291">
        <v>0.66</v>
      </c>
      <c r="AY291">
        <v>334.66</v>
      </c>
    </row>
    <row r="292" spans="1:51" x14ac:dyDescent="0.25">
      <c r="A292" t="s">
        <v>688</v>
      </c>
      <c r="B292" t="s">
        <v>689</v>
      </c>
      <c r="C292" t="s">
        <v>687</v>
      </c>
      <c r="D292" t="s">
        <v>102</v>
      </c>
      <c r="F292">
        <v>1110.79</v>
      </c>
      <c r="H292">
        <v>6832862.3399999999</v>
      </c>
      <c r="I292">
        <v>1004342.99</v>
      </c>
      <c r="J292">
        <v>2009115.2399999998</v>
      </c>
      <c r="K292">
        <v>5829340.597289999</v>
      </c>
      <c r="L292">
        <v>15675661.167289998</v>
      </c>
      <c r="M292">
        <v>0.9</v>
      </c>
      <c r="N292">
        <v>14691029.109999999</v>
      </c>
      <c r="O292">
        <v>13225.74</v>
      </c>
      <c r="Q292">
        <v>2745753.34</v>
      </c>
      <c r="R292">
        <v>6963508.8099999996</v>
      </c>
      <c r="S292">
        <v>10153646.279999999</v>
      </c>
      <c r="T292">
        <v>0.69114601870120451</v>
      </c>
      <c r="V292">
        <v>4537382.83</v>
      </c>
      <c r="W292">
        <v>0.69114601870120451</v>
      </c>
      <c r="X292">
        <v>1</v>
      </c>
      <c r="Y292">
        <v>1</v>
      </c>
      <c r="AA292">
        <v>597500.69541681558</v>
      </c>
      <c r="AB292">
        <v>179250.20862504467</v>
      </c>
      <c r="AC292">
        <v>2349070.0575058758</v>
      </c>
      <c r="AD292">
        <v>147595.82742887968</v>
      </c>
      <c r="AE292">
        <v>147595.82742887968</v>
      </c>
      <c r="AF292">
        <v>145513.97310838554</v>
      </c>
      <c r="AG292">
        <v>161.37182421973972</v>
      </c>
      <c r="AH292">
        <v>132.87464545852924</v>
      </c>
      <c r="AI292">
        <v>131.00043492323982</v>
      </c>
      <c r="AJ292">
        <v>0</v>
      </c>
      <c r="AK292">
        <v>0</v>
      </c>
      <c r="AL292">
        <v>0</v>
      </c>
      <c r="AM292">
        <v>0</v>
      </c>
      <c r="AN292">
        <v>324764.18</v>
      </c>
      <c r="AO292">
        <v>292.37</v>
      </c>
      <c r="AP292">
        <v>7138743.4100000001</v>
      </c>
      <c r="AQ292">
        <v>7463507.5899999999</v>
      </c>
      <c r="AS292">
        <v>7463507.5899999999</v>
      </c>
      <c r="AU292">
        <v>110</v>
      </c>
      <c r="AV292">
        <v>55</v>
      </c>
      <c r="AX292">
        <v>4.66</v>
      </c>
      <c r="AY292">
        <v>481.33</v>
      </c>
    </row>
    <row r="293" spans="1:51" x14ac:dyDescent="0.25">
      <c r="A293" t="s">
        <v>690</v>
      </c>
      <c r="B293" t="s">
        <v>691</v>
      </c>
      <c r="C293" t="s">
        <v>663</v>
      </c>
      <c r="D293" t="s">
        <v>102</v>
      </c>
      <c r="F293">
        <v>2135.12</v>
      </c>
      <c r="H293">
        <v>13269295.940000001</v>
      </c>
      <c r="I293">
        <v>1930511.45</v>
      </c>
      <c r="J293">
        <v>4010528.2099999995</v>
      </c>
      <c r="K293">
        <v>11350255.419120001</v>
      </c>
      <c r="L293">
        <v>30560591.01912</v>
      </c>
      <c r="M293">
        <v>0.9</v>
      </c>
      <c r="N293">
        <v>28639557.449999999</v>
      </c>
      <c r="O293">
        <v>13413.55</v>
      </c>
      <c r="Q293">
        <v>8863943.0299999993</v>
      </c>
      <c r="R293">
        <v>10140350.83</v>
      </c>
      <c r="S293">
        <v>20096625.899999999</v>
      </c>
      <c r="T293">
        <v>0.7017086746219956</v>
      </c>
      <c r="V293">
        <v>8542931.5500000007</v>
      </c>
      <c r="W293">
        <v>0.7017086746219956</v>
      </c>
      <c r="X293">
        <v>1</v>
      </c>
      <c r="Y293">
        <v>1</v>
      </c>
      <c r="AA293">
        <v>862293.25742338598</v>
      </c>
      <c r="AB293">
        <v>258687.97722701577</v>
      </c>
      <c r="AC293">
        <v>3742708.7450772459</v>
      </c>
      <c r="AD293">
        <v>235160.37433191724</v>
      </c>
      <c r="AE293">
        <v>235160.37433191724</v>
      </c>
      <c r="AF293">
        <v>231843.41307467694</v>
      </c>
      <c r="AG293">
        <v>121.15851906544634</v>
      </c>
      <c r="AH293">
        <v>110.13918390156864</v>
      </c>
      <c r="AI293">
        <v>108.58565938901651</v>
      </c>
      <c r="AJ293">
        <v>0</v>
      </c>
      <c r="AK293">
        <v>0</v>
      </c>
      <c r="AL293">
        <v>0</v>
      </c>
      <c r="AM293">
        <v>0</v>
      </c>
      <c r="AN293">
        <v>490531.39</v>
      </c>
      <c r="AO293">
        <v>229.74</v>
      </c>
      <c r="AP293">
        <v>10527090.65</v>
      </c>
      <c r="AQ293">
        <v>11017622.040000001</v>
      </c>
      <c r="AS293">
        <v>11017622.040000001</v>
      </c>
      <c r="AU293">
        <v>109</v>
      </c>
      <c r="AV293">
        <v>55</v>
      </c>
      <c r="AX293">
        <v>5</v>
      </c>
      <c r="AY293">
        <v>992</v>
      </c>
    </row>
    <row r="294" spans="1:51" x14ac:dyDescent="0.25">
      <c r="A294" t="s">
        <v>692</v>
      </c>
      <c r="B294" t="s">
        <v>693</v>
      </c>
      <c r="C294" t="s">
        <v>694</v>
      </c>
      <c r="D294" t="s">
        <v>97</v>
      </c>
      <c r="F294">
        <v>81</v>
      </c>
      <c r="H294">
        <v>504083.26999999996</v>
      </c>
      <c r="I294">
        <v>73237.77</v>
      </c>
      <c r="J294">
        <v>144757.95000000001</v>
      </c>
      <c r="K294">
        <v>449163.41699999996</v>
      </c>
      <c r="L294">
        <v>1171242.4069999999</v>
      </c>
      <c r="M294">
        <v>0.93035000000000001</v>
      </c>
      <c r="N294">
        <v>1120949.6000000001</v>
      </c>
      <c r="O294">
        <v>13838.88</v>
      </c>
      <c r="Q294">
        <v>112094.96</v>
      </c>
      <c r="R294">
        <v>496162.86</v>
      </c>
      <c r="S294">
        <v>608257.81999999995</v>
      </c>
      <c r="T294">
        <v>0.54262726887988533</v>
      </c>
      <c r="V294">
        <v>512691.78000000014</v>
      </c>
      <c r="W294">
        <v>0.54262726887988533</v>
      </c>
      <c r="X294">
        <v>1</v>
      </c>
      <c r="Y294">
        <v>1</v>
      </c>
      <c r="AA294">
        <v>212072.31558127038</v>
      </c>
      <c r="AB294">
        <v>63621.694674381113</v>
      </c>
      <c r="AC294">
        <v>303277.61279305717</v>
      </c>
      <c r="AD294">
        <v>19055.417294950003</v>
      </c>
      <c r="AE294">
        <v>19055.417294950003</v>
      </c>
      <c r="AF294">
        <v>18786.638674880774</v>
      </c>
      <c r="AG294">
        <v>785.45302067137175</v>
      </c>
      <c r="AH294">
        <v>235.25206536975313</v>
      </c>
      <c r="AI294">
        <v>231.93381080099721</v>
      </c>
      <c r="AJ294">
        <v>0</v>
      </c>
      <c r="AK294">
        <v>0</v>
      </c>
      <c r="AL294">
        <v>0</v>
      </c>
      <c r="AM294">
        <v>0</v>
      </c>
      <c r="AN294">
        <v>82408.33</v>
      </c>
      <c r="AO294">
        <v>1017.38</v>
      </c>
      <c r="AP294">
        <v>496162.86000000004</v>
      </c>
      <c r="AQ294">
        <v>578571.19000000006</v>
      </c>
      <c r="AS294">
        <v>578571.19000000006</v>
      </c>
      <c r="AU294">
        <v>107</v>
      </c>
      <c r="AV294">
        <v>54</v>
      </c>
      <c r="AX294">
        <v>0</v>
      </c>
      <c r="AY294">
        <v>35.978887502710009</v>
      </c>
    </row>
    <row r="295" spans="1:51" x14ac:dyDescent="0.25">
      <c r="A295" t="s">
        <v>695</v>
      </c>
      <c r="B295" t="s">
        <v>696</v>
      </c>
      <c r="C295" t="s">
        <v>694</v>
      </c>
      <c r="D295" t="s">
        <v>97</v>
      </c>
      <c r="F295">
        <v>49.98</v>
      </c>
      <c r="H295">
        <v>301144.55000000005</v>
      </c>
      <c r="I295">
        <v>45190.41</v>
      </c>
      <c r="J295">
        <v>88164.29</v>
      </c>
      <c r="K295">
        <v>269335.55197999999</v>
      </c>
      <c r="L295">
        <v>703834.80197999999</v>
      </c>
      <c r="M295">
        <v>0.93035000000000001</v>
      </c>
      <c r="N295">
        <v>673571.92</v>
      </c>
      <c r="O295">
        <v>13476.82</v>
      </c>
      <c r="Q295">
        <v>67357.19</v>
      </c>
      <c r="R295">
        <v>357738.14</v>
      </c>
      <c r="S295">
        <v>425095.33</v>
      </c>
      <c r="T295">
        <v>0.63110607401804986</v>
      </c>
      <c r="V295">
        <v>248476.59000000003</v>
      </c>
      <c r="W295">
        <v>0.63110607401804986</v>
      </c>
      <c r="X295">
        <v>1</v>
      </c>
      <c r="Y295">
        <v>1</v>
      </c>
      <c r="AA295">
        <v>67836.149218456005</v>
      </c>
      <c r="AB295">
        <v>20350.8447655368</v>
      </c>
      <c r="AC295">
        <v>144691.69791101688</v>
      </c>
      <c r="AD295">
        <v>9091.2107142264831</v>
      </c>
      <c r="AE295">
        <v>9091.2107142264831</v>
      </c>
      <c r="AF295">
        <v>8962.978252417528</v>
      </c>
      <c r="AG295">
        <v>407.17976721762307</v>
      </c>
      <c r="AH295">
        <v>181.89697307375917</v>
      </c>
      <c r="AI295">
        <v>179.33129756737753</v>
      </c>
      <c r="AJ295">
        <v>0</v>
      </c>
      <c r="AK295">
        <v>0</v>
      </c>
      <c r="AL295">
        <v>0</v>
      </c>
      <c r="AM295">
        <v>0</v>
      </c>
      <c r="AN295">
        <v>29313.82</v>
      </c>
      <c r="AO295">
        <v>586.51</v>
      </c>
      <c r="AP295">
        <v>357738.14</v>
      </c>
      <c r="AQ295">
        <v>387051.96</v>
      </c>
      <c r="AS295">
        <v>387051.96</v>
      </c>
      <c r="AU295">
        <v>107</v>
      </c>
      <c r="AV295">
        <v>54</v>
      </c>
      <c r="AX295">
        <v>0.33</v>
      </c>
      <c r="AY295">
        <v>22.200306140561064</v>
      </c>
    </row>
    <row r="296" spans="1:51" x14ac:dyDescent="0.25">
      <c r="A296" t="s">
        <v>697</v>
      </c>
      <c r="B296" t="s">
        <v>698</v>
      </c>
      <c r="C296" t="s">
        <v>694</v>
      </c>
      <c r="D296" t="s">
        <v>102</v>
      </c>
      <c r="F296">
        <v>978.63</v>
      </c>
      <c r="H296">
        <v>5945968.2199999997</v>
      </c>
      <c r="I296">
        <v>884847.88</v>
      </c>
      <c r="J296">
        <v>1698542.4499999997</v>
      </c>
      <c r="K296">
        <v>5095561.6151299989</v>
      </c>
      <c r="L296">
        <v>13624920.165129997</v>
      </c>
      <c r="M296">
        <v>0.93035000000000001</v>
      </c>
      <c r="N296">
        <v>13030850.34</v>
      </c>
      <c r="O296">
        <v>13315.4</v>
      </c>
      <c r="Q296">
        <v>6382510.4900000002</v>
      </c>
      <c r="R296">
        <v>3306903.84</v>
      </c>
      <c r="S296">
        <v>10285227.75</v>
      </c>
      <c r="T296">
        <v>0.78929827920961293</v>
      </c>
      <c r="V296">
        <v>2745622.59</v>
      </c>
      <c r="W296">
        <v>0.78929827920961293</v>
      </c>
      <c r="X296">
        <v>2</v>
      </c>
      <c r="Y296">
        <v>0</v>
      </c>
      <c r="AA296">
        <v>0</v>
      </c>
      <c r="AB296">
        <v>0</v>
      </c>
      <c r="AC296">
        <v>735982.66107119992</v>
      </c>
      <c r="AD296">
        <v>46242.967291255751</v>
      </c>
      <c r="AE296">
        <v>46242.967291255751</v>
      </c>
      <c r="AF296">
        <v>45590.705483284532</v>
      </c>
      <c r="AG296">
        <v>0</v>
      </c>
      <c r="AH296">
        <v>47.252758745650297</v>
      </c>
      <c r="AI296">
        <v>46.586253725396247</v>
      </c>
      <c r="AJ296">
        <v>0</v>
      </c>
      <c r="AK296">
        <v>0</v>
      </c>
      <c r="AL296">
        <v>0</v>
      </c>
      <c r="AM296">
        <v>0</v>
      </c>
      <c r="AN296">
        <v>45590.7</v>
      </c>
      <c r="AO296">
        <v>46.58</v>
      </c>
      <c r="AP296">
        <v>3383555.7199999997</v>
      </c>
      <c r="AQ296">
        <v>3429146.42</v>
      </c>
      <c r="AS296">
        <v>3429146.42</v>
      </c>
      <c r="AU296">
        <v>108</v>
      </c>
      <c r="AV296">
        <v>54</v>
      </c>
      <c r="AX296">
        <v>1</v>
      </c>
      <c r="AY296">
        <v>398.33</v>
      </c>
    </row>
    <row r="297" spans="1:51" x14ac:dyDescent="0.25">
      <c r="A297" t="s">
        <v>699</v>
      </c>
      <c r="B297" t="s">
        <v>700</v>
      </c>
      <c r="C297" t="s">
        <v>694</v>
      </c>
      <c r="D297" t="s">
        <v>102</v>
      </c>
      <c r="F297">
        <v>1294.8599999999999</v>
      </c>
      <c r="H297">
        <v>7750982.5699999994</v>
      </c>
      <c r="I297">
        <v>1170773.56</v>
      </c>
      <c r="J297">
        <v>2049803.5100000005</v>
      </c>
      <c r="K297">
        <v>6639022.7478599995</v>
      </c>
      <c r="L297">
        <v>17610582.38786</v>
      </c>
      <c r="M297">
        <v>0.93035000000000001</v>
      </c>
      <c r="N297">
        <v>16846413.25</v>
      </c>
      <c r="O297">
        <v>13010.21</v>
      </c>
      <c r="Q297">
        <v>5470030.3799999999</v>
      </c>
      <c r="R297">
        <v>5219320.63</v>
      </c>
      <c r="S297">
        <v>10838539.74</v>
      </c>
      <c r="T297">
        <v>0.64337373060701808</v>
      </c>
      <c r="V297">
        <v>6007873.5099999998</v>
      </c>
      <c r="W297">
        <v>0.64337373060701808</v>
      </c>
      <c r="X297">
        <v>1</v>
      </c>
      <c r="Y297">
        <v>1</v>
      </c>
      <c r="AA297">
        <v>1489954.3023999501</v>
      </c>
      <c r="AB297">
        <v>446986.29071998503</v>
      </c>
      <c r="AC297">
        <v>2617628.8524072943</v>
      </c>
      <c r="AD297">
        <v>164469.8058869183</v>
      </c>
      <c r="AE297">
        <v>164469.8058869183</v>
      </c>
      <c r="AF297">
        <v>162149.94236542747</v>
      </c>
      <c r="AG297">
        <v>345.20047782770729</v>
      </c>
      <c r="AH297">
        <v>127.01744272501917</v>
      </c>
      <c r="AI297">
        <v>125.22584863647613</v>
      </c>
      <c r="AJ297">
        <v>0</v>
      </c>
      <c r="AK297">
        <v>0</v>
      </c>
      <c r="AL297">
        <v>0</v>
      </c>
      <c r="AM297">
        <v>0</v>
      </c>
      <c r="AN297">
        <v>609136.23</v>
      </c>
      <c r="AO297">
        <v>470.42</v>
      </c>
      <c r="AP297">
        <v>5298229.2100000009</v>
      </c>
      <c r="AQ297">
        <v>5907365.4400000013</v>
      </c>
      <c r="AS297">
        <v>5907365.4400000013</v>
      </c>
      <c r="AU297">
        <v>108</v>
      </c>
      <c r="AV297">
        <v>54</v>
      </c>
      <c r="AX297">
        <v>48</v>
      </c>
      <c r="AY297">
        <v>379.33</v>
      </c>
    </row>
    <row r="298" spans="1:51" x14ac:dyDescent="0.25">
      <c r="A298" t="s">
        <v>701</v>
      </c>
      <c r="B298" t="s">
        <v>702</v>
      </c>
      <c r="C298" t="s">
        <v>694</v>
      </c>
      <c r="D298" t="s">
        <v>211</v>
      </c>
      <c r="F298">
        <v>558.98</v>
      </c>
      <c r="H298">
        <v>3251524.02</v>
      </c>
      <c r="I298">
        <v>505412.94</v>
      </c>
      <c r="J298">
        <v>978060.79</v>
      </c>
      <c r="K298">
        <v>2763673.8059800002</v>
      </c>
      <c r="L298">
        <v>7498671.5559800006</v>
      </c>
      <c r="M298">
        <v>0.93035000000000001</v>
      </c>
      <c r="N298">
        <v>7168878.96</v>
      </c>
      <c r="O298">
        <v>12824.92</v>
      </c>
      <c r="Q298">
        <v>3835350.24</v>
      </c>
      <c r="R298">
        <v>1179606.97</v>
      </c>
      <c r="S298">
        <v>5157861.66</v>
      </c>
      <c r="T298">
        <v>0.71947952933494641</v>
      </c>
      <c r="V298">
        <v>2011017.2999999998</v>
      </c>
      <c r="W298">
        <v>0.71947952933494641</v>
      </c>
      <c r="X298">
        <v>1</v>
      </c>
      <c r="Y298">
        <v>1</v>
      </c>
      <c r="AA298">
        <v>88446.870929950848</v>
      </c>
      <c r="AB298">
        <v>26534.061278985253</v>
      </c>
      <c r="AC298">
        <v>589431.83436527185</v>
      </c>
      <c r="AD298">
        <v>37034.944542452009</v>
      </c>
      <c r="AE298">
        <v>37034.944542452009</v>
      </c>
      <c r="AF298">
        <v>36512.562842047126</v>
      </c>
      <c r="AG298">
        <v>47.468713154290405</v>
      </c>
      <c r="AH298">
        <v>66.254507392844118</v>
      </c>
      <c r="AI298">
        <v>65.319980754315225</v>
      </c>
      <c r="AJ298">
        <v>0</v>
      </c>
      <c r="AK298">
        <v>0</v>
      </c>
      <c r="AL298">
        <v>0</v>
      </c>
      <c r="AM298">
        <v>0</v>
      </c>
      <c r="AN298">
        <v>63046.62</v>
      </c>
      <c r="AO298">
        <v>112.78</v>
      </c>
      <c r="AP298">
        <v>1215819.52</v>
      </c>
      <c r="AQ298">
        <v>1278866.1400000001</v>
      </c>
      <c r="AS298">
        <v>1278866.1400000001</v>
      </c>
      <c r="AU298">
        <v>108</v>
      </c>
      <c r="AV298">
        <v>54</v>
      </c>
      <c r="AX298">
        <v>36.5</v>
      </c>
      <c r="AY298">
        <v>184</v>
      </c>
    </row>
    <row r="299" spans="1:51" x14ac:dyDescent="0.25">
      <c r="A299" t="s">
        <v>703</v>
      </c>
      <c r="B299" t="s">
        <v>704</v>
      </c>
      <c r="C299" t="s">
        <v>694</v>
      </c>
      <c r="D299" t="s">
        <v>211</v>
      </c>
      <c r="F299">
        <v>370.25</v>
      </c>
      <c r="H299">
        <v>2061873.58</v>
      </c>
      <c r="I299">
        <v>334768.94</v>
      </c>
      <c r="J299">
        <v>338116.66999999993</v>
      </c>
      <c r="K299">
        <v>1710554.5857500001</v>
      </c>
      <c r="L299">
        <v>4445313.77575</v>
      </c>
      <c r="M299">
        <v>0.93035000000000001</v>
      </c>
      <c r="N299">
        <v>4254837.79</v>
      </c>
      <c r="O299">
        <v>11491.79</v>
      </c>
      <c r="Q299">
        <v>1605350.29</v>
      </c>
      <c r="R299">
        <v>1180376.6299999999</v>
      </c>
      <c r="S299">
        <v>2810943.66</v>
      </c>
      <c r="T299">
        <v>0.66064649200175507</v>
      </c>
      <c r="V299">
        <v>1443894.13</v>
      </c>
      <c r="W299">
        <v>0.66064649200175507</v>
      </c>
      <c r="X299">
        <v>1</v>
      </c>
      <c r="Y299">
        <v>1</v>
      </c>
      <c r="AA299">
        <v>302819.58247496281</v>
      </c>
      <c r="AB299">
        <v>90845.874742488842</v>
      </c>
      <c r="AC299">
        <v>577594.39936555212</v>
      </c>
      <c r="AD299">
        <v>36291.179575614769</v>
      </c>
      <c r="AE299">
        <v>36291.179575614769</v>
      </c>
      <c r="AF299">
        <v>35779.288756535025</v>
      </c>
      <c r="AG299">
        <v>245.36360497633717</v>
      </c>
      <c r="AH299">
        <v>98.018040717393035</v>
      </c>
      <c r="AI299">
        <v>96.63548617565165</v>
      </c>
      <c r="AJ299">
        <v>0</v>
      </c>
      <c r="AK299">
        <v>0</v>
      </c>
      <c r="AL299">
        <v>0</v>
      </c>
      <c r="AM299">
        <v>0</v>
      </c>
      <c r="AN299">
        <v>126625.16</v>
      </c>
      <c r="AO299">
        <v>341.99</v>
      </c>
      <c r="AP299">
        <v>1186215.0299999998</v>
      </c>
      <c r="AQ299">
        <v>1312840.1899999997</v>
      </c>
      <c r="AS299">
        <v>1312840.1899999997</v>
      </c>
      <c r="AU299">
        <v>108</v>
      </c>
      <c r="AV299">
        <v>54</v>
      </c>
      <c r="AX299">
        <v>0</v>
      </c>
      <c r="AY299">
        <v>20.66</v>
      </c>
    </row>
    <row r="300" spans="1:51" x14ac:dyDescent="0.25">
      <c r="A300" t="s">
        <v>705</v>
      </c>
      <c r="B300" t="s">
        <v>706</v>
      </c>
      <c r="C300" t="s">
        <v>694</v>
      </c>
      <c r="D300" t="s">
        <v>211</v>
      </c>
      <c r="F300">
        <v>157</v>
      </c>
      <c r="H300">
        <v>975674.67999999993</v>
      </c>
      <c r="I300">
        <v>141954.69</v>
      </c>
      <c r="J300">
        <v>368661.44</v>
      </c>
      <c r="K300">
        <v>822842.19099999988</v>
      </c>
      <c r="L300">
        <v>2309133.0009999997</v>
      </c>
      <c r="M300">
        <v>0.93035000000000001</v>
      </c>
      <c r="N300">
        <v>2205612.84</v>
      </c>
      <c r="O300">
        <v>14048.48</v>
      </c>
      <c r="Q300">
        <v>300845.59000000003</v>
      </c>
      <c r="R300">
        <v>1030843.22</v>
      </c>
      <c r="S300">
        <v>1385451.93</v>
      </c>
      <c r="T300">
        <v>0.62814828825534041</v>
      </c>
      <c r="V300">
        <v>820160.90999999992</v>
      </c>
      <c r="W300">
        <v>0.62814828825534041</v>
      </c>
      <c r="X300">
        <v>1</v>
      </c>
      <c r="Y300">
        <v>1</v>
      </c>
      <c r="AA300">
        <v>228653.36079718708</v>
      </c>
      <c r="AB300">
        <v>68596.008239156115</v>
      </c>
      <c r="AC300">
        <v>458574.72429826477</v>
      </c>
      <c r="AD300">
        <v>28812.983101336675</v>
      </c>
      <c r="AE300">
        <v>28812.983101336675</v>
      </c>
      <c r="AF300">
        <v>28406.573012374327</v>
      </c>
      <c r="AG300">
        <v>436.91724993093067</v>
      </c>
      <c r="AH300">
        <v>183.52218535883233</v>
      </c>
      <c r="AI300">
        <v>180.9335860660785</v>
      </c>
      <c r="AJ300">
        <v>0</v>
      </c>
      <c r="AK300">
        <v>0</v>
      </c>
      <c r="AL300">
        <v>0</v>
      </c>
      <c r="AM300">
        <v>0</v>
      </c>
      <c r="AN300">
        <v>97002.58</v>
      </c>
      <c r="AO300">
        <v>617.85</v>
      </c>
      <c r="AP300">
        <v>1067058.6200000001</v>
      </c>
      <c r="AQ300">
        <v>1164061.2000000002</v>
      </c>
      <c r="AS300">
        <v>1164061.2000000002</v>
      </c>
      <c r="AU300">
        <v>108</v>
      </c>
      <c r="AV300">
        <v>54</v>
      </c>
      <c r="AX300">
        <v>0</v>
      </c>
      <c r="AY300">
        <v>105.66</v>
      </c>
    </row>
    <row r="301" spans="1:51" x14ac:dyDescent="0.25">
      <c r="A301" t="s">
        <v>707</v>
      </c>
      <c r="B301" t="s">
        <v>708</v>
      </c>
      <c r="C301" t="s">
        <v>694</v>
      </c>
      <c r="D301" t="s">
        <v>211</v>
      </c>
      <c r="F301">
        <v>173.5</v>
      </c>
      <c r="H301">
        <v>966885.03</v>
      </c>
      <c r="I301">
        <v>156873.49</v>
      </c>
      <c r="J301">
        <v>166316.33999999997</v>
      </c>
      <c r="K301">
        <v>804585.7024999999</v>
      </c>
      <c r="L301">
        <v>2094660.5624999998</v>
      </c>
      <c r="M301">
        <v>0.93035000000000001</v>
      </c>
      <c r="N301">
        <v>2004806.84</v>
      </c>
      <c r="O301">
        <v>11555.08</v>
      </c>
      <c r="Q301">
        <v>689252.59</v>
      </c>
      <c r="R301">
        <v>574913.78</v>
      </c>
      <c r="S301">
        <v>1274973.8900000001</v>
      </c>
      <c r="T301">
        <v>0.63595846969476622</v>
      </c>
      <c r="V301">
        <v>729832.95</v>
      </c>
      <c r="W301">
        <v>0.63595846969476622</v>
      </c>
      <c r="X301">
        <v>1</v>
      </c>
      <c r="Y301">
        <v>1</v>
      </c>
      <c r="AA301">
        <v>192178.12724632211</v>
      </c>
      <c r="AB301">
        <v>57653.438173896633</v>
      </c>
      <c r="AC301">
        <v>309528.77081948909</v>
      </c>
      <c r="AD301">
        <v>19448.187548162256</v>
      </c>
      <c r="AE301">
        <v>19448.187548162256</v>
      </c>
      <c r="AF301">
        <v>19173.868863290005</v>
      </c>
      <c r="AG301">
        <v>332.29647362476447</v>
      </c>
      <c r="AH301">
        <v>112.09329998940781</v>
      </c>
      <c r="AI301">
        <v>110.51221246853029</v>
      </c>
      <c r="AJ301">
        <v>0</v>
      </c>
      <c r="AK301">
        <v>0</v>
      </c>
      <c r="AL301">
        <v>0</v>
      </c>
      <c r="AM301">
        <v>0</v>
      </c>
      <c r="AN301">
        <v>76827.3</v>
      </c>
      <c r="AO301">
        <v>442.8</v>
      </c>
      <c r="AP301">
        <v>576589.98</v>
      </c>
      <c r="AQ301">
        <v>653417.28</v>
      </c>
      <c r="AS301">
        <v>653417.28</v>
      </c>
      <c r="AU301">
        <v>108</v>
      </c>
      <c r="AV301">
        <v>54</v>
      </c>
      <c r="AX301">
        <v>0</v>
      </c>
      <c r="AY301">
        <v>13.33</v>
      </c>
    </row>
    <row r="302" spans="1:51" x14ac:dyDescent="0.25">
      <c r="A302" t="s">
        <v>709</v>
      </c>
      <c r="B302" t="s">
        <v>710</v>
      </c>
      <c r="C302" t="s">
        <v>694</v>
      </c>
      <c r="D302" t="s">
        <v>211</v>
      </c>
      <c r="F302">
        <v>218.21</v>
      </c>
      <c r="H302">
        <v>1229230.7</v>
      </c>
      <c r="I302">
        <v>197298.93</v>
      </c>
      <c r="J302">
        <v>249056.23000000004</v>
      </c>
      <c r="K302">
        <v>1029229.7227099999</v>
      </c>
      <c r="L302">
        <v>2704815.5827099998</v>
      </c>
      <c r="M302">
        <v>0.93035000000000001</v>
      </c>
      <c r="N302">
        <v>2588111.02</v>
      </c>
      <c r="O302">
        <v>11860.64</v>
      </c>
      <c r="Q302">
        <v>1092700.47</v>
      </c>
      <c r="R302">
        <v>749056.23</v>
      </c>
      <c r="S302">
        <v>1862097.29</v>
      </c>
      <c r="T302">
        <v>0.71948122611834486</v>
      </c>
      <c r="V302">
        <v>726013.73</v>
      </c>
      <c r="W302">
        <v>0.71948122611834486</v>
      </c>
      <c r="X302">
        <v>1</v>
      </c>
      <c r="Y302">
        <v>1</v>
      </c>
      <c r="AA302">
        <v>31926.726722946158</v>
      </c>
      <c r="AB302">
        <v>9578.0180168838469</v>
      </c>
      <c r="AC302">
        <v>264415.49964824453</v>
      </c>
      <c r="AD302">
        <v>16613.648592941412</v>
      </c>
      <c r="AE302">
        <v>16613.648592941412</v>
      </c>
      <c r="AF302">
        <v>16379.311371456934</v>
      </c>
      <c r="AG302">
        <v>43.893579656678639</v>
      </c>
      <c r="AH302">
        <v>76.136055143858727</v>
      </c>
      <c r="AI302">
        <v>75.062148258360907</v>
      </c>
      <c r="AJ302">
        <v>0</v>
      </c>
      <c r="AK302">
        <v>0</v>
      </c>
      <c r="AL302">
        <v>0</v>
      </c>
      <c r="AM302">
        <v>0</v>
      </c>
      <c r="AN302">
        <v>25957.32</v>
      </c>
      <c r="AO302">
        <v>118.95</v>
      </c>
      <c r="AP302">
        <v>753291.97</v>
      </c>
      <c r="AQ302">
        <v>779249.28999999992</v>
      </c>
      <c r="AS302">
        <v>779249.28999999992</v>
      </c>
      <c r="AU302">
        <v>108</v>
      </c>
      <c r="AV302">
        <v>54</v>
      </c>
      <c r="AX302">
        <v>0</v>
      </c>
      <c r="AY302">
        <v>34.33</v>
      </c>
    </row>
    <row r="303" spans="1:51" x14ac:dyDescent="0.25">
      <c r="A303" t="s">
        <v>711</v>
      </c>
      <c r="B303" t="s">
        <v>712</v>
      </c>
      <c r="C303" t="s">
        <v>694</v>
      </c>
      <c r="D303" t="s">
        <v>211</v>
      </c>
      <c r="F303">
        <v>90.5</v>
      </c>
      <c r="H303">
        <v>507968.47000000003</v>
      </c>
      <c r="I303">
        <v>81827.38</v>
      </c>
      <c r="J303">
        <v>108213.69</v>
      </c>
      <c r="K303">
        <v>426528.03150000004</v>
      </c>
      <c r="L303">
        <v>1124537.5715000001</v>
      </c>
      <c r="M303">
        <v>0.93035000000000001</v>
      </c>
      <c r="N303">
        <v>1075921.2</v>
      </c>
      <c r="O303">
        <v>11888.63</v>
      </c>
      <c r="Q303">
        <v>529998.78</v>
      </c>
      <c r="R303">
        <v>259029.6</v>
      </c>
      <c r="S303">
        <v>801988.51</v>
      </c>
      <c r="T303">
        <v>0.74539706997129529</v>
      </c>
      <c r="V303">
        <v>273932.68999999994</v>
      </c>
      <c r="W303">
        <v>0.74539706997129529</v>
      </c>
      <c r="X303">
        <v>2</v>
      </c>
      <c r="Y303">
        <v>0</v>
      </c>
      <c r="AA303">
        <v>0</v>
      </c>
      <c r="AB303">
        <v>0</v>
      </c>
      <c r="AC303">
        <v>84401.205217999988</v>
      </c>
      <c r="AD303">
        <v>5303.0626653050458</v>
      </c>
      <c r="AE303">
        <v>5303.0626653050458</v>
      </c>
      <c r="AF303">
        <v>5228.262421192886</v>
      </c>
      <c r="AG303">
        <v>0</v>
      </c>
      <c r="AH303">
        <v>58.597377517182828</v>
      </c>
      <c r="AI303">
        <v>57.770855482794317</v>
      </c>
      <c r="AJ303">
        <v>0</v>
      </c>
      <c r="AK303">
        <v>0</v>
      </c>
      <c r="AL303">
        <v>0</v>
      </c>
      <c r="AM303">
        <v>0</v>
      </c>
      <c r="AN303">
        <v>5228.26</v>
      </c>
      <c r="AO303">
        <v>57.77</v>
      </c>
      <c r="AP303">
        <v>265018.79000000004</v>
      </c>
      <c r="AQ303">
        <v>270247.05000000005</v>
      </c>
      <c r="AS303">
        <v>270247.05000000005</v>
      </c>
      <c r="AU303">
        <v>108</v>
      </c>
      <c r="AV303">
        <v>54</v>
      </c>
      <c r="AX303">
        <v>0</v>
      </c>
      <c r="AY303">
        <v>16.66</v>
      </c>
    </row>
    <row r="304" spans="1:51" x14ac:dyDescent="0.25">
      <c r="A304" t="s">
        <v>713</v>
      </c>
      <c r="B304" t="s">
        <v>714</v>
      </c>
      <c r="C304" t="s">
        <v>694</v>
      </c>
      <c r="D304" t="s">
        <v>211</v>
      </c>
      <c r="F304">
        <v>172.89</v>
      </c>
      <c r="H304">
        <v>964277.76000000001</v>
      </c>
      <c r="I304">
        <v>156321.95000000001</v>
      </c>
      <c r="J304">
        <v>199634.82999999996</v>
      </c>
      <c r="K304">
        <v>812507.55038999999</v>
      </c>
      <c r="L304">
        <v>2132742.09039</v>
      </c>
      <c r="M304">
        <v>0.93035000000000001</v>
      </c>
      <c r="N304">
        <v>2040787.75</v>
      </c>
      <c r="O304">
        <v>11803.96</v>
      </c>
      <c r="Q304">
        <v>649174.57999999996</v>
      </c>
      <c r="R304">
        <v>746413.97</v>
      </c>
      <c r="S304">
        <v>1412694.38</v>
      </c>
      <c r="T304">
        <v>0.69222993914972286</v>
      </c>
      <c r="V304">
        <v>628093.37000000011</v>
      </c>
      <c r="W304">
        <v>0.69222993914972286</v>
      </c>
      <c r="X304">
        <v>1</v>
      </c>
      <c r="Y304">
        <v>1</v>
      </c>
      <c r="AA304">
        <v>80789.084064838942</v>
      </c>
      <c r="AB304">
        <v>24236.72521945168</v>
      </c>
      <c r="AC304">
        <v>272608.52940335602</v>
      </c>
      <c r="AD304">
        <v>17128.429751549786</v>
      </c>
      <c r="AE304">
        <v>17128.429751549786</v>
      </c>
      <c r="AF304">
        <v>16886.8314888975</v>
      </c>
      <c r="AG304">
        <v>140.18581305715588</v>
      </c>
      <c r="AH304">
        <v>99.071257745096801</v>
      </c>
      <c r="AI304">
        <v>97.673847468896412</v>
      </c>
      <c r="AJ304">
        <v>0</v>
      </c>
      <c r="AK304">
        <v>0</v>
      </c>
      <c r="AL304">
        <v>0</v>
      </c>
      <c r="AM304">
        <v>0</v>
      </c>
      <c r="AN304">
        <v>41123.550000000003</v>
      </c>
      <c r="AO304">
        <v>237.85</v>
      </c>
      <c r="AP304">
        <v>749605.22999999986</v>
      </c>
      <c r="AQ304">
        <v>790728.77999999991</v>
      </c>
      <c r="AS304">
        <v>790728.77999999991</v>
      </c>
      <c r="AU304">
        <v>108</v>
      </c>
      <c r="AV304">
        <v>54</v>
      </c>
      <c r="AX304">
        <v>0</v>
      </c>
      <c r="AY304">
        <v>28.33</v>
      </c>
    </row>
    <row r="305" spans="1:51" x14ac:dyDescent="0.25">
      <c r="A305" t="s">
        <v>715</v>
      </c>
      <c r="B305" t="s">
        <v>716</v>
      </c>
      <c r="C305" t="s">
        <v>694</v>
      </c>
      <c r="D305" t="s">
        <v>222</v>
      </c>
      <c r="F305">
        <v>615.99</v>
      </c>
      <c r="H305">
        <v>3893164.99</v>
      </c>
      <c r="I305">
        <v>556959.67000000004</v>
      </c>
      <c r="J305">
        <v>781820.87</v>
      </c>
      <c r="K305">
        <v>3440553.1664900002</v>
      </c>
      <c r="L305">
        <v>8672498.6964900009</v>
      </c>
      <c r="M305">
        <v>0.93035000000000001</v>
      </c>
      <c r="N305">
        <v>8308093.6900000004</v>
      </c>
      <c r="O305">
        <v>13487.38</v>
      </c>
      <c r="Q305">
        <v>5090338.09</v>
      </c>
      <c r="R305">
        <v>581968.26</v>
      </c>
      <c r="S305">
        <v>5924272.9099999992</v>
      </c>
      <c r="T305">
        <v>0.71307247258546491</v>
      </c>
      <c r="V305">
        <v>2383820.7800000012</v>
      </c>
      <c r="W305">
        <v>0.71307247258546491</v>
      </c>
      <c r="X305">
        <v>1</v>
      </c>
      <c r="Y305">
        <v>1</v>
      </c>
      <c r="AA305">
        <v>155732.49179469049</v>
      </c>
      <c r="AB305">
        <v>46719.747538407144</v>
      </c>
      <c r="AC305">
        <v>721664.33596444968</v>
      </c>
      <c r="AD305">
        <v>45343.324032522833</v>
      </c>
      <c r="AE305">
        <v>45343.324032522833</v>
      </c>
      <c r="AF305">
        <v>44703.751785210086</v>
      </c>
      <c r="AG305">
        <v>75.844977253538445</v>
      </c>
      <c r="AH305">
        <v>73.610487236031162</v>
      </c>
      <c r="AI305">
        <v>72.572203745531723</v>
      </c>
      <c r="AJ305">
        <v>0</v>
      </c>
      <c r="AK305">
        <v>0</v>
      </c>
      <c r="AL305">
        <v>0</v>
      </c>
      <c r="AM305">
        <v>0</v>
      </c>
      <c r="AN305">
        <v>91423.49</v>
      </c>
      <c r="AO305">
        <v>148.41</v>
      </c>
      <c r="AP305">
        <v>606929.13</v>
      </c>
      <c r="AQ305">
        <v>698352.62</v>
      </c>
      <c r="AS305">
        <v>698352.62</v>
      </c>
      <c r="AU305">
        <v>108</v>
      </c>
      <c r="AV305">
        <v>54</v>
      </c>
      <c r="AX305">
        <v>1</v>
      </c>
      <c r="AY305">
        <v>128</v>
      </c>
    </row>
    <row r="306" spans="1:51" x14ac:dyDescent="0.25">
      <c r="A306" t="s">
        <v>717</v>
      </c>
      <c r="B306" t="s">
        <v>718</v>
      </c>
      <c r="C306" t="s">
        <v>694</v>
      </c>
      <c r="D306" t="s">
        <v>211</v>
      </c>
      <c r="F306">
        <v>167.97</v>
      </c>
      <c r="H306">
        <v>969178.82000000007</v>
      </c>
      <c r="I306">
        <v>151873.43</v>
      </c>
      <c r="J306">
        <v>230164.44999999998</v>
      </c>
      <c r="K306">
        <v>809326.18747</v>
      </c>
      <c r="L306">
        <v>2160542.88747</v>
      </c>
      <c r="M306">
        <v>0.93035000000000001</v>
      </c>
      <c r="N306">
        <v>2066430.64</v>
      </c>
      <c r="O306">
        <v>12302.37</v>
      </c>
      <c r="Q306">
        <v>907163.05</v>
      </c>
      <c r="R306">
        <v>407538.31</v>
      </c>
      <c r="S306">
        <v>1333098.05</v>
      </c>
      <c r="T306">
        <v>0.64512112054242488</v>
      </c>
      <c r="V306">
        <v>733332.58999999985</v>
      </c>
      <c r="W306">
        <v>0.64512112054242488</v>
      </c>
      <c r="X306">
        <v>1</v>
      </c>
      <c r="Y306">
        <v>1</v>
      </c>
      <c r="AA306">
        <v>179151.32060550363</v>
      </c>
      <c r="AB306">
        <v>53745.396181651085</v>
      </c>
      <c r="AC306">
        <v>265321.65682809363</v>
      </c>
      <c r="AD306">
        <v>16670.583897324141</v>
      </c>
      <c r="AE306">
        <v>16670.583897324141</v>
      </c>
      <c r="AF306">
        <v>16435.443597517715</v>
      </c>
      <c r="AG306">
        <v>319.97021004733637</v>
      </c>
      <c r="AH306">
        <v>99.247388803501465</v>
      </c>
      <c r="AI306">
        <v>97.847494180613893</v>
      </c>
      <c r="AJ306">
        <v>0</v>
      </c>
      <c r="AK306">
        <v>0</v>
      </c>
      <c r="AL306">
        <v>0</v>
      </c>
      <c r="AM306">
        <v>0</v>
      </c>
      <c r="AN306">
        <v>70180.83</v>
      </c>
      <c r="AO306">
        <v>417.81</v>
      </c>
      <c r="AP306">
        <v>411747.97</v>
      </c>
      <c r="AQ306">
        <v>481928.8</v>
      </c>
      <c r="AS306">
        <v>481928.8</v>
      </c>
      <c r="AU306">
        <v>107</v>
      </c>
      <c r="AV306">
        <v>54</v>
      </c>
      <c r="AX306">
        <v>0</v>
      </c>
      <c r="AY306">
        <v>43</v>
      </c>
    </row>
    <row r="307" spans="1:51" x14ac:dyDescent="0.25">
      <c r="A307" t="s">
        <v>719</v>
      </c>
      <c r="B307" t="s">
        <v>720</v>
      </c>
      <c r="C307" t="s">
        <v>694</v>
      </c>
      <c r="D307" t="s">
        <v>211</v>
      </c>
      <c r="F307">
        <v>123.04</v>
      </c>
      <c r="H307">
        <v>752010.77</v>
      </c>
      <c r="I307">
        <v>111249.07</v>
      </c>
      <c r="J307">
        <v>267965.73</v>
      </c>
      <c r="K307">
        <v>634847.90703999996</v>
      </c>
      <c r="L307">
        <v>1766073.47704</v>
      </c>
      <c r="M307">
        <v>0.93035000000000001</v>
      </c>
      <c r="N307">
        <v>1687283.61</v>
      </c>
      <c r="O307">
        <v>13713.29</v>
      </c>
      <c r="Q307">
        <v>209190.84</v>
      </c>
      <c r="R307">
        <v>996094.36</v>
      </c>
      <c r="S307">
        <v>1273511.51</v>
      </c>
      <c r="T307">
        <v>0.75477027243807571</v>
      </c>
      <c r="V307">
        <v>413772.10000000009</v>
      </c>
      <c r="W307">
        <v>0.75477027243807571</v>
      </c>
      <c r="X307">
        <v>2</v>
      </c>
      <c r="Y307">
        <v>0</v>
      </c>
      <c r="AA307">
        <v>0</v>
      </c>
      <c r="AB307">
        <v>0</v>
      </c>
      <c r="AC307">
        <v>216937.22213670006</v>
      </c>
      <c r="AD307">
        <v>13630.512508164662</v>
      </c>
      <c r="AE307">
        <v>13630.512508164662</v>
      </c>
      <c r="AF307">
        <v>13438.252727857895</v>
      </c>
      <c r="AG307">
        <v>0</v>
      </c>
      <c r="AH307">
        <v>110.78114847337989</v>
      </c>
      <c r="AI307">
        <v>109.21856898454075</v>
      </c>
      <c r="AJ307">
        <v>0</v>
      </c>
      <c r="AK307">
        <v>0</v>
      </c>
      <c r="AL307">
        <v>0</v>
      </c>
      <c r="AM307">
        <v>0</v>
      </c>
      <c r="AN307">
        <v>13438.25</v>
      </c>
      <c r="AO307">
        <v>109.21</v>
      </c>
      <c r="AP307">
        <v>1041842.38</v>
      </c>
      <c r="AQ307">
        <v>1055280.6299999999</v>
      </c>
      <c r="AS307">
        <v>1055280.6299999999</v>
      </c>
      <c r="AU307">
        <v>108</v>
      </c>
      <c r="AV307">
        <v>54</v>
      </c>
      <c r="AX307">
        <v>0</v>
      </c>
      <c r="AY307">
        <v>74</v>
      </c>
    </row>
    <row r="308" spans="1:51" x14ac:dyDescent="0.25">
      <c r="A308" t="s">
        <v>721</v>
      </c>
      <c r="B308" t="s">
        <v>722</v>
      </c>
      <c r="C308" t="s">
        <v>723</v>
      </c>
      <c r="D308" t="s">
        <v>102</v>
      </c>
      <c r="F308">
        <v>328.52</v>
      </c>
      <c r="H308">
        <v>1990611.72</v>
      </c>
      <c r="I308">
        <v>297037.92</v>
      </c>
      <c r="J308">
        <v>540129.91999999993</v>
      </c>
      <c r="K308">
        <v>1703155.3625200004</v>
      </c>
      <c r="L308">
        <v>4530934.9225200005</v>
      </c>
      <c r="M308">
        <v>0.9</v>
      </c>
      <c r="N308">
        <v>4248156.96</v>
      </c>
      <c r="O308">
        <v>12931.19</v>
      </c>
      <c r="Q308">
        <v>1085155.43</v>
      </c>
      <c r="R308">
        <v>1614158.83</v>
      </c>
      <c r="S308">
        <v>3108946.3200000003</v>
      </c>
      <c r="T308">
        <v>0.73183414578918959</v>
      </c>
      <c r="V308">
        <v>1139210.6399999997</v>
      </c>
      <c r="W308">
        <v>0.73183414578918959</v>
      </c>
      <c r="X308">
        <v>2</v>
      </c>
      <c r="Y308">
        <v>0</v>
      </c>
      <c r="AA308">
        <v>0</v>
      </c>
      <c r="AB308">
        <v>0</v>
      </c>
      <c r="AC308">
        <v>545726.29772159981</v>
      </c>
      <c r="AD308">
        <v>34288.855798298042</v>
      </c>
      <c r="AE308">
        <v>34288.855798298042</v>
      </c>
      <c r="AF308">
        <v>33805.207961960092</v>
      </c>
      <c r="AG308">
        <v>0</v>
      </c>
      <c r="AH308">
        <v>104.37372396900659</v>
      </c>
      <c r="AI308">
        <v>102.90152186156122</v>
      </c>
      <c r="AJ308">
        <v>0</v>
      </c>
      <c r="AK308">
        <v>0</v>
      </c>
      <c r="AL308">
        <v>0</v>
      </c>
      <c r="AM308">
        <v>0</v>
      </c>
      <c r="AN308">
        <v>33805.199999999997</v>
      </c>
      <c r="AO308">
        <v>102.9</v>
      </c>
      <c r="AP308">
        <v>1641253.7500000002</v>
      </c>
      <c r="AQ308">
        <v>1675058.9500000002</v>
      </c>
      <c r="AS308">
        <v>1675058.9500000002</v>
      </c>
      <c r="AU308">
        <v>115</v>
      </c>
      <c r="AV308">
        <v>58</v>
      </c>
      <c r="AX308">
        <v>0</v>
      </c>
      <c r="AY308">
        <v>121.66</v>
      </c>
    </row>
    <row r="309" spans="1:51" x14ac:dyDescent="0.25">
      <c r="A309" t="s">
        <v>724</v>
      </c>
      <c r="B309" t="s">
        <v>725</v>
      </c>
      <c r="C309" t="s">
        <v>723</v>
      </c>
      <c r="D309" t="s">
        <v>211</v>
      </c>
      <c r="F309">
        <v>363.12</v>
      </c>
      <c r="H309">
        <v>2133480.64</v>
      </c>
      <c r="I309">
        <v>328322.21000000002</v>
      </c>
      <c r="J309">
        <v>641185.99</v>
      </c>
      <c r="K309">
        <v>1803926.0521200001</v>
      </c>
      <c r="L309">
        <v>4906914.89212</v>
      </c>
      <c r="M309">
        <v>0.9</v>
      </c>
      <c r="N309">
        <v>4596616</v>
      </c>
      <c r="O309">
        <v>12658.66</v>
      </c>
      <c r="Q309">
        <v>754764.34</v>
      </c>
      <c r="R309">
        <v>2057320.37</v>
      </c>
      <c r="S309">
        <v>2893551.3200000003</v>
      </c>
      <c r="T309">
        <v>0.62949598574255505</v>
      </c>
      <c r="V309">
        <v>1703064.6799999997</v>
      </c>
      <c r="W309">
        <v>0.62949598574255505</v>
      </c>
      <c r="X309">
        <v>1</v>
      </c>
      <c r="Y309">
        <v>1</v>
      </c>
      <c r="AA309">
        <v>470331.07622462604</v>
      </c>
      <c r="AB309">
        <v>141099.32286738782</v>
      </c>
      <c r="AC309">
        <v>921305.48021143686</v>
      </c>
      <c r="AD309">
        <v>57887.096313741269</v>
      </c>
      <c r="AE309">
        <v>57887.096313741269</v>
      </c>
      <c r="AF309">
        <v>57070.592868752676</v>
      </c>
      <c r="AG309">
        <v>388.57491426357075</v>
      </c>
      <c r="AH309">
        <v>159.415885420085</v>
      </c>
      <c r="AI309">
        <v>157.16730796638211</v>
      </c>
      <c r="AJ309">
        <v>0</v>
      </c>
      <c r="AK309">
        <v>0</v>
      </c>
      <c r="AL309">
        <v>0</v>
      </c>
      <c r="AM309">
        <v>0</v>
      </c>
      <c r="AN309">
        <v>198169.91</v>
      </c>
      <c r="AO309">
        <v>545.74</v>
      </c>
      <c r="AP309">
        <v>2095950.0799999998</v>
      </c>
      <c r="AQ309">
        <v>2294119.9899999998</v>
      </c>
      <c r="AS309">
        <v>2294119.9899999998</v>
      </c>
      <c r="AU309">
        <v>115</v>
      </c>
      <c r="AV309">
        <v>58</v>
      </c>
      <c r="AX309">
        <v>0</v>
      </c>
      <c r="AY309">
        <v>152.66</v>
      </c>
    </row>
    <row r="310" spans="1:51" x14ac:dyDescent="0.25">
      <c r="A310" t="s">
        <v>726</v>
      </c>
      <c r="B310" t="s">
        <v>727</v>
      </c>
      <c r="C310" t="s">
        <v>723</v>
      </c>
      <c r="D310" t="s">
        <v>211</v>
      </c>
      <c r="F310">
        <v>240.14</v>
      </c>
      <c r="H310">
        <v>1390668.21</v>
      </c>
      <c r="I310">
        <v>217127.38</v>
      </c>
      <c r="J310">
        <v>363211.10000000003</v>
      </c>
      <c r="K310">
        <v>1170265.8591399998</v>
      </c>
      <c r="L310">
        <v>3141272.5491399998</v>
      </c>
      <c r="M310">
        <v>0.9</v>
      </c>
      <c r="N310">
        <v>2944171.88</v>
      </c>
      <c r="O310">
        <v>12260.23</v>
      </c>
      <c r="Q310">
        <v>697768.73</v>
      </c>
      <c r="R310">
        <v>1306334.68</v>
      </c>
      <c r="S310">
        <v>2066247.14</v>
      </c>
      <c r="T310">
        <v>0.7018092775208491</v>
      </c>
      <c r="V310">
        <v>877924.74</v>
      </c>
      <c r="W310">
        <v>0.7018092775208491</v>
      </c>
      <c r="X310">
        <v>1</v>
      </c>
      <c r="Y310">
        <v>1</v>
      </c>
      <c r="AA310">
        <v>88348.318613806972</v>
      </c>
      <c r="AB310">
        <v>26504.495584142092</v>
      </c>
      <c r="AC310">
        <v>424993.33204529958</v>
      </c>
      <c r="AD310">
        <v>26703.010535830177</v>
      </c>
      <c r="AE310">
        <v>26703.010535830177</v>
      </c>
      <c r="AF310">
        <v>26326.361826834622</v>
      </c>
      <c r="AG310">
        <v>110.37101517507327</v>
      </c>
      <c r="AH310">
        <v>111.19767858678345</v>
      </c>
      <c r="AI310">
        <v>109.6292238978705</v>
      </c>
      <c r="AJ310">
        <v>0</v>
      </c>
      <c r="AK310">
        <v>0</v>
      </c>
      <c r="AL310">
        <v>0</v>
      </c>
      <c r="AM310">
        <v>0</v>
      </c>
      <c r="AN310">
        <v>52830.85</v>
      </c>
      <c r="AO310">
        <v>220</v>
      </c>
      <c r="AP310">
        <v>1329119.3899999999</v>
      </c>
      <c r="AQ310">
        <v>1381950.24</v>
      </c>
      <c r="AS310">
        <v>1381950.24</v>
      </c>
      <c r="AU310">
        <v>115</v>
      </c>
      <c r="AV310">
        <v>58</v>
      </c>
      <c r="AX310">
        <v>0</v>
      </c>
      <c r="AY310">
        <v>75.33</v>
      </c>
    </row>
    <row r="311" spans="1:51" x14ac:dyDescent="0.25">
      <c r="A311" t="s">
        <v>728</v>
      </c>
      <c r="B311" t="s">
        <v>729</v>
      </c>
      <c r="C311" t="s">
        <v>723</v>
      </c>
      <c r="D311" t="s">
        <v>211</v>
      </c>
      <c r="F311">
        <v>138.5</v>
      </c>
      <c r="H311">
        <v>836040</v>
      </c>
      <c r="I311">
        <v>125227.54</v>
      </c>
      <c r="J311">
        <v>279742.27</v>
      </c>
      <c r="K311">
        <v>706302.48649999988</v>
      </c>
      <c r="L311">
        <v>1947312.2964999999</v>
      </c>
      <c r="M311">
        <v>0.9</v>
      </c>
      <c r="N311">
        <v>1823211.31</v>
      </c>
      <c r="O311">
        <v>13163.98</v>
      </c>
      <c r="Q311">
        <v>457700.58</v>
      </c>
      <c r="R311">
        <v>924147.64</v>
      </c>
      <c r="S311">
        <v>1590226.12</v>
      </c>
      <c r="T311">
        <v>0.87221163629135234</v>
      </c>
      <c r="V311">
        <v>232985.18999999994</v>
      </c>
      <c r="W311">
        <v>0.87221163629135234</v>
      </c>
      <c r="X311">
        <v>2</v>
      </c>
      <c r="Y311">
        <v>0</v>
      </c>
      <c r="AA311">
        <v>0</v>
      </c>
      <c r="AB311">
        <v>0</v>
      </c>
      <c r="AC311">
        <v>38388.157504299917</v>
      </c>
      <c r="AD311">
        <v>2411.9893113503413</v>
      </c>
      <c r="AE311">
        <v>4206.7638887595549</v>
      </c>
      <c r="AF311">
        <v>4147.4270516031465</v>
      </c>
      <c r="AG311">
        <v>0</v>
      </c>
      <c r="AH311">
        <v>17.415085280507878</v>
      </c>
      <c r="AI311">
        <v>29.945321672224885</v>
      </c>
      <c r="AJ311">
        <v>0</v>
      </c>
      <c r="AK311">
        <v>0</v>
      </c>
      <c r="AL311">
        <v>0</v>
      </c>
      <c r="AM311">
        <v>0</v>
      </c>
      <c r="AN311">
        <v>4147.42</v>
      </c>
      <c r="AO311">
        <v>29.94</v>
      </c>
      <c r="AP311">
        <v>943905.44000000006</v>
      </c>
      <c r="AQ311">
        <v>948052.8600000001</v>
      </c>
      <c r="AS311">
        <v>948052.8600000001</v>
      </c>
      <c r="AU311">
        <v>115</v>
      </c>
      <c r="AV311">
        <v>58</v>
      </c>
      <c r="AX311">
        <v>0</v>
      </c>
      <c r="AY311">
        <v>74.33</v>
      </c>
    </row>
    <row r="312" spans="1:51" x14ac:dyDescent="0.25">
      <c r="A312" t="s">
        <v>730</v>
      </c>
      <c r="B312" t="s">
        <v>731</v>
      </c>
      <c r="C312" t="s">
        <v>723</v>
      </c>
      <c r="D312" t="s">
        <v>211</v>
      </c>
      <c r="F312">
        <v>75.64</v>
      </c>
      <c r="H312">
        <v>450682.08</v>
      </c>
      <c r="I312">
        <v>68391.41</v>
      </c>
      <c r="J312">
        <v>144261.46</v>
      </c>
      <c r="K312">
        <v>380816.06563999993</v>
      </c>
      <c r="L312">
        <v>1044151.0156399999</v>
      </c>
      <c r="M312">
        <v>0.9</v>
      </c>
      <c r="N312">
        <v>977817.52</v>
      </c>
      <c r="O312">
        <v>12927.25</v>
      </c>
      <c r="Q312">
        <v>300959.37</v>
      </c>
      <c r="R312">
        <v>411288.56</v>
      </c>
      <c r="S312">
        <v>736795.23</v>
      </c>
      <c r="T312">
        <v>0.75350994938196647</v>
      </c>
      <c r="V312">
        <v>241022.29000000004</v>
      </c>
      <c r="W312">
        <v>0.75350994938196647</v>
      </c>
      <c r="X312">
        <v>2</v>
      </c>
      <c r="Y312">
        <v>0</v>
      </c>
      <c r="AA312">
        <v>0</v>
      </c>
      <c r="AB312">
        <v>0</v>
      </c>
      <c r="AC312">
        <v>100468.91335320004</v>
      </c>
      <c r="AD312">
        <v>6312.6224566458632</v>
      </c>
      <c r="AE312">
        <v>6312.6224566458632</v>
      </c>
      <c r="AF312">
        <v>6223.582267882065</v>
      </c>
      <c r="AG312">
        <v>0</v>
      </c>
      <c r="AH312">
        <v>83.456140357560329</v>
      </c>
      <c r="AI312">
        <v>82.278982917531266</v>
      </c>
      <c r="AJ312">
        <v>0</v>
      </c>
      <c r="AK312">
        <v>0</v>
      </c>
      <c r="AL312">
        <v>0</v>
      </c>
      <c r="AM312">
        <v>0</v>
      </c>
      <c r="AN312">
        <v>6223.58</v>
      </c>
      <c r="AO312">
        <v>82.27</v>
      </c>
      <c r="AP312">
        <v>421908.23</v>
      </c>
      <c r="AQ312">
        <v>428131.81</v>
      </c>
      <c r="AS312">
        <v>428131.81</v>
      </c>
      <c r="AU312">
        <v>115</v>
      </c>
      <c r="AV312">
        <v>58</v>
      </c>
      <c r="AX312">
        <v>0</v>
      </c>
      <c r="AY312">
        <v>37.33</v>
      </c>
    </row>
    <row r="313" spans="1:51" x14ac:dyDescent="0.25">
      <c r="A313" t="s">
        <v>732</v>
      </c>
      <c r="B313" t="s">
        <v>733</v>
      </c>
      <c r="C313" t="s">
        <v>723</v>
      </c>
      <c r="D313" t="s">
        <v>211</v>
      </c>
      <c r="F313">
        <v>56.3</v>
      </c>
      <c r="H313">
        <v>340174.42</v>
      </c>
      <c r="I313">
        <v>50904.77</v>
      </c>
      <c r="J313">
        <v>115828.5</v>
      </c>
      <c r="K313">
        <v>270995.61729999998</v>
      </c>
      <c r="L313">
        <v>777903.30729999999</v>
      </c>
      <c r="M313">
        <v>0.9</v>
      </c>
      <c r="N313">
        <v>727212.53</v>
      </c>
      <c r="O313">
        <v>12916.74</v>
      </c>
      <c r="Q313">
        <v>445272.23</v>
      </c>
      <c r="R313">
        <v>260419.44</v>
      </c>
      <c r="S313">
        <v>734786.84</v>
      </c>
      <c r="T313">
        <v>1.0104155383571292</v>
      </c>
      <c r="V313">
        <v>-7574.3099999999395</v>
      </c>
      <c r="W313">
        <v>1.0104155383571292</v>
      </c>
      <c r="X313">
        <v>4</v>
      </c>
      <c r="Y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0.99392907145233367</v>
      </c>
      <c r="AL313">
        <v>0</v>
      </c>
      <c r="AM313">
        <v>55.958206722766384</v>
      </c>
      <c r="AN313">
        <v>55.95</v>
      </c>
      <c r="AO313">
        <v>0.99</v>
      </c>
      <c r="AP313">
        <v>260419.44000000006</v>
      </c>
      <c r="AQ313">
        <v>260475.39000000007</v>
      </c>
      <c r="AS313">
        <v>260475.39000000007</v>
      </c>
      <c r="AU313">
        <v>115</v>
      </c>
      <c r="AV313">
        <v>58</v>
      </c>
      <c r="AX313">
        <v>0</v>
      </c>
      <c r="AY313">
        <v>31.33</v>
      </c>
    </row>
    <row r="314" spans="1:51" x14ac:dyDescent="0.25">
      <c r="A314" t="s">
        <v>734</v>
      </c>
      <c r="B314" t="s">
        <v>735</v>
      </c>
      <c r="C314" t="s">
        <v>723</v>
      </c>
      <c r="D314" t="s">
        <v>211</v>
      </c>
      <c r="F314">
        <v>256.8</v>
      </c>
      <c r="H314">
        <v>1528506.82</v>
      </c>
      <c r="I314">
        <v>232190.85</v>
      </c>
      <c r="J314">
        <v>438900.99000000005</v>
      </c>
      <c r="K314">
        <v>1276029.9128</v>
      </c>
      <c r="L314">
        <v>3475628.5728000002</v>
      </c>
      <c r="M314">
        <v>0.9</v>
      </c>
      <c r="N314">
        <v>3255668.7</v>
      </c>
      <c r="O314">
        <v>12677.83</v>
      </c>
      <c r="Q314">
        <v>600758.17000000004</v>
      </c>
      <c r="R314">
        <v>1441017.26</v>
      </c>
      <c r="S314">
        <v>2088734.98</v>
      </c>
      <c r="T314">
        <v>0.64156865224032156</v>
      </c>
      <c r="V314">
        <v>1166933.7200000002</v>
      </c>
      <c r="W314">
        <v>0.64156865224032156</v>
      </c>
      <c r="X314">
        <v>1</v>
      </c>
      <c r="Y314">
        <v>1</v>
      </c>
      <c r="AA314">
        <v>293819.19199729431</v>
      </c>
      <c r="AB314">
        <v>88145.757599188291</v>
      </c>
      <c r="AC314">
        <v>621181.43490294949</v>
      </c>
      <c r="AD314">
        <v>39029.822705800791</v>
      </c>
      <c r="AE314">
        <v>39029.822705800791</v>
      </c>
      <c r="AF314">
        <v>38479.303043804626</v>
      </c>
      <c r="AG314">
        <v>343.24671962300732</v>
      </c>
      <c r="AH314">
        <v>151.9852909104392</v>
      </c>
      <c r="AI314">
        <v>149.84152275624854</v>
      </c>
      <c r="AJ314">
        <v>0</v>
      </c>
      <c r="AK314">
        <v>0</v>
      </c>
      <c r="AL314">
        <v>0</v>
      </c>
      <c r="AM314">
        <v>0</v>
      </c>
      <c r="AN314">
        <v>126625.06</v>
      </c>
      <c r="AO314">
        <v>493.08</v>
      </c>
      <c r="AP314">
        <v>1485344.2300000002</v>
      </c>
      <c r="AQ314">
        <v>1611969.2900000003</v>
      </c>
      <c r="AS314">
        <v>1611969.2900000003</v>
      </c>
      <c r="AU314">
        <v>115</v>
      </c>
      <c r="AV314">
        <v>58</v>
      </c>
      <c r="AX314">
        <v>0.5</v>
      </c>
      <c r="AY314">
        <v>102.33</v>
      </c>
    </row>
    <row r="315" spans="1:51" x14ac:dyDescent="0.25">
      <c r="A315" t="s">
        <v>736</v>
      </c>
      <c r="B315" t="s">
        <v>737</v>
      </c>
      <c r="C315" t="s">
        <v>723</v>
      </c>
      <c r="D315" t="s">
        <v>211</v>
      </c>
      <c r="F315">
        <v>1362.55</v>
      </c>
      <c r="H315">
        <v>8567835.0399999991</v>
      </c>
      <c r="I315">
        <v>1231976.83</v>
      </c>
      <c r="J315">
        <v>3446651.28</v>
      </c>
      <c r="K315">
        <v>7237776.7480499987</v>
      </c>
      <c r="L315">
        <v>20484239.898049995</v>
      </c>
      <c r="M315">
        <v>0.9</v>
      </c>
      <c r="N315">
        <v>19159593.579999998</v>
      </c>
      <c r="O315">
        <v>14061.57</v>
      </c>
      <c r="Q315">
        <v>4859344.68</v>
      </c>
      <c r="R315">
        <v>7880457.7400000002</v>
      </c>
      <c r="S315">
        <v>13361825.57</v>
      </c>
      <c r="T315">
        <v>0.69739608589338364</v>
      </c>
      <c r="V315">
        <v>5797768.0099999979</v>
      </c>
      <c r="W315">
        <v>0.69739608589338364</v>
      </c>
      <c r="X315">
        <v>1</v>
      </c>
      <c r="Y315">
        <v>1</v>
      </c>
      <c r="AA315">
        <v>659493.49658732302</v>
      </c>
      <c r="AB315">
        <v>197848.04897619691</v>
      </c>
      <c r="AC315">
        <v>2827071.3667604653</v>
      </c>
      <c r="AD315">
        <v>177629.41392243298</v>
      </c>
      <c r="AE315">
        <v>177629.41392243298</v>
      </c>
      <c r="AF315">
        <v>175123.93277663674</v>
      </c>
      <c r="AG315">
        <v>145.20424863395613</v>
      </c>
      <c r="AH315">
        <v>130.36542800075813</v>
      </c>
      <c r="AI315">
        <v>128.52661023568805</v>
      </c>
      <c r="AJ315">
        <v>0</v>
      </c>
      <c r="AK315">
        <v>0</v>
      </c>
      <c r="AL315">
        <v>0</v>
      </c>
      <c r="AM315">
        <v>0</v>
      </c>
      <c r="AN315">
        <v>372971.98</v>
      </c>
      <c r="AO315">
        <v>273.73</v>
      </c>
      <c r="AP315">
        <v>8569393.6000000015</v>
      </c>
      <c r="AQ315">
        <v>8942365.5800000019</v>
      </c>
      <c r="AS315">
        <v>8942365.5800000019</v>
      </c>
      <c r="AU315">
        <v>115</v>
      </c>
      <c r="AV315">
        <v>58</v>
      </c>
      <c r="AX315">
        <v>43.83</v>
      </c>
      <c r="AY315">
        <v>960.66</v>
      </c>
    </row>
    <row r="316" spans="1:51" x14ac:dyDescent="0.25">
      <c r="A316" t="s">
        <v>738</v>
      </c>
      <c r="B316" t="s">
        <v>739</v>
      </c>
      <c r="C316" t="s">
        <v>723</v>
      </c>
      <c r="D316" t="s">
        <v>211</v>
      </c>
      <c r="F316">
        <v>166.48</v>
      </c>
      <c r="H316">
        <v>1025452.95</v>
      </c>
      <c r="I316">
        <v>150526.22</v>
      </c>
      <c r="J316">
        <v>375013.58</v>
      </c>
      <c r="K316">
        <v>863635.61247999978</v>
      </c>
      <c r="L316">
        <v>2414628.3624799997</v>
      </c>
      <c r="M316">
        <v>0.9</v>
      </c>
      <c r="N316">
        <v>2259529.08</v>
      </c>
      <c r="O316">
        <v>13572.37</v>
      </c>
      <c r="Q316">
        <v>529522.18000000005</v>
      </c>
      <c r="R316">
        <v>859240.5</v>
      </c>
      <c r="S316">
        <v>1644647.61</v>
      </c>
      <c r="T316">
        <v>0.72787184929702253</v>
      </c>
      <c r="V316">
        <v>614881.47</v>
      </c>
      <c r="W316">
        <v>0.72787184929702253</v>
      </c>
      <c r="X316">
        <v>1</v>
      </c>
      <c r="Y316">
        <v>1</v>
      </c>
      <c r="AA316">
        <v>8914.5096048626583</v>
      </c>
      <c r="AB316">
        <v>2674.3528814587976</v>
      </c>
      <c r="AC316">
        <v>298420.00196498481</v>
      </c>
      <c r="AD316">
        <v>18750.205840227336</v>
      </c>
      <c r="AE316">
        <v>18750.205840227336</v>
      </c>
      <c r="AF316">
        <v>18485.732259106346</v>
      </c>
      <c r="AG316">
        <v>16.064109090934632</v>
      </c>
      <c r="AH316">
        <v>112.62737770439294</v>
      </c>
      <c r="AI316">
        <v>111.03875696243601</v>
      </c>
      <c r="AJ316">
        <v>0</v>
      </c>
      <c r="AK316">
        <v>0</v>
      </c>
      <c r="AL316">
        <v>0</v>
      </c>
      <c r="AM316">
        <v>0</v>
      </c>
      <c r="AN316">
        <v>21160.080000000002</v>
      </c>
      <c r="AO316">
        <v>127.1</v>
      </c>
      <c r="AP316">
        <v>896057.61999999988</v>
      </c>
      <c r="AQ316">
        <v>917217.69999999984</v>
      </c>
      <c r="AS316">
        <v>917217.69999999984</v>
      </c>
      <c r="AU316">
        <v>115</v>
      </c>
      <c r="AV316">
        <v>58</v>
      </c>
      <c r="AX316">
        <v>0</v>
      </c>
      <c r="AY316">
        <v>105</v>
      </c>
    </row>
    <row r="317" spans="1:51" x14ac:dyDescent="0.25">
      <c r="A317" t="s">
        <v>740</v>
      </c>
      <c r="B317" t="s">
        <v>741</v>
      </c>
      <c r="C317" t="s">
        <v>723</v>
      </c>
      <c r="D317" t="s">
        <v>211</v>
      </c>
      <c r="F317">
        <v>56.79</v>
      </c>
      <c r="H317">
        <v>328380.46999999997</v>
      </c>
      <c r="I317">
        <v>51347.81</v>
      </c>
      <c r="J317">
        <v>86799.650000000009</v>
      </c>
      <c r="K317">
        <v>276841.34129000001</v>
      </c>
      <c r="L317">
        <v>743369.27129000006</v>
      </c>
      <c r="M317">
        <v>0.9</v>
      </c>
      <c r="N317">
        <v>696716.47</v>
      </c>
      <c r="O317">
        <v>12268.29</v>
      </c>
      <c r="Q317">
        <v>175642.22</v>
      </c>
      <c r="R317">
        <v>370676.44</v>
      </c>
      <c r="S317">
        <v>567115.29</v>
      </c>
      <c r="T317">
        <v>0.81398289608396945</v>
      </c>
      <c r="V317">
        <v>129601.17999999993</v>
      </c>
      <c r="W317">
        <v>0.81398289608396945</v>
      </c>
      <c r="X317">
        <v>2</v>
      </c>
      <c r="Y317">
        <v>0</v>
      </c>
      <c r="AA317">
        <v>0</v>
      </c>
      <c r="AB317">
        <v>0</v>
      </c>
      <c r="AC317">
        <v>44821.297730699953</v>
      </c>
      <c r="AD317">
        <v>2816.19379714148</v>
      </c>
      <c r="AE317">
        <v>2816.19379714148</v>
      </c>
      <c r="AF317">
        <v>2776.4710940945197</v>
      </c>
      <c r="AG317">
        <v>0</v>
      </c>
      <c r="AH317">
        <v>49.589607274898398</v>
      </c>
      <c r="AI317">
        <v>48.890140765883423</v>
      </c>
      <c r="AJ317">
        <v>0</v>
      </c>
      <c r="AK317">
        <v>0</v>
      </c>
      <c r="AL317">
        <v>0</v>
      </c>
      <c r="AM317">
        <v>0</v>
      </c>
      <c r="AN317">
        <v>2776.47</v>
      </c>
      <c r="AO317">
        <v>48.89</v>
      </c>
      <c r="AP317">
        <v>374504.5799999999</v>
      </c>
      <c r="AQ317">
        <v>377281.04999999987</v>
      </c>
      <c r="AS317">
        <v>377281.04999999987</v>
      </c>
      <c r="AU317">
        <v>115</v>
      </c>
      <c r="AV317">
        <v>58</v>
      </c>
      <c r="AX317">
        <v>0</v>
      </c>
      <c r="AY317">
        <v>19</v>
      </c>
    </row>
    <row r="318" spans="1:51" x14ac:dyDescent="0.25">
      <c r="A318" t="s">
        <v>742</v>
      </c>
      <c r="B318" t="s">
        <v>743</v>
      </c>
      <c r="C318" t="s">
        <v>723</v>
      </c>
      <c r="D318" t="s">
        <v>211</v>
      </c>
      <c r="F318">
        <v>229.54</v>
      </c>
      <c r="H318">
        <v>1360980.1</v>
      </c>
      <c r="I318">
        <v>207543.18</v>
      </c>
      <c r="J318">
        <v>400824.88</v>
      </c>
      <c r="K318">
        <v>1142810.63054</v>
      </c>
      <c r="L318">
        <v>3112158.7905400004</v>
      </c>
      <c r="M318">
        <v>0.9</v>
      </c>
      <c r="N318">
        <v>2915223.97</v>
      </c>
      <c r="O318">
        <v>12700.28</v>
      </c>
      <c r="Q318">
        <v>649761.05000000005</v>
      </c>
      <c r="R318">
        <v>1314615.17</v>
      </c>
      <c r="S318">
        <v>2043187.28</v>
      </c>
      <c r="T318">
        <v>0.70086802970407791</v>
      </c>
      <c r="V318">
        <v>872036.69000000018</v>
      </c>
      <c r="W318">
        <v>0.70086802970407791</v>
      </c>
      <c r="X318">
        <v>1</v>
      </c>
      <c r="Y318">
        <v>1</v>
      </c>
      <c r="AA318">
        <v>90223.601773693459</v>
      </c>
      <c r="AB318">
        <v>27067.080532108037</v>
      </c>
      <c r="AC318">
        <v>435286.23260599724</v>
      </c>
      <c r="AD318">
        <v>27349.729934447158</v>
      </c>
      <c r="AE318">
        <v>27349.729934447158</v>
      </c>
      <c r="AF318">
        <v>26963.959181843649</v>
      </c>
      <c r="AG318">
        <v>117.91879642810855</v>
      </c>
      <c r="AH318">
        <v>119.15016961944393</v>
      </c>
      <c r="AI318">
        <v>117.46954422690446</v>
      </c>
      <c r="AJ318">
        <v>0</v>
      </c>
      <c r="AK318">
        <v>0</v>
      </c>
      <c r="AL318">
        <v>0</v>
      </c>
      <c r="AM318">
        <v>0</v>
      </c>
      <c r="AN318">
        <v>54031.03</v>
      </c>
      <c r="AO318">
        <v>235.38</v>
      </c>
      <c r="AP318">
        <v>1355254.1499999997</v>
      </c>
      <c r="AQ318">
        <v>1409285.1799999997</v>
      </c>
      <c r="AS318">
        <v>1409285.1799999997</v>
      </c>
      <c r="AU318">
        <v>115</v>
      </c>
      <c r="AV318">
        <v>58</v>
      </c>
      <c r="AX318">
        <v>0</v>
      </c>
      <c r="AY318">
        <v>95.66</v>
      </c>
    </row>
    <row r="319" spans="1:51" x14ac:dyDescent="0.25">
      <c r="A319" t="s">
        <v>744</v>
      </c>
      <c r="B319" t="s">
        <v>745</v>
      </c>
      <c r="C319" t="s">
        <v>723</v>
      </c>
      <c r="D319" t="s">
        <v>222</v>
      </c>
      <c r="F319">
        <v>1144</v>
      </c>
      <c r="H319">
        <v>7605691.5800000001</v>
      </c>
      <c r="I319">
        <v>1034370.48</v>
      </c>
      <c r="J319">
        <v>2257803.5299999998</v>
      </c>
      <c r="K319">
        <v>6738869.4759999998</v>
      </c>
      <c r="L319">
        <v>17636735.066</v>
      </c>
      <c r="M319">
        <v>0.9</v>
      </c>
      <c r="N319">
        <v>16546948.5</v>
      </c>
      <c r="O319">
        <v>14464.11</v>
      </c>
      <c r="Q319">
        <v>5165421.8</v>
      </c>
      <c r="R319">
        <v>5347635.2300000004</v>
      </c>
      <c r="S319">
        <v>11745716.620000001</v>
      </c>
      <c r="T319">
        <v>0.70984185513117426</v>
      </c>
      <c r="V319">
        <v>4801231.879999999</v>
      </c>
      <c r="W319">
        <v>0.70984185513117426</v>
      </c>
      <c r="X319">
        <v>1</v>
      </c>
      <c r="Y319">
        <v>1</v>
      </c>
      <c r="AA319">
        <v>363623.98412822746</v>
      </c>
      <c r="AB319">
        <v>109087.19523846824</v>
      </c>
      <c r="AC319">
        <v>2268975.0265668635</v>
      </c>
      <c r="AD319">
        <v>142563.32857827627</v>
      </c>
      <c r="AE319">
        <v>142563.32857827627</v>
      </c>
      <c r="AF319">
        <v>140552.45817147076</v>
      </c>
      <c r="AG319">
        <v>95.355939893765935</v>
      </c>
      <c r="AH319">
        <v>124.61829421177995</v>
      </c>
      <c r="AI319">
        <v>122.86054035967724</v>
      </c>
      <c r="AJ319">
        <v>0</v>
      </c>
      <c r="AK319">
        <v>0</v>
      </c>
      <c r="AL319">
        <v>0</v>
      </c>
      <c r="AM319">
        <v>0</v>
      </c>
      <c r="AN319">
        <v>249639.65</v>
      </c>
      <c r="AO319">
        <v>218.21</v>
      </c>
      <c r="AP319">
        <v>5649481.1100000003</v>
      </c>
      <c r="AQ319">
        <v>5899120.7600000007</v>
      </c>
      <c r="AS319">
        <v>5899120.7600000007</v>
      </c>
      <c r="AU319">
        <v>115</v>
      </c>
      <c r="AV319">
        <v>58</v>
      </c>
      <c r="AX319">
        <v>5</v>
      </c>
      <c r="AY319">
        <v>575</v>
      </c>
    </row>
    <row r="320" spans="1:51" x14ac:dyDescent="0.25">
      <c r="A320" t="s">
        <v>746</v>
      </c>
      <c r="B320" t="s">
        <v>747</v>
      </c>
      <c r="C320" t="s">
        <v>723</v>
      </c>
      <c r="D320" t="s">
        <v>102</v>
      </c>
      <c r="F320">
        <v>490.62</v>
      </c>
      <c r="H320">
        <v>2966649.54</v>
      </c>
      <c r="I320">
        <v>443603.88</v>
      </c>
      <c r="J320">
        <v>732774.34</v>
      </c>
      <c r="K320">
        <v>2539447.9966199994</v>
      </c>
      <c r="L320">
        <v>6682475.7566199992</v>
      </c>
      <c r="M320">
        <v>0.9</v>
      </c>
      <c r="N320">
        <v>6268172.9800000004</v>
      </c>
      <c r="O320">
        <v>12776.02</v>
      </c>
      <c r="Q320">
        <v>1248003.22</v>
      </c>
      <c r="R320">
        <v>2668145.62</v>
      </c>
      <c r="S320">
        <v>4128634.9400000004</v>
      </c>
      <c r="T320">
        <v>0.65866640138575117</v>
      </c>
      <c r="V320">
        <v>2139538.04</v>
      </c>
      <c r="W320">
        <v>0.65866640138575117</v>
      </c>
      <c r="X320">
        <v>1</v>
      </c>
      <c r="Y320">
        <v>1</v>
      </c>
      <c r="AA320">
        <v>458521.51246695779</v>
      </c>
      <c r="AB320">
        <v>137556.45374008734</v>
      </c>
      <c r="AC320">
        <v>1137673.4156774262</v>
      </c>
      <c r="AD320">
        <v>71481.839630204166</v>
      </c>
      <c r="AE320">
        <v>71481.839630204166</v>
      </c>
      <c r="AF320">
        <v>70473.580933035264</v>
      </c>
      <c r="AG320">
        <v>280.37269931940676</v>
      </c>
      <c r="AH320">
        <v>145.69695411969377</v>
      </c>
      <c r="AI320">
        <v>143.64188360245254</v>
      </c>
      <c r="AJ320">
        <v>0</v>
      </c>
      <c r="AK320">
        <v>0</v>
      </c>
      <c r="AL320">
        <v>0</v>
      </c>
      <c r="AM320">
        <v>0</v>
      </c>
      <c r="AN320">
        <v>208030.03</v>
      </c>
      <c r="AO320">
        <v>424.01</v>
      </c>
      <c r="AP320">
        <v>2718693.66</v>
      </c>
      <c r="AQ320">
        <v>2926723.69</v>
      </c>
      <c r="AS320">
        <v>2926723.69</v>
      </c>
      <c r="AU320">
        <v>115</v>
      </c>
      <c r="AV320">
        <v>58</v>
      </c>
      <c r="AX320">
        <v>0.33</v>
      </c>
      <c r="AY320">
        <v>149</v>
      </c>
    </row>
    <row r="321" spans="1:51" x14ac:dyDescent="0.25">
      <c r="A321" t="s">
        <v>748</v>
      </c>
      <c r="B321" t="s">
        <v>749</v>
      </c>
      <c r="C321" t="s">
        <v>723</v>
      </c>
      <c r="D321" t="s">
        <v>102</v>
      </c>
      <c r="F321">
        <v>359.11</v>
      </c>
      <c r="H321">
        <v>2209554.2999999998</v>
      </c>
      <c r="I321">
        <v>324696.48</v>
      </c>
      <c r="J321">
        <v>634538.73</v>
      </c>
      <c r="K321">
        <v>1895230.3856100002</v>
      </c>
      <c r="L321">
        <v>5064019.89561</v>
      </c>
      <c r="M321">
        <v>0.9</v>
      </c>
      <c r="N321">
        <v>4747140.9400000004</v>
      </c>
      <c r="O321">
        <v>13219.18</v>
      </c>
      <c r="Q321">
        <v>739510.77</v>
      </c>
      <c r="R321">
        <v>2350982.84</v>
      </c>
      <c r="S321">
        <v>3196310.5</v>
      </c>
      <c r="T321">
        <v>0.67331274558703114</v>
      </c>
      <c r="V321">
        <v>1550830.4400000004</v>
      </c>
      <c r="W321">
        <v>0.67331274558703114</v>
      </c>
      <c r="X321">
        <v>1</v>
      </c>
      <c r="Y321">
        <v>1</v>
      </c>
      <c r="AA321">
        <v>277728.6280157459</v>
      </c>
      <c r="AB321">
        <v>83318.588404723763</v>
      </c>
      <c r="AC321">
        <v>845069.45126509981</v>
      </c>
      <c r="AD321">
        <v>53097.064728147103</v>
      </c>
      <c r="AE321">
        <v>53097.064728147103</v>
      </c>
      <c r="AF321">
        <v>52348.125171145643</v>
      </c>
      <c r="AG321">
        <v>232.01411379444673</v>
      </c>
      <c r="AH321">
        <v>147.85738277448999</v>
      </c>
      <c r="AI321">
        <v>145.77183918895503</v>
      </c>
      <c r="AJ321">
        <v>0</v>
      </c>
      <c r="AK321">
        <v>0</v>
      </c>
      <c r="AL321">
        <v>0</v>
      </c>
      <c r="AM321">
        <v>0</v>
      </c>
      <c r="AN321">
        <v>135666.71</v>
      </c>
      <c r="AO321">
        <v>377.78</v>
      </c>
      <c r="AP321">
        <v>2417759.7999999998</v>
      </c>
      <c r="AQ321">
        <v>2553426.5099999998</v>
      </c>
      <c r="AS321">
        <v>2553426.5099999998</v>
      </c>
      <c r="AU321">
        <v>115</v>
      </c>
      <c r="AV321">
        <v>58</v>
      </c>
      <c r="AX321">
        <v>0</v>
      </c>
      <c r="AY321">
        <v>152</v>
      </c>
    </row>
    <row r="322" spans="1:51" x14ac:dyDescent="0.25">
      <c r="A322" t="s">
        <v>750</v>
      </c>
      <c r="B322" t="s">
        <v>751</v>
      </c>
      <c r="C322" t="s">
        <v>752</v>
      </c>
      <c r="D322" t="s">
        <v>211</v>
      </c>
      <c r="F322">
        <v>219.75</v>
      </c>
      <c r="H322">
        <v>1290024.19</v>
      </c>
      <c r="I322">
        <v>198691.35</v>
      </c>
      <c r="J322">
        <v>367305.01999999996</v>
      </c>
      <c r="K322">
        <v>1086011.6402499997</v>
      </c>
      <c r="L322">
        <v>2942032.2002499998</v>
      </c>
      <c r="M322">
        <v>0.9</v>
      </c>
      <c r="N322">
        <v>2756430.14</v>
      </c>
      <c r="O322">
        <v>12543.48</v>
      </c>
      <c r="Q322">
        <v>747268.21</v>
      </c>
      <c r="R322">
        <v>1108707.6599999999</v>
      </c>
      <c r="S322">
        <v>1932833.64</v>
      </c>
      <c r="T322">
        <v>0.70120900651594231</v>
      </c>
      <c r="V322">
        <v>823596.50000000023</v>
      </c>
      <c r="W322">
        <v>0.70120900651594231</v>
      </c>
      <c r="X322">
        <v>1</v>
      </c>
      <c r="Y322">
        <v>1</v>
      </c>
      <c r="AA322">
        <v>84369.194513255497</v>
      </c>
      <c r="AB322">
        <v>25310.758353976649</v>
      </c>
      <c r="AC322">
        <v>380954.28418118664</v>
      </c>
      <c r="AD322">
        <v>23935.966748474966</v>
      </c>
      <c r="AE322">
        <v>23935.966748474966</v>
      </c>
      <c r="AF322">
        <v>23598.347476585128</v>
      </c>
      <c r="AG322">
        <v>115.17978773140682</v>
      </c>
      <c r="AH322">
        <v>108.92362570409541</v>
      </c>
      <c r="AI322">
        <v>107.38724676489251</v>
      </c>
      <c r="AJ322">
        <v>0</v>
      </c>
      <c r="AK322">
        <v>0</v>
      </c>
      <c r="AL322">
        <v>0</v>
      </c>
      <c r="AM322">
        <v>0</v>
      </c>
      <c r="AN322">
        <v>48909.1</v>
      </c>
      <c r="AO322">
        <v>222.56</v>
      </c>
      <c r="AP322">
        <v>1134301.2299999997</v>
      </c>
      <c r="AQ322">
        <v>1183210.3299999998</v>
      </c>
      <c r="AS322">
        <v>1183210.3299999998</v>
      </c>
      <c r="AU322">
        <v>107</v>
      </c>
      <c r="AV322">
        <v>54</v>
      </c>
      <c r="AX322">
        <v>0</v>
      </c>
      <c r="AY322">
        <v>84.66</v>
      </c>
    </row>
    <row r="323" spans="1:51" x14ac:dyDescent="0.25">
      <c r="A323" t="s">
        <v>753</v>
      </c>
      <c r="B323" t="s">
        <v>754</v>
      </c>
      <c r="C323" t="s">
        <v>752</v>
      </c>
      <c r="D323" t="s">
        <v>211</v>
      </c>
      <c r="F323">
        <v>88.12</v>
      </c>
      <c r="H323">
        <v>505660.96</v>
      </c>
      <c r="I323">
        <v>79675.460000000006</v>
      </c>
      <c r="J323">
        <v>132592.53999999998</v>
      </c>
      <c r="K323">
        <v>426933.70212000003</v>
      </c>
      <c r="L323">
        <v>1144862.66212</v>
      </c>
      <c r="M323">
        <v>0.9</v>
      </c>
      <c r="N323">
        <v>1073069.76</v>
      </c>
      <c r="O323">
        <v>12177.36</v>
      </c>
      <c r="Q323">
        <v>216286.57</v>
      </c>
      <c r="R323">
        <v>570332.15</v>
      </c>
      <c r="S323">
        <v>828105.31</v>
      </c>
      <c r="T323">
        <v>0.77171619299009975</v>
      </c>
      <c r="V323">
        <v>244964.44999999995</v>
      </c>
      <c r="W323">
        <v>0.77171619299009975</v>
      </c>
      <c r="X323">
        <v>2</v>
      </c>
      <c r="Y323">
        <v>0</v>
      </c>
      <c r="AA323">
        <v>0</v>
      </c>
      <c r="AB323">
        <v>0</v>
      </c>
      <c r="AC323">
        <v>111777.86888799995</v>
      </c>
      <c r="AD323">
        <v>7023.1822137641439</v>
      </c>
      <c r="AE323">
        <v>7023.1822137641439</v>
      </c>
      <c r="AF323">
        <v>6924.1195065721822</v>
      </c>
      <c r="AG323">
        <v>0</v>
      </c>
      <c r="AH323">
        <v>79.700206692738803</v>
      </c>
      <c r="AI323">
        <v>78.576027083206782</v>
      </c>
      <c r="AJ323">
        <v>0</v>
      </c>
      <c r="AK323">
        <v>0</v>
      </c>
      <c r="AL323">
        <v>0</v>
      </c>
      <c r="AM323">
        <v>0</v>
      </c>
      <c r="AN323">
        <v>6924.11</v>
      </c>
      <c r="AO323">
        <v>78.569999999999993</v>
      </c>
      <c r="AP323">
        <v>579692.71</v>
      </c>
      <c r="AQ323">
        <v>586616.81999999995</v>
      </c>
      <c r="AS323">
        <v>586616.81999999995</v>
      </c>
      <c r="AU323">
        <v>107</v>
      </c>
      <c r="AV323">
        <v>54</v>
      </c>
      <c r="AX323">
        <v>0</v>
      </c>
      <c r="AY323">
        <v>28</v>
      </c>
    </row>
    <row r="324" spans="1:51" x14ac:dyDescent="0.25">
      <c r="A324" t="s">
        <v>755</v>
      </c>
      <c r="B324" t="s">
        <v>756</v>
      </c>
      <c r="C324" t="s">
        <v>752</v>
      </c>
      <c r="D324" t="s">
        <v>211</v>
      </c>
      <c r="F324">
        <v>205.25</v>
      </c>
      <c r="H324">
        <v>1210632.27</v>
      </c>
      <c r="I324">
        <v>185580.89</v>
      </c>
      <c r="J324">
        <v>359386.86999999994</v>
      </c>
      <c r="K324">
        <v>1018891.3597499999</v>
      </c>
      <c r="L324">
        <v>2774491.3897500001</v>
      </c>
      <c r="M324">
        <v>0.9</v>
      </c>
      <c r="N324">
        <v>2598931.38</v>
      </c>
      <c r="O324">
        <v>12662.27</v>
      </c>
      <c r="Q324">
        <v>470194.06</v>
      </c>
      <c r="R324">
        <v>1206796.05</v>
      </c>
      <c r="S324">
        <v>1728598.36</v>
      </c>
      <c r="T324">
        <v>0.66511889205785812</v>
      </c>
      <c r="V324">
        <v>870333.01999999979</v>
      </c>
      <c r="W324">
        <v>0.66511889205785812</v>
      </c>
      <c r="X324">
        <v>1</v>
      </c>
      <c r="Y324">
        <v>1</v>
      </c>
      <c r="AA324">
        <v>173344.18168235361</v>
      </c>
      <c r="AB324">
        <v>52003.254504706078</v>
      </c>
      <c r="AC324">
        <v>461771.24727585848</v>
      </c>
      <c r="AD324">
        <v>29013.825750650547</v>
      </c>
      <c r="AE324">
        <v>29013.825750650547</v>
      </c>
      <c r="AF324">
        <v>28604.582755470612</v>
      </c>
      <c r="AG324">
        <v>253.36542998638771</v>
      </c>
      <c r="AH324">
        <v>141.35846894348623</v>
      </c>
      <c r="AI324">
        <v>139.36459320570336</v>
      </c>
      <c r="AJ324">
        <v>0</v>
      </c>
      <c r="AK324">
        <v>0</v>
      </c>
      <c r="AL324">
        <v>0</v>
      </c>
      <c r="AM324">
        <v>0</v>
      </c>
      <c r="AN324">
        <v>80607.83</v>
      </c>
      <c r="AO324">
        <v>392.72</v>
      </c>
      <c r="AP324">
        <v>1243866.4300000002</v>
      </c>
      <c r="AQ324">
        <v>1324474.2600000002</v>
      </c>
      <c r="AS324">
        <v>1324474.2600000002</v>
      </c>
      <c r="AU324">
        <v>107</v>
      </c>
      <c r="AV324">
        <v>54</v>
      </c>
      <c r="AX324">
        <v>0</v>
      </c>
      <c r="AY324">
        <v>86</v>
      </c>
    </row>
    <row r="325" spans="1:51" x14ac:dyDescent="0.25">
      <c r="A325" t="s">
        <v>757</v>
      </c>
      <c r="B325" t="s">
        <v>758</v>
      </c>
      <c r="C325" t="s">
        <v>752</v>
      </c>
      <c r="D325" t="s">
        <v>211</v>
      </c>
      <c r="F325">
        <v>258.05</v>
      </c>
      <c r="H325">
        <v>1492024.51</v>
      </c>
      <c r="I325">
        <v>233321.06</v>
      </c>
      <c r="J325">
        <v>404867.56000000006</v>
      </c>
      <c r="K325">
        <v>1260170.05755</v>
      </c>
      <c r="L325">
        <v>3390383.1875499999</v>
      </c>
      <c r="M325">
        <v>0.9</v>
      </c>
      <c r="N325">
        <v>3177361.87</v>
      </c>
      <c r="O325">
        <v>12312.96</v>
      </c>
      <c r="Q325">
        <v>884178.61</v>
      </c>
      <c r="R325">
        <v>1187655.21</v>
      </c>
      <c r="S325">
        <v>2198197.61</v>
      </c>
      <c r="T325">
        <v>0.69183105354002372</v>
      </c>
      <c r="V325">
        <v>979164.26000000024</v>
      </c>
      <c r="W325">
        <v>0.69183105354002372</v>
      </c>
      <c r="X325">
        <v>1</v>
      </c>
      <c r="Y325">
        <v>1</v>
      </c>
      <c r="AA325">
        <v>127050.28125921357</v>
      </c>
      <c r="AB325">
        <v>38115.084377764069</v>
      </c>
      <c r="AC325">
        <v>451714.92285453464</v>
      </c>
      <c r="AD325">
        <v>28381.970809110633</v>
      </c>
      <c r="AE325">
        <v>28381.970809110633</v>
      </c>
      <c r="AF325">
        <v>27981.640192843333</v>
      </c>
      <c r="AG325">
        <v>147.70426032847925</v>
      </c>
      <c r="AH325">
        <v>109.9863236160071</v>
      </c>
      <c r="AI325">
        <v>108.43495521349867</v>
      </c>
      <c r="AJ325">
        <v>0</v>
      </c>
      <c r="AK325">
        <v>0</v>
      </c>
      <c r="AL325">
        <v>0</v>
      </c>
      <c r="AM325">
        <v>0</v>
      </c>
      <c r="AN325">
        <v>66096.72</v>
      </c>
      <c r="AO325">
        <v>256.13</v>
      </c>
      <c r="AP325">
        <v>1204202.92</v>
      </c>
      <c r="AQ325">
        <v>1270299.6399999999</v>
      </c>
      <c r="AS325">
        <v>1270299.6399999999</v>
      </c>
      <c r="AU325">
        <v>107</v>
      </c>
      <c r="AV325">
        <v>54</v>
      </c>
      <c r="AX325">
        <v>5</v>
      </c>
      <c r="AY325">
        <v>80.66</v>
      </c>
    </row>
    <row r="326" spans="1:51" x14ac:dyDescent="0.25">
      <c r="A326" t="s">
        <v>759</v>
      </c>
      <c r="B326" t="s">
        <v>760</v>
      </c>
      <c r="C326" t="s">
        <v>752</v>
      </c>
      <c r="D326" t="s">
        <v>102</v>
      </c>
      <c r="F326">
        <v>227.12</v>
      </c>
      <c r="H326">
        <v>1362464.46</v>
      </c>
      <c r="I326">
        <v>205355.09</v>
      </c>
      <c r="J326">
        <v>356929.85</v>
      </c>
      <c r="K326">
        <v>1101950.19312</v>
      </c>
      <c r="L326">
        <v>3026699.5931199999</v>
      </c>
      <c r="M326">
        <v>0.9</v>
      </c>
      <c r="N326">
        <v>2834224.65</v>
      </c>
      <c r="O326">
        <v>12478.97</v>
      </c>
      <c r="Q326">
        <v>2101294.15</v>
      </c>
      <c r="R326">
        <v>427571.41</v>
      </c>
      <c r="S326">
        <v>3723417.51</v>
      </c>
      <c r="T326">
        <v>1.3137340789129048</v>
      </c>
      <c r="V326">
        <v>-889192.85999999987</v>
      </c>
      <c r="W326">
        <v>1.3137340789129048</v>
      </c>
      <c r="X326">
        <v>4</v>
      </c>
      <c r="Y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0.96024339031702122</v>
      </c>
      <c r="AL326">
        <v>0</v>
      </c>
      <c r="AM326">
        <v>218.09047880880186</v>
      </c>
      <c r="AN326">
        <v>218.09</v>
      </c>
      <c r="AO326">
        <v>0.96</v>
      </c>
      <c r="AP326">
        <v>427571.41</v>
      </c>
      <c r="AQ326">
        <v>427789.5</v>
      </c>
      <c r="AS326">
        <v>427789.5</v>
      </c>
      <c r="AU326">
        <v>107</v>
      </c>
      <c r="AV326">
        <v>54</v>
      </c>
      <c r="AX326">
        <v>0</v>
      </c>
      <c r="AY326">
        <v>77.33</v>
      </c>
    </row>
    <row r="327" spans="1:51" x14ac:dyDescent="0.25">
      <c r="A327" t="s">
        <v>761</v>
      </c>
      <c r="B327" t="s">
        <v>762</v>
      </c>
      <c r="C327" t="s">
        <v>752</v>
      </c>
      <c r="D327" t="s">
        <v>211</v>
      </c>
      <c r="F327">
        <v>946.13</v>
      </c>
      <c r="H327">
        <v>5685610.1099999994</v>
      </c>
      <c r="I327">
        <v>855462.36</v>
      </c>
      <c r="J327">
        <v>1860513.4100000001</v>
      </c>
      <c r="K327">
        <v>4793406.46263</v>
      </c>
      <c r="L327">
        <v>13194992.342629999</v>
      </c>
      <c r="M327">
        <v>0.9</v>
      </c>
      <c r="N327">
        <v>12354833.75</v>
      </c>
      <c r="O327">
        <v>13058.28</v>
      </c>
      <c r="Q327">
        <v>2248579.7400000002</v>
      </c>
      <c r="R327">
        <v>5432164.5099999998</v>
      </c>
      <c r="S327">
        <v>8203601.75</v>
      </c>
      <c r="T327">
        <v>0.66399936381175506</v>
      </c>
      <c r="V327">
        <v>4151232</v>
      </c>
      <c r="W327">
        <v>0.66399936381175506</v>
      </c>
      <c r="X327">
        <v>1</v>
      </c>
      <c r="Y327">
        <v>1</v>
      </c>
      <c r="AA327">
        <v>837877.40769054554</v>
      </c>
      <c r="AB327">
        <v>251363.22230716364</v>
      </c>
      <c r="AC327">
        <v>2179467.2594027403</v>
      </c>
      <c r="AD327">
        <v>136939.41246147599</v>
      </c>
      <c r="AE327">
        <v>136939.41246147599</v>
      </c>
      <c r="AF327">
        <v>135007.86796970354</v>
      </c>
      <c r="AG327">
        <v>265.67514221847279</v>
      </c>
      <c r="AH327">
        <v>144.73636018462156</v>
      </c>
      <c r="AI327">
        <v>142.69483894359502</v>
      </c>
      <c r="AJ327">
        <v>0</v>
      </c>
      <c r="AK327">
        <v>0</v>
      </c>
      <c r="AL327">
        <v>0</v>
      </c>
      <c r="AM327">
        <v>0</v>
      </c>
      <c r="AN327">
        <v>386371.09</v>
      </c>
      <c r="AO327">
        <v>408.36</v>
      </c>
      <c r="AP327">
        <v>5640538.879999999</v>
      </c>
      <c r="AQ327">
        <v>6026909.9699999988</v>
      </c>
      <c r="AS327">
        <v>6026909.9699999988</v>
      </c>
      <c r="AU327">
        <v>107</v>
      </c>
      <c r="AV327">
        <v>54</v>
      </c>
      <c r="AX327">
        <v>1</v>
      </c>
      <c r="AY327">
        <v>478.33</v>
      </c>
    </row>
    <row r="328" spans="1:51" x14ac:dyDescent="0.25">
      <c r="A328" t="s">
        <v>763</v>
      </c>
      <c r="B328" t="s">
        <v>764</v>
      </c>
      <c r="C328" t="s">
        <v>752</v>
      </c>
      <c r="D328" t="s">
        <v>211</v>
      </c>
      <c r="F328">
        <v>346.62</v>
      </c>
      <c r="H328">
        <v>2074719.25</v>
      </c>
      <c r="I328">
        <v>313403.40000000002</v>
      </c>
      <c r="J328">
        <v>678379.95</v>
      </c>
      <c r="K328">
        <v>1751788.5706199999</v>
      </c>
      <c r="L328">
        <v>4818291.17062</v>
      </c>
      <c r="M328">
        <v>0.9</v>
      </c>
      <c r="N328">
        <v>4511640.91</v>
      </c>
      <c r="O328">
        <v>13016.1</v>
      </c>
      <c r="Q328">
        <v>426801.23</v>
      </c>
      <c r="R328">
        <v>2208414.8199999998</v>
      </c>
      <c r="S328">
        <v>2715176.0999999996</v>
      </c>
      <c r="T328">
        <v>0.60181564848874458</v>
      </c>
      <c r="V328">
        <v>1796464.8100000005</v>
      </c>
      <c r="W328">
        <v>0.60181564848874458</v>
      </c>
      <c r="X328">
        <v>1</v>
      </c>
      <c r="Y328">
        <v>1</v>
      </c>
      <c r="AA328">
        <v>586520.06849348638</v>
      </c>
      <c r="AB328">
        <v>175956.0205480459</v>
      </c>
      <c r="AC328">
        <v>1058724.6899783998</v>
      </c>
      <c r="AD328">
        <v>66521.364970552895</v>
      </c>
      <c r="AE328">
        <v>66521.364970552895</v>
      </c>
      <c r="AF328">
        <v>65583.074278454267</v>
      </c>
      <c r="AG328">
        <v>507.63377920502535</v>
      </c>
      <c r="AH328">
        <v>191.91438742874877</v>
      </c>
      <c r="AI328">
        <v>189.20741526298039</v>
      </c>
      <c r="AJ328">
        <v>0</v>
      </c>
      <c r="AK328">
        <v>0</v>
      </c>
      <c r="AL328">
        <v>0</v>
      </c>
      <c r="AM328">
        <v>0</v>
      </c>
      <c r="AN328">
        <v>241539.09</v>
      </c>
      <c r="AO328">
        <v>696.84</v>
      </c>
      <c r="AP328">
        <v>2263015.7199999997</v>
      </c>
      <c r="AQ328">
        <v>2504554.8099999996</v>
      </c>
      <c r="AS328">
        <v>2504554.8099999996</v>
      </c>
      <c r="AU328">
        <v>107</v>
      </c>
      <c r="AV328">
        <v>54</v>
      </c>
      <c r="AX328">
        <v>5</v>
      </c>
      <c r="AY328">
        <v>168.33</v>
      </c>
    </row>
    <row r="329" spans="1:51" x14ac:dyDescent="0.25">
      <c r="A329" t="s">
        <v>765</v>
      </c>
      <c r="B329" t="s">
        <v>766</v>
      </c>
      <c r="C329" t="s">
        <v>752</v>
      </c>
      <c r="D329" t="s">
        <v>211</v>
      </c>
      <c r="F329">
        <v>1164.6300000000001</v>
      </c>
      <c r="H329">
        <v>7418172.5299999993</v>
      </c>
      <c r="I329">
        <v>1053023.5</v>
      </c>
      <c r="J329">
        <v>3067665.91</v>
      </c>
      <c r="K329">
        <v>6256545.3451299984</v>
      </c>
      <c r="L329">
        <v>17795407.285129998</v>
      </c>
      <c r="M329">
        <v>0.9</v>
      </c>
      <c r="N329">
        <v>16641521.09</v>
      </c>
      <c r="O329">
        <v>14289.1</v>
      </c>
      <c r="Q329">
        <v>2788747.93</v>
      </c>
      <c r="R329">
        <v>8320027.6200000001</v>
      </c>
      <c r="S329">
        <v>12444734.720000001</v>
      </c>
      <c r="T329">
        <v>0.74781233354192145</v>
      </c>
      <c r="V329">
        <v>4196786.3699999992</v>
      </c>
      <c r="W329">
        <v>0.74781233354192145</v>
      </c>
      <c r="X329">
        <v>2</v>
      </c>
      <c r="Y329">
        <v>0</v>
      </c>
      <c r="AA329">
        <v>0</v>
      </c>
      <c r="AB329">
        <v>0</v>
      </c>
      <c r="AC329">
        <v>2112470.2371001001</v>
      </c>
      <c r="AD329">
        <v>132729.8824347179</v>
      </c>
      <c r="AE329">
        <v>132729.8824347179</v>
      </c>
      <c r="AF329">
        <v>130857.71379676271</v>
      </c>
      <c r="AG329">
        <v>0</v>
      </c>
      <c r="AH329">
        <v>113.96742522064338</v>
      </c>
      <c r="AI329">
        <v>112.35990297069687</v>
      </c>
      <c r="AJ329">
        <v>0</v>
      </c>
      <c r="AK329">
        <v>0</v>
      </c>
      <c r="AL329">
        <v>0</v>
      </c>
      <c r="AM329">
        <v>0</v>
      </c>
      <c r="AN329">
        <v>130857.71</v>
      </c>
      <c r="AO329">
        <v>112.35</v>
      </c>
      <c r="AP329">
        <v>8985411.879999999</v>
      </c>
      <c r="AQ329">
        <v>9116269.5899999999</v>
      </c>
      <c r="AS329">
        <v>9116269.5899999999</v>
      </c>
      <c r="AU329">
        <v>107</v>
      </c>
      <c r="AV329">
        <v>54</v>
      </c>
      <c r="AX329">
        <v>0</v>
      </c>
      <c r="AY329">
        <v>921.66</v>
      </c>
    </row>
    <row r="330" spans="1:51" x14ac:dyDescent="0.25">
      <c r="A330" t="s">
        <v>767</v>
      </c>
      <c r="B330" t="s">
        <v>768</v>
      </c>
      <c r="C330" t="s">
        <v>752</v>
      </c>
      <c r="D330" t="s">
        <v>222</v>
      </c>
      <c r="F330">
        <v>814.65</v>
      </c>
      <c r="H330">
        <v>5503233.2800000003</v>
      </c>
      <c r="I330">
        <v>736582.09</v>
      </c>
      <c r="J330">
        <v>1788523.56</v>
      </c>
      <c r="K330">
        <v>4877973.3711499991</v>
      </c>
      <c r="L330">
        <v>12906312.301149998</v>
      </c>
      <c r="M330">
        <v>0.9</v>
      </c>
      <c r="N330">
        <v>12103478.4</v>
      </c>
      <c r="O330">
        <v>14857.27</v>
      </c>
      <c r="Q330">
        <v>2287984.23</v>
      </c>
      <c r="R330">
        <v>5231355.13</v>
      </c>
      <c r="S330">
        <v>8609979.75</v>
      </c>
      <c r="T330">
        <v>0.7113640777844491</v>
      </c>
      <c r="V330">
        <v>3493498.6500000004</v>
      </c>
      <c r="W330">
        <v>0.7113640777844491</v>
      </c>
      <c r="X330">
        <v>1</v>
      </c>
      <c r="Y330">
        <v>1</v>
      </c>
      <c r="AA330">
        <v>247553.25315819494</v>
      </c>
      <c r="AB330">
        <v>74265.975947458486</v>
      </c>
      <c r="AC330">
        <v>1846185.9443011147</v>
      </c>
      <c r="AD330">
        <v>115998.81458027099</v>
      </c>
      <c r="AE330">
        <v>115998.81458027099</v>
      </c>
      <c r="AF330">
        <v>114362.63937455592</v>
      </c>
      <c r="AG330">
        <v>91.163046642679049</v>
      </c>
      <c r="AH330">
        <v>142.3909833428724</v>
      </c>
      <c r="AI330">
        <v>140.38254388333141</v>
      </c>
      <c r="AJ330">
        <v>0</v>
      </c>
      <c r="AK330">
        <v>0</v>
      </c>
      <c r="AL330">
        <v>0</v>
      </c>
      <c r="AM330">
        <v>0</v>
      </c>
      <c r="AN330">
        <v>188628.61</v>
      </c>
      <c r="AO330">
        <v>231.54</v>
      </c>
      <c r="AP330">
        <v>5512738.79</v>
      </c>
      <c r="AQ330">
        <v>5701367.4000000004</v>
      </c>
      <c r="AS330">
        <v>5701367.4000000004</v>
      </c>
      <c r="AU330">
        <v>107</v>
      </c>
      <c r="AV330">
        <v>54</v>
      </c>
      <c r="AX330">
        <v>0</v>
      </c>
      <c r="AY330">
        <v>492</v>
      </c>
    </row>
    <row r="331" spans="1:51" x14ac:dyDescent="0.25">
      <c r="A331" t="s">
        <v>769</v>
      </c>
      <c r="B331" t="s">
        <v>770</v>
      </c>
      <c r="C331" t="s">
        <v>752</v>
      </c>
      <c r="D331" t="s">
        <v>102</v>
      </c>
      <c r="F331">
        <v>624.46</v>
      </c>
      <c r="H331">
        <v>3844774.1900000004</v>
      </c>
      <c r="I331">
        <v>564617.99</v>
      </c>
      <c r="J331">
        <v>1158228.24</v>
      </c>
      <c r="K331">
        <v>3307774.4214599999</v>
      </c>
      <c r="L331">
        <v>8875394.8414600007</v>
      </c>
      <c r="M331">
        <v>0.9</v>
      </c>
      <c r="N331">
        <v>8318632.79</v>
      </c>
      <c r="O331">
        <v>13321.32</v>
      </c>
      <c r="Q331">
        <v>2354173.0699999998</v>
      </c>
      <c r="R331">
        <v>2973990.73</v>
      </c>
      <c r="S331">
        <v>5795207.6299999999</v>
      </c>
      <c r="T331">
        <v>0.69665385842809868</v>
      </c>
      <c r="V331">
        <v>2523425.16</v>
      </c>
      <c r="W331">
        <v>0.69665385842809868</v>
      </c>
      <c r="X331">
        <v>1</v>
      </c>
      <c r="Y331">
        <v>1</v>
      </c>
      <c r="AA331">
        <v>292510.46586398967</v>
      </c>
      <c r="AB331">
        <v>87753.1397591969</v>
      </c>
      <c r="AC331">
        <v>1149930.867469656</v>
      </c>
      <c r="AD331">
        <v>72251.994923641716</v>
      </c>
      <c r="AE331">
        <v>72251.994923641716</v>
      </c>
      <c r="AF331">
        <v>71232.873106877727</v>
      </c>
      <c r="AG331">
        <v>140.52643845754235</v>
      </c>
      <c r="AH331">
        <v>115.70315940755486</v>
      </c>
      <c r="AI331">
        <v>114.07115444844781</v>
      </c>
      <c r="AJ331">
        <v>0</v>
      </c>
      <c r="AK331">
        <v>0</v>
      </c>
      <c r="AL331">
        <v>0</v>
      </c>
      <c r="AM331">
        <v>0</v>
      </c>
      <c r="AN331">
        <v>158986.01</v>
      </c>
      <c r="AO331">
        <v>254.59</v>
      </c>
      <c r="AP331">
        <v>3102282.25</v>
      </c>
      <c r="AQ331">
        <v>3261268.26</v>
      </c>
      <c r="AS331">
        <v>3261268.26</v>
      </c>
      <c r="AU331">
        <v>107</v>
      </c>
      <c r="AV331">
        <v>54</v>
      </c>
      <c r="AX331">
        <v>0</v>
      </c>
      <c r="AY331">
        <v>286.33</v>
      </c>
    </row>
    <row r="332" spans="1:51" x14ac:dyDescent="0.25">
      <c r="A332" t="s">
        <v>771</v>
      </c>
      <c r="B332" t="s">
        <v>772</v>
      </c>
      <c r="C332" t="s">
        <v>752</v>
      </c>
      <c r="D332" t="s">
        <v>102</v>
      </c>
      <c r="F332">
        <v>414.13</v>
      </c>
      <c r="H332">
        <v>2610045.54</v>
      </c>
      <c r="I332">
        <v>374443.92</v>
      </c>
      <c r="J332">
        <v>952771.91999999993</v>
      </c>
      <c r="K332">
        <v>2239357.1976300003</v>
      </c>
      <c r="L332">
        <v>6176618.5776300002</v>
      </c>
      <c r="M332">
        <v>0.9</v>
      </c>
      <c r="N332">
        <v>5782892.4299999997</v>
      </c>
      <c r="O332">
        <v>13963.95</v>
      </c>
      <c r="Q332">
        <v>711216.6</v>
      </c>
      <c r="R332">
        <v>3130277.03</v>
      </c>
      <c r="S332">
        <v>4039656.1599999997</v>
      </c>
      <c r="T332">
        <v>0.69855287970487112</v>
      </c>
      <c r="V332">
        <v>1743236.27</v>
      </c>
      <c r="W332">
        <v>0.69855287970487112</v>
      </c>
      <c r="X332">
        <v>1</v>
      </c>
      <c r="Y332">
        <v>1</v>
      </c>
      <c r="AA332">
        <v>192363.66600627312</v>
      </c>
      <c r="AB332">
        <v>57709.099801881937</v>
      </c>
      <c r="AC332">
        <v>977137.47075233946</v>
      </c>
      <c r="AD332">
        <v>61395.109544149273</v>
      </c>
      <c r="AE332">
        <v>61395.109544149273</v>
      </c>
      <c r="AF332">
        <v>60529.125211880215</v>
      </c>
      <c r="AG332">
        <v>139.35020356381315</v>
      </c>
      <c r="AH332">
        <v>148.25081386074245</v>
      </c>
      <c r="AI332">
        <v>146.15972088928649</v>
      </c>
      <c r="AJ332">
        <v>0</v>
      </c>
      <c r="AK332">
        <v>0</v>
      </c>
      <c r="AL332">
        <v>0</v>
      </c>
      <c r="AM332">
        <v>0</v>
      </c>
      <c r="AN332">
        <v>118238.22</v>
      </c>
      <c r="AO332">
        <v>285.5</v>
      </c>
      <c r="AP332">
        <v>3259645.7499999995</v>
      </c>
      <c r="AQ332">
        <v>3377883.9699999997</v>
      </c>
      <c r="AS332">
        <v>3377883.9699999997</v>
      </c>
      <c r="AU332">
        <v>107</v>
      </c>
      <c r="AV332">
        <v>54</v>
      </c>
      <c r="AX332">
        <v>0</v>
      </c>
      <c r="AY332">
        <v>269</v>
      </c>
    </row>
    <row r="333" spans="1:51" x14ac:dyDescent="0.25">
      <c r="A333" t="s">
        <v>773</v>
      </c>
      <c r="B333" t="s">
        <v>774</v>
      </c>
      <c r="C333" t="s">
        <v>752</v>
      </c>
      <c r="D333" t="s">
        <v>222</v>
      </c>
      <c r="F333">
        <v>679</v>
      </c>
      <c r="H333">
        <v>4444685.49</v>
      </c>
      <c r="I333">
        <v>613931.43000000005</v>
      </c>
      <c r="J333">
        <v>1181114.54</v>
      </c>
      <c r="K333">
        <v>3932192.6019999995</v>
      </c>
      <c r="L333">
        <v>10171924.061999999</v>
      </c>
      <c r="M333">
        <v>0.9</v>
      </c>
      <c r="N333">
        <v>9547950.9100000001</v>
      </c>
      <c r="O333">
        <v>14061.78</v>
      </c>
      <c r="Q333">
        <v>2264105.98</v>
      </c>
      <c r="R333">
        <v>3545882.04</v>
      </c>
      <c r="S333">
        <v>6365633.7599999998</v>
      </c>
      <c r="T333">
        <v>0.66670155931918162</v>
      </c>
      <c r="V333">
        <v>3182317.1500000004</v>
      </c>
      <c r="W333">
        <v>0.66670155931918162</v>
      </c>
      <c r="X333">
        <v>1</v>
      </c>
      <c r="Y333">
        <v>1</v>
      </c>
      <c r="AA333">
        <v>621720.41232283507</v>
      </c>
      <c r="AB333">
        <v>186516.12369685053</v>
      </c>
      <c r="AC333">
        <v>1622599.7185660042</v>
      </c>
      <c r="AD333">
        <v>101950.53454552735</v>
      </c>
      <c r="AE333">
        <v>101950.53454552735</v>
      </c>
      <c r="AF333">
        <v>100512.51177403292</v>
      </c>
      <c r="AG333">
        <v>274.69237657857218</v>
      </c>
      <c r="AH333">
        <v>150.14806265909772</v>
      </c>
      <c r="AI333">
        <v>148.03020879828117</v>
      </c>
      <c r="AJ333">
        <v>0</v>
      </c>
      <c r="AK333">
        <v>0</v>
      </c>
      <c r="AL333">
        <v>0</v>
      </c>
      <c r="AM333">
        <v>0</v>
      </c>
      <c r="AN333">
        <v>287028.63</v>
      </c>
      <c r="AO333">
        <v>422.72</v>
      </c>
      <c r="AP333">
        <v>3657879.39</v>
      </c>
      <c r="AQ333">
        <v>3944908.02</v>
      </c>
      <c r="AS333">
        <v>3944908.02</v>
      </c>
      <c r="AU333">
        <v>107</v>
      </c>
      <c r="AV333">
        <v>54</v>
      </c>
      <c r="AX333">
        <v>0</v>
      </c>
      <c r="AY333">
        <v>278</v>
      </c>
    </row>
    <row r="334" spans="1:51" x14ac:dyDescent="0.25">
      <c r="A334" t="s">
        <v>775</v>
      </c>
      <c r="B334" t="s">
        <v>776</v>
      </c>
      <c r="C334" t="s">
        <v>752</v>
      </c>
      <c r="D334" t="s">
        <v>102</v>
      </c>
      <c r="F334">
        <v>227.75</v>
      </c>
      <c r="H334">
        <v>1415037.1500000001</v>
      </c>
      <c r="I334">
        <v>205924.71</v>
      </c>
      <c r="J334">
        <v>426993.97000000003</v>
      </c>
      <c r="K334">
        <v>1208596.9052499998</v>
      </c>
      <c r="L334">
        <v>3256552.7352499999</v>
      </c>
      <c r="M334">
        <v>0.9</v>
      </c>
      <c r="N334">
        <v>3051757.15</v>
      </c>
      <c r="O334">
        <v>13399.59</v>
      </c>
      <c r="Q334">
        <v>445597.89</v>
      </c>
      <c r="R334">
        <v>1660009.96</v>
      </c>
      <c r="S334">
        <v>2267959.54</v>
      </c>
      <c r="T334">
        <v>0.74316514339943474</v>
      </c>
      <c r="V334">
        <v>783797.60999999987</v>
      </c>
      <c r="W334">
        <v>0.74316514339943474</v>
      </c>
      <c r="X334">
        <v>2</v>
      </c>
      <c r="Y334">
        <v>0</v>
      </c>
      <c r="AA334">
        <v>0</v>
      </c>
      <c r="AB334">
        <v>0</v>
      </c>
      <c r="AC334">
        <v>412907.10881650005</v>
      </c>
      <c r="AD334">
        <v>25943.613806794841</v>
      </c>
      <c r="AE334">
        <v>25943.613806794841</v>
      </c>
      <c r="AF334">
        <v>25577.676466737361</v>
      </c>
      <c r="AG334">
        <v>0</v>
      </c>
      <c r="AH334">
        <v>113.91268411325946</v>
      </c>
      <c r="AI334">
        <v>112.30593399226063</v>
      </c>
      <c r="AJ334">
        <v>0</v>
      </c>
      <c r="AK334">
        <v>0</v>
      </c>
      <c r="AL334">
        <v>0</v>
      </c>
      <c r="AM334">
        <v>0</v>
      </c>
      <c r="AN334">
        <v>25577.67</v>
      </c>
      <c r="AO334">
        <v>112.3</v>
      </c>
      <c r="AP334">
        <v>1715417.7000000002</v>
      </c>
      <c r="AQ334">
        <v>1740995.37</v>
      </c>
      <c r="AS334">
        <v>1740995.37</v>
      </c>
      <c r="AU334">
        <v>107</v>
      </c>
      <c r="AV334">
        <v>54</v>
      </c>
      <c r="AX334">
        <v>0</v>
      </c>
      <c r="AY334">
        <v>107.33</v>
      </c>
    </row>
    <row r="335" spans="1:51" x14ac:dyDescent="0.25">
      <c r="A335" t="s">
        <v>777</v>
      </c>
      <c r="B335" t="s">
        <v>778</v>
      </c>
      <c r="C335" t="s">
        <v>779</v>
      </c>
      <c r="D335" t="s">
        <v>211</v>
      </c>
      <c r="F335">
        <v>62.98</v>
      </c>
      <c r="H335">
        <v>365949.52</v>
      </c>
      <c r="I335">
        <v>56944.62</v>
      </c>
      <c r="J335">
        <v>105884.58000000002</v>
      </c>
      <c r="K335">
        <v>310612.62398000003</v>
      </c>
      <c r="L335">
        <v>839391.34398000001</v>
      </c>
      <c r="M335">
        <v>0.9</v>
      </c>
      <c r="N335">
        <v>786513.47</v>
      </c>
      <c r="O335">
        <v>12488.3</v>
      </c>
      <c r="Q335">
        <v>378548.93</v>
      </c>
      <c r="R335">
        <v>339191.98</v>
      </c>
      <c r="S335">
        <v>757417.28</v>
      </c>
      <c r="T335">
        <v>0.96300611355073173</v>
      </c>
      <c r="V335">
        <v>29096.189999999944</v>
      </c>
      <c r="W335">
        <v>0.96300611355073173</v>
      </c>
      <c r="X335">
        <v>3</v>
      </c>
      <c r="Y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20.46592649956894</v>
      </c>
      <c r="AK335">
        <v>0</v>
      </c>
      <c r="AL335">
        <v>1288.9440509428518</v>
      </c>
      <c r="AM335">
        <v>0</v>
      </c>
      <c r="AN335">
        <v>1288.94</v>
      </c>
      <c r="AO335">
        <v>20.46</v>
      </c>
      <c r="AP335">
        <v>340923.14999999997</v>
      </c>
      <c r="AQ335">
        <v>342212.08999999997</v>
      </c>
      <c r="AS335">
        <v>342212.08999999997</v>
      </c>
      <c r="AU335">
        <v>108</v>
      </c>
      <c r="AV335">
        <v>54</v>
      </c>
      <c r="AX335">
        <v>0.5</v>
      </c>
      <c r="AY335">
        <v>25</v>
      </c>
    </row>
    <row r="336" spans="1:51" x14ac:dyDescent="0.25">
      <c r="A336" t="s">
        <v>780</v>
      </c>
      <c r="B336" t="s">
        <v>781</v>
      </c>
      <c r="C336" t="s">
        <v>779</v>
      </c>
      <c r="D336" t="s">
        <v>102</v>
      </c>
      <c r="F336">
        <v>515.86</v>
      </c>
      <c r="H336">
        <v>3050786.5</v>
      </c>
      <c r="I336">
        <v>466425.13</v>
      </c>
      <c r="J336">
        <v>649381.53999999992</v>
      </c>
      <c r="K336">
        <v>2607798.7108600005</v>
      </c>
      <c r="L336">
        <v>6774391.8808600008</v>
      </c>
      <c r="M336">
        <v>0.9</v>
      </c>
      <c r="N336">
        <v>6357732.5599999996</v>
      </c>
      <c r="O336">
        <v>12324.53</v>
      </c>
      <c r="Q336">
        <v>1834631.89</v>
      </c>
      <c r="R336">
        <v>2544562.7000000002</v>
      </c>
      <c r="S336">
        <v>4541924.96</v>
      </c>
      <c r="T336">
        <v>0.71439383728968942</v>
      </c>
      <c r="V336">
        <v>1815807.5999999996</v>
      </c>
      <c r="W336">
        <v>0.71439383728968942</v>
      </c>
      <c r="X336">
        <v>1</v>
      </c>
      <c r="Y336">
        <v>1</v>
      </c>
      <c r="AA336">
        <v>110772.72857962642</v>
      </c>
      <c r="AB336">
        <v>33231.818573887926</v>
      </c>
      <c r="AC336">
        <v>839688.80911699892</v>
      </c>
      <c r="AD336">
        <v>52758.990379359544</v>
      </c>
      <c r="AE336">
        <v>52758.990379359544</v>
      </c>
      <c r="AF336">
        <v>52014.819395805804</v>
      </c>
      <c r="AG336">
        <v>64.420227530508129</v>
      </c>
      <c r="AH336">
        <v>102.27385410646211</v>
      </c>
      <c r="AI336">
        <v>100.83127087931959</v>
      </c>
      <c r="AJ336">
        <v>0</v>
      </c>
      <c r="AK336">
        <v>0</v>
      </c>
      <c r="AL336">
        <v>0</v>
      </c>
      <c r="AM336">
        <v>0</v>
      </c>
      <c r="AN336">
        <v>85246.63</v>
      </c>
      <c r="AO336">
        <v>165.25</v>
      </c>
      <c r="AP336">
        <v>2575072.83</v>
      </c>
      <c r="AQ336">
        <v>2660319.46</v>
      </c>
      <c r="AS336">
        <v>2660319.46</v>
      </c>
      <c r="AU336">
        <v>108</v>
      </c>
      <c r="AV336">
        <v>54</v>
      </c>
      <c r="AX336">
        <v>2</v>
      </c>
      <c r="AY336">
        <v>103.66</v>
      </c>
    </row>
    <row r="337" spans="1:51" x14ac:dyDescent="0.25">
      <c r="A337" t="s">
        <v>782</v>
      </c>
      <c r="B337" t="s">
        <v>783</v>
      </c>
      <c r="C337" t="s">
        <v>779</v>
      </c>
      <c r="D337" t="s">
        <v>211</v>
      </c>
      <c r="F337">
        <v>72.75</v>
      </c>
      <c r="H337">
        <v>429466.93000000005</v>
      </c>
      <c r="I337">
        <v>65778.36</v>
      </c>
      <c r="J337">
        <v>116526.36000000002</v>
      </c>
      <c r="K337">
        <v>357644.13325000007</v>
      </c>
      <c r="L337">
        <v>969415.78325000009</v>
      </c>
      <c r="M337">
        <v>0.9</v>
      </c>
      <c r="N337">
        <v>908238.61</v>
      </c>
      <c r="O337">
        <v>12484.37</v>
      </c>
      <c r="Q337">
        <v>346476.82</v>
      </c>
      <c r="R337">
        <v>208749.44</v>
      </c>
      <c r="S337">
        <v>596447.89</v>
      </c>
      <c r="T337">
        <v>0.65670836213404316</v>
      </c>
      <c r="V337">
        <v>311790.71999999997</v>
      </c>
      <c r="W337">
        <v>0.65670836213404316</v>
      </c>
      <c r="X337">
        <v>1</v>
      </c>
      <c r="Y337">
        <v>1</v>
      </c>
      <c r="AA337">
        <v>68216.696241383557</v>
      </c>
      <c r="AB337">
        <v>20465.008872415066</v>
      </c>
      <c r="AC337">
        <v>130526.70443305776</v>
      </c>
      <c r="AD337">
        <v>8201.2015268785963</v>
      </c>
      <c r="AE337">
        <v>8201.2015268785963</v>
      </c>
      <c r="AF337">
        <v>8085.5227361607331</v>
      </c>
      <c r="AG337">
        <v>281.30596388199405</v>
      </c>
      <c r="AH337">
        <v>112.73129246568517</v>
      </c>
      <c r="AI337">
        <v>111.14120599533653</v>
      </c>
      <c r="AJ337">
        <v>0</v>
      </c>
      <c r="AK337">
        <v>0</v>
      </c>
      <c r="AL337">
        <v>0</v>
      </c>
      <c r="AM337">
        <v>0</v>
      </c>
      <c r="AN337">
        <v>28550.53</v>
      </c>
      <c r="AO337">
        <v>392.44</v>
      </c>
      <c r="AP337">
        <v>225533.35000000003</v>
      </c>
      <c r="AQ337">
        <v>254083.88000000003</v>
      </c>
      <c r="AS337">
        <v>254083.88000000003</v>
      </c>
      <c r="AU337">
        <v>108</v>
      </c>
      <c r="AV337">
        <v>54</v>
      </c>
      <c r="AX337">
        <v>0</v>
      </c>
      <c r="AY337">
        <v>26.33</v>
      </c>
    </row>
    <row r="338" spans="1:51" x14ac:dyDescent="0.25">
      <c r="A338" t="s">
        <v>784</v>
      </c>
      <c r="B338" t="s">
        <v>785</v>
      </c>
      <c r="C338" t="s">
        <v>779</v>
      </c>
      <c r="D338" t="s">
        <v>211</v>
      </c>
      <c r="F338">
        <v>115.46</v>
      </c>
      <c r="H338">
        <v>687471.59</v>
      </c>
      <c r="I338">
        <v>104395.46</v>
      </c>
      <c r="J338">
        <v>203987.14</v>
      </c>
      <c r="K338">
        <v>576050.46045999997</v>
      </c>
      <c r="L338">
        <v>1571904.6504599999</v>
      </c>
      <c r="M338">
        <v>0.9</v>
      </c>
      <c r="N338">
        <v>1472319.23</v>
      </c>
      <c r="O338">
        <v>12751.76</v>
      </c>
      <c r="Q338">
        <v>828326.79</v>
      </c>
      <c r="R338">
        <v>579255.68999999994</v>
      </c>
      <c r="S338">
        <v>1518015.15</v>
      </c>
      <c r="T338">
        <v>1.0310366930410872</v>
      </c>
      <c r="V338">
        <v>-45695.919999999925</v>
      </c>
      <c r="W338">
        <v>1.0310366930410872</v>
      </c>
      <c r="X338">
        <v>4</v>
      </c>
      <c r="Y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0.98123462847998366</v>
      </c>
      <c r="AL338">
        <v>0</v>
      </c>
      <c r="AM338">
        <v>113.2933502042989</v>
      </c>
      <c r="AN338">
        <v>113.29</v>
      </c>
      <c r="AO338">
        <v>0.98</v>
      </c>
      <c r="AP338">
        <v>579255.68999999983</v>
      </c>
      <c r="AQ338">
        <v>579368.97999999986</v>
      </c>
      <c r="AS338">
        <v>579368.97999999986</v>
      </c>
      <c r="AU338">
        <v>115</v>
      </c>
      <c r="AV338">
        <v>58</v>
      </c>
      <c r="AX338">
        <v>0</v>
      </c>
      <c r="AY338">
        <v>49.33</v>
      </c>
    </row>
    <row r="339" spans="1:51" x14ac:dyDescent="0.25">
      <c r="A339" t="s">
        <v>786</v>
      </c>
      <c r="B339" t="s">
        <v>787</v>
      </c>
      <c r="C339" t="s">
        <v>779</v>
      </c>
      <c r="D339" t="s">
        <v>211</v>
      </c>
      <c r="F339">
        <v>525.38</v>
      </c>
      <c r="H339">
        <v>3106812.09</v>
      </c>
      <c r="I339">
        <v>475032.83</v>
      </c>
      <c r="J339">
        <v>894523.6399999999</v>
      </c>
      <c r="K339">
        <v>2604748.7243800005</v>
      </c>
      <c r="L339">
        <v>7081117.2843800001</v>
      </c>
      <c r="M339">
        <v>0.9</v>
      </c>
      <c r="N339">
        <v>6633480.4199999999</v>
      </c>
      <c r="O339">
        <v>12626.06</v>
      </c>
      <c r="Q339">
        <v>3639127.35</v>
      </c>
      <c r="R339">
        <v>962942.07</v>
      </c>
      <c r="S339">
        <v>5011971.13</v>
      </c>
      <c r="T339">
        <v>0.75555678356852674</v>
      </c>
      <c r="V339">
        <v>1621509.29</v>
      </c>
      <c r="W339">
        <v>0.75555678356852674</v>
      </c>
      <c r="X339">
        <v>2</v>
      </c>
      <c r="Y339">
        <v>0</v>
      </c>
      <c r="AA339">
        <v>0</v>
      </c>
      <c r="AB339">
        <v>0</v>
      </c>
      <c r="AC339">
        <v>432513.98734720028</v>
      </c>
      <c r="AD339">
        <v>27175.545332544578</v>
      </c>
      <c r="AE339">
        <v>27175.545332544578</v>
      </c>
      <c r="AF339">
        <v>26792.231471659157</v>
      </c>
      <c r="AG339">
        <v>0</v>
      </c>
      <c r="AH339">
        <v>51.725504078085535</v>
      </c>
      <c r="AI339">
        <v>50.995910525065966</v>
      </c>
      <c r="AJ339">
        <v>0</v>
      </c>
      <c r="AK339">
        <v>0</v>
      </c>
      <c r="AL339">
        <v>0</v>
      </c>
      <c r="AM339">
        <v>0</v>
      </c>
      <c r="AN339">
        <v>26792.23</v>
      </c>
      <c r="AO339">
        <v>50.99</v>
      </c>
      <c r="AP339">
        <v>1005657.77</v>
      </c>
      <c r="AQ339">
        <v>1032450</v>
      </c>
      <c r="AS339">
        <v>1032450</v>
      </c>
      <c r="AU339">
        <v>108</v>
      </c>
      <c r="AV339">
        <v>54</v>
      </c>
      <c r="AX339">
        <v>0</v>
      </c>
      <c r="AY339">
        <v>207</v>
      </c>
    </row>
    <row r="340" spans="1:51" x14ac:dyDescent="0.25">
      <c r="A340" t="s">
        <v>788</v>
      </c>
      <c r="B340" t="s">
        <v>789</v>
      </c>
      <c r="C340" t="s">
        <v>779</v>
      </c>
      <c r="D340" t="s">
        <v>222</v>
      </c>
      <c r="F340">
        <v>414.99</v>
      </c>
      <c r="H340">
        <v>2660966.67</v>
      </c>
      <c r="I340">
        <v>375221.5</v>
      </c>
      <c r="J340">
        <v>607024.65</v>
      </c>
      <c r="K340">
        <v>2352904.8824900002</v>
      </c>
      <c r="L340">
        <v>5996117.7024900001</v>
      </c>
      <c r="M340">
        <v>0.9</v>
      </c>
      <c r="N340">
        <v>5631796.4199999999</v>
      </c>
      <c r="O340">
        <v>13570.92</v>
      </c>
      <c r="Q340">
        <v>2047168.77</v>
      </c>
      <c r="R340">
        <v>1310612.7</v>
      </c>
      <c r="S340">
        <v>3822737.1399999997</v>
      </c>
      <c r="T340">
        <v>0.67877757910858572</v>
      </c>
      <c r="V340">
        <v>1809059.2800000003</v>
      </c>
      <c r="W340">
        <v>0.67877757910858572</v>
      </c>
      <c r="X340">
        <v>1</v>
      </c>
      <c r="Y340">
        <v>1</v>
      </c>
      <c r="AA340">
        <v>298708.03539835243</v>
      </c>
      <c r="AB340">
        <v>89612.410619505725</v>
      </c>
      <c r="AC340">
        <v>784411.68705492758</v>
      </c>
      <c r="AD340">
        <v>49285.840422605565</v>
      </c>
      <c r="AE340">
        <v>49285.840422605565</v>
      </c>
      <c r="AF340">
        <v>48590.658576273039</v>
      </c>
      <c r="AG340">
        <v>215.9387229077947</v>
      </c>
      <c r="AH340">
        <v>118.7639230405686</v>
      </c>
      <c r="AI340">
        <v>117.08874569573493</v>
      </c>
      <c r="AJ340">
        <v>0</v>
      </c>
      <c r="AK340">
        <v>0</v>
      </c>
      <c r="AL340">
        <v>0</v>
      </c>
      <c r="AM340">
        <v>0</v>
      </c>
      <c r="AN340">
        <v>138203.06</v>
      </c>
      <c r="AO340">
        <v>333.02</v>
      </c>
      <c r="AP340">
        <v>1332104.57</v>
      </c>
      <c r="AQ340">
        <v>1470307.6300000001</v>
      </c>
      <c r="AS340">
        <v>1470307.6300000001</v>
      </c>
      <c r="AU340">
        <v>108</v>
      </c>
      <c r="AV340">
        <v>54</v>
      </c>
      <c r="AX340">
        <v>1</v>
      </c>
      <c r="AY340">
        <v>120.33</v>
      </c>
    </row>
    <row r="341" spans="1:51" x14ac:dyDescent="0.25">
      <c r="A341" t="s">
        <v>790</v>
      </c>
      <c r="B341" t="s">
        <v>791</v>
      </c>
      <c r="C341" t="s">
        <v>233</v>
      </c>
      <c r="D341" t="s">
        <v>102</v>
      </c>
      <c r="F341">
        <v>332283.86</v>
      </c>
      <c r="H341">
        <v>2153238966.5999999</v>
      </c>
      <c r="I341">
        <v>300441097.69</v>
      </c>
      <c r="J341">
        <v>1028229310.8000001</v>
      </c>
      <c r="K341">
        <v>1907023809.75386</v>
      </c>
      <c r="L341">
        <v>5388933184.8438606</v>
      </c>
      <c r="M341">
        <v>1.05731</v>
      </c>
      <c r="N341">
        <v>5588481411.1300001</v>
      </c>
      <c r="O341">
        <v>16818.39</v>
      </c>
      <c r="Q341">
        <v>2204587031.96</v>
      </c>
      <c r="R341">
        <v>1625033193.0899999</v>
      </c>
      <c r="S341">
        <v>4169201983</v>
      </c>
      <c r="T341">
        <v>0.74603486641230154</v>
      </c>
      <c r="V341">
        <v>1419279428.1300001</v>
      </c>
      <c r="W341">
        <v>0.74603486641230154</v>
      </c>
      <c r="X341">
        <v>2</v>
      </c>
      <c r="Y341">
        <v>0</v>
      </c>
      <c r="AA341">
        <v>0</v>
      </c>
      <c r="AB341">
        <v>0</v>
      </c>
      <c r="AC341">
        <v>436066576.26021564</v>
      </c>
      <c r="AD341">
        <v>27398760.173862632</v>
      </c>
      <c r="AE341">
        <v>27398760.173862632</v>
      </c>
      <c r="AF341">
        <v>27012297.844691277</v>
      </c>
      <c r="AG341">
        <v>0</v>
      </c>
      <c r="AH341">
        <v>82.455886283079266</v>
      </c>
      <c r="AI341">
        <v>81.292837529608803</v>
      </c>
      <c r="AJ341">
        <v>0</v>
      </c>
      <c r="AK341">
        <v>0</v>
      </c>
      <c r="AL341">
        <v>0</v>
      </c>
      <c r="AM341">
        <v>0</v>
      </c>
      <c r="AN341">
        <v>27012297.84</v>
      </c>
      <c r="AO341">
        <v>81.290000000000006</v>
      </c>
      <c r="AP341">
        <v>1722148997.1399996</v>
      </c>
      <c r="AQ341">
        <v>1749161294.9799995</v>
      </c>
      <c r="AS341">
        <v>1749161294.9799995</v>
      </c>
      <c r="AU341">
        <v>5</v>
      </c>
      <c r="AV341">
        <v>3</v>
      </c>
      <c r="AX341">
        <v>71675</v>
      </c>
      <c r="AY341">
        <v>234620.66</v>
      </c>
    </row>
    <row r="342" spans="1:51" x14ac:dyDescent="0.25">
      <c r="A342" t="s">
        <v>792</v>
      </c>
      <c r="B342" t="s">
        <v>793</v>
      </c>
      <c r="C342" t="s">
        <v>794</v>
      </c>
      <c r="D342" t="s">
        <v>97</v>
      </c>
      <c r="F342">
        <v>54</v>
      </c>
      <c r="H342">
        <v>335761.95999999996</v>
      </c>
      <c r="I342">
        <v>48825.18</v>
      </c>
      <c r="J342">
        <v>96956.37</v>
      </c>
      <c r="K342">
        <v>301706.84399999998</v>
      </c>
      <c r="L342">
        <v>783250.35399999993</v>
      </c>
      <c r="M342">
        <v>1.05731</v>
      </c>
      <c r="N342">
        <v>810847.61</v>
      </c>
      <c r="O342">
        <v>15015.69</v>
      </c>
      <c r="Q342">
        <v>81084.759999999995</v>
      </c>
      <c r="R342">
        <v>234444.85</v>
      </c>
      <c r="S342">
        <v>315529.61</v>
      </c>
      <c r="T342">
        <v>0.38913552449146394</v>
      </c>
      <c r="V342">
        <v>495318</v>
      </c>
      <c r="W342">
        <v>0.38913552449146394</v>
      </c>
      <c r="X342">
        <v>1</v>
      </c>
      <c r="Y342">
        <v>1</v>
      </c>
      <c r="AA342">
        <v>277862.57270567119</v>
      </c>
      <c r="AB342">
        <v>83358.771811701357</v>
      </c>
      <c r="AC342">
        <v>297787.02046946884</v>
      </c>
      <c r="AD342">
        <v>18710.434600847169</v>
      </c>
      <c r="AE342">
        <v>18710.434600847169</v>
      </c>
      <c r="AF342">
        <v>18446.521997146592</v>
      </c>
      <c r="AG342">
        <v>1543.6809594759511</v>
      </c>
      <c r="AH342">
        <v>346.48952964531793</v>
      </c>
      <c r="AI342">
        <v>341.60225920641835</v>
      </c>
      <c r="AJ342">
        <v>0</v>
      </c>
      <c r="AK342">
        <v>0</v>
      </c>
      <c r="AL342">
        <v>0</v>
      </c>
      <c r="AM342">
        <v>0</v>
      </c>
      <c r="AN342">
        <v>101805.29</v>
      </c>
      <c r="AO342">
        <v>1885.28</v>
      </c>
      <c r="AP342">
        <v>234444.84999999998</v>
      </c>
      <c r="AQ342">
        <v>336250.13999999996</v>
      </c>
      <c r="AS342">
        <v>336250.13999999996</v>
      </c>
      <c r="AU342">
        <v>90</v>
      </c>
      <c r="AV342">
        <v>45</v>
      </c>
      <c r="AX342">
        <v>3</v>
      </c>
      <c r="AY342">
        <v>20.859014074642385</v>
      </c>
    </row>
    <row r="343" spans="1:51" x14ac:dyDescent="0.25">
      <c r="A343" t="s">
        <v>795</v>
      </c>
      <c r="B343" t="s">
        <v>796</v>
      </c>
      <c r="C343" t="s">
        <v>794</v>
      </c>
      <c r="D343" t="s">
        <v>102</v>
      </c>
      <c r="F343">
        <v>1548.62</v>
      </c>
      <c r="H343">
        <v>9368359.9199999999</v>
      </c>
      <c r="I343">
        <v>1400215.74</v>
      </c>
      <c r="J343">
        <v>2712628.28</v>
      </c>
      <c r="K343">
        <v>8107938.3786200006</v>
      </c>
      <c r="L343">
        <v>21589142.31862</v>
      </c>
      <c r="M343">
        <v>1.05731</v>
      </c>
      <c r="N343">
        <v>22361750.109999999</v>
      </c>
      <c r="O343">
        <v>14439.79</v>
      </c>
      <c r="Q343">
        <v>7020340.75</v>
      </c>
      <c r="R343">
        <v>8007468.8399999999</v>
      </c>
      <c r="S343">
        <v>15303292.91</v>
      </c>
      <c r="T343">
        <v>0.6843513067949224</v>
      </c>
      <c r="V343">
        <v>7058457.1999999993</v>
      </c>
      <c r="W343">
        <v>0.6843513067949224</v>
      </c>
      <c r="X343">
        <v>1</v>
      </c>
      <c r="Y343">
        <v>1</v>
      </c>
      <c r="AA343">
        <v>1061419.2051305864</v>
      </c>
      <c r="AB343">
        <v>318425.76153917593</v>
      </c>
      <c r="AC343">
        <v>3150447.5710088457</v>
      </c>
      <c r="AD343">
        <v>197947.65785234215</v>
      </c>
      <c r="AE343">
        <v>197947.65785234215</v>
      </c>
      <c r="AF343">
        <v>195155.58578695694</v>
      </c>
      <c r="AG343">
        <v>205.61904246308066</v>
      </c>
      <c r="AH343">
        <v>127.82196914177923</v>
      </c>
      <c r="AI343">
        <v>126.01902712541292</v>
      </c>
      <c r="AJ343">
        <v>0</v>
      </c>
      <c r="AK343">
        <v>0</v>
      </c>
      <c r="AL343">
        <v>0</v>
      </c>
      <c r="AM343">
        <v>0</v>
      </c>
      <c r="AN343">
        <v>513581.34</v>
      </c>
      <c r="AO343">
        <v>331.63</v>
      </c>
      <c r="AP343">
        <v>8124355.8699999992</v>
      </c>
      <c r="AQ343">
        <v>8637937.209999999</v>
      </c>
      <c r="AS343">
        <v>8637937.209999999</v>
      </c>
      <c r="AU343">
        <v>70</v>
      </c>
      <c r="AV343">
        <v>35</v>
      </c>
      <c r="AX343">
        <v>122.66</v>
      </c>
      <c r="AY343">
        <v>480.33</v>
      </c>
    </row>
    <row r="344" spans="1:51" x14ac:dyDescent="0.25">
      <c r="A344" t="s">
        <v>797</v>
      </c>
      <c r="B344" t="s">
        <v>798</v>
      </c>
      <c r="C344" t="s">
        <v>794</v>
      </c>
      <c r="D344" t="s">
        <v>102</v>
      </c>
      <c r="F344">
        <v>665</v>
      </c>
      <c r="H344">
        <v>3981901.58</v>
      </c>
      <c r="I344">
        <v>601273.05000000005</v>
      </c>
      <c r="J344">
        <v>1020199.2300000001</v>
      </c>
      <c r="K344">
        <v>3221272.9649999999</v>
      </c>
      <c r="L344">
        <v>8824646.8249999993</v>
      </c>
      <c r="M344">
        <v>1.05731</v>
      </c>
      <c r="N344">
        <v>9145776.1799999997</v>
      </c>
      <c r="O344">
        <v>13753.04</v>
      </c>
      <c r="Q344">
        <v>8237544.79</v>
      </c>
      <c r="R344">
        <v>663556.86</v>
      </c>
      <c r="S344">
        <v>9591197.5299999993</v>
      </c>
      <c r="T344">
        <v>1.0487024109527245</v>
      </c>
      <c r="V344">
        <v>-445421.34999999963</v>
      </c>
      <c r="W344">
        <v>1.0487024109527245</v>
      </c>
      <c r="X344">
        <v>4</v>
      </c>
      <c r="Y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1.0582818763901745</v>
      </c>
      <c r="AL344">
        <v>0</v>
      </c>
      <c r="AM344">
        <v>703.75744779946604</v>
      </c>
      <c r="AN344">
        <v>703.75</v>
      </c>
      <c r="AO344">
        <v>1.05</v>
      </c>
      <c r="AP344">
        <v>667958.80000000005</v>
      </c>
      <c r="AQ344">
        <v>668662.55000000005</v>
      </c>
      <c r="AS344">
        <v>668662.55000000005</v>
      </c>
      <c r="AU344">
        <v>90</v>
      </c>
      <c r="AV344">
        <v>45</v>
      </c>
      <c r="AX344">
        <v>14.5</v>
      </c>
      <c r="AY344">
        <v>195</v>
      </c>
    </row>
    <row r="345" spans="1:51" x14ac:dyDescent="0.25">
      <c r="A345" t="s">
        <v>799</v>
      </c>
      <c r="B345" t="s">
        <v>800</v>
      </c>
      <c r="C345" t="s">
        <v>794</v>
      </c>
      <c r="D345" t="s">
        <v>102</v>
      </c>
      <c r="F345">
        <v>416.21</v>
      </c>
      <c r="H345">
        <v>2500260.3899999997</v>
      </c>
      <c r="I345">
        <v>376324.59</v>
      </c>
      <c r="J345">
        <v>673082.82000000007</v>
      </c>
      <c r="K345">
        <v>2155016.3287099996</v>
      </c>
      <c r="L345">
        <v>5704684.1287099998</v>
      </c>
      <c r="M345">
        <v>1.05731</v>
      </c>
      <c r="N345">
        <v>5908115.5899999999</v>
      </c>
      <c r="O345">
        <v>14195.03</v>
      </c>
      <c r="Q345">
        <v>3927577.47</v>
      </c>
      <c r="R345">
        <v>1608417.21</v>
      </c>
      <c r="S345">
        <v>5732033.8600000003</v>
      </c>
      <c r="T345">
        <v>0.97019663421988001</v>
      </c>
      <c r="V345">
        <v>176081.72999999952</v>
      </c>
      <c r="W345">
        <v>0.97019663421988001</v>
      </c>
      <c r="X345">
        <v>3</v>
      </c>
      <c r="Y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23.262927895135014</v>
      </c>
      <c r="AK345">
        <v>0</v>
      </c>
      <c r="AL345">
        <v>9682.2632192341443</v>
      </c>
      <c r="AM345">
        <v>0</v>
      </c>
      <c r="AN345">
        <v>9682.26</v>
      </c>
      <c r="AO345">
        <v>23.26</v>
      </c>
      <c r="AP345">
        <v>1625108.44</v>
      </c>
      <c r="AQ345">
        <v>1634790.7</v>
      </c>
      <c r="AS345">
        <v>1634790.7</v>
      </c>
      <c r="AU345">
        <v>70</v>
      </c>
      <c r="AV345">
        <v>35</v>
      </c>
      <c r="AX345">
        <v>12</v>
      </c>
      <c r="AY345">
        <v>133.33000000000001</v>
      </c>
    </row>
    <row r="346" spans="1:51" x14ac:dyDescent="0.25">
      <c r="A346" t="s">
        <v>801</v>
      </c>
      <c r="B346" t="s">
        <v>802</v>
      </c>
      <c r="C346" t="s">
        <v>794</v>
      </c>
      <c r="D346" t="s">
        <v>102</v>
      </c>
      <c r="F346">
        <v>3688.21</v>
      </c>
      <c r="H346">
        <v>21807642.629999999</v>
      </c>
      <c r="I346">
        <v>3334768.83</v>
      </c>
      <c r="J346">
        <v>4970336.41</v>
      </c>
      <c r="K346">
        <v>18671691.721709996</v>
      </c>
      <c r="L346">
        <v>48784439.591710001</v>
      </c>
      <c r="M346">
        <v>1.05731</v>
      </c>
      <c r="N346">
        <v>50510201.170000002</v>
      </c>
      <c r="O346">
        <v>13695.04</v>
      </c>
      <c r="Q346">
        <v>24042630.289999999</v>
      </c>
      <c r="R346">
        <v>11240416</v>
      </c>
      <c r="S346">
        <v>36603740.379999995</v>
      </c>
      <c r="T346">
        <v>0.7246801543475222</v>
      </c>
      <c r="V346">
        <v>13906460.790000007</v>
      </c>
      <c r="W346">
        <v>0.7246801543475222</v>
      </c>
      <c r="X346">
        <v>1</v>
      </c>
      <c r="Y346">
        <v>1</v>
      </c>
      <c r="AA346">
        <v>360490.8164992407</v>
      </c>
      <c r="AB346">
        <v>108147.24494977221</v>
      </c>
      <c r="AC346">
        <v>5194142.8375762291</v>
      </c>
      <c r="AD346">
        <v>326356.29893040558</v>
      </c>
      <c r="AE346">
        <v>326356.29893040558</v>
      </c>
      <c r="AF346">
        <v>321753.00978067587</v>
      </c>
      <c r="AG346">
        <v>29.322420618612338</v>
      </c>
      <c r="AH346">
        <v>88.48636572494668</v>
      </c>
      <c r="AI346">
        <v>87.238256438943523</v>
      </c>
      <c r="AJ346">
        <v>0</v>
      </c>
      <c r="AK346">
        <v>0</v>
      </c>
      <c r="AL346">
        <v>0</v>
      </c>
      <c r="AM346">
        <v>0</v>
      </c>
      <c r="AN346">
        <v>429900.25</v>
      </c>
      <c r="AO346">
        <v>116.56</v>
      </c>
      <c r="AP346">
        <v>11428860.01</v>
      </c>
      <c r="AQ346">
        <v>11858760.26</v>
      </c>
      <c r="AS346">
        <v>11858760.26</v>
      </c>
      <c r="AU346">
        <v>70</v>
      </c>
      <c r="AV346">
        <v>35</v>
      </c>
      <c r="AX346">
        <v>82</v>
      </c>
      <c r="AY346">
        <v>779</v>
      </c>
    </row>
    <row r="347" spans="1:51" x14ac:dyDescent="0.25">
      <c r="A347" t="s">
        <v>803</v>
      </c>
      <c r="B347" t="s">
        <v>804</v>
      </c>
      <c r="C347" t="s">
        <v>794</v>
      </c>
      <c r="D347" t="s">
        <v>102</v>
      </c>
      <c r="F347">
        <v>6615.75</v>
      </c>
      <c r="H347">
        <v>41626316.689999998</v>
      </c>
      <c r="I347">
        <v>5981762.6699999999</v>
      </c>
      <c r="J347">
        <v>16605684.710000001</v>
      </c>
      <c r="K347">
        <v>36397662.401249997</v>
      </c>
      <c r="L347">
        <v>100611426.47125</v>
      </c>
      <c r="M347">
        <v>1.05731</v>
      </c>
      <c r="N347">
        <v>104291517.29000001</v>
      </c>
      <c r="O347">
        <v>15764.12</v>
      </c>
      <c r="Q347">
        <v>29982275.16</v>
      </c>
      <c r="R347">
        <v>42177972.939999998</v>
      </c>
      <c r="S347">
        <v>74540199.959999993</v>
      </c>
      <c r="T347">
        <v>0.71472926942589687</v>
      </c>
      <c r="V347">
        <v>29751317.330000013</v>
      </c>
      <c r="W347">
        <v>0.71472926942589687</v>
      </c>
      <c r="X347">
        <v>1</v>
      </c>
      <c r="Y347">
        <v>1</v>
      </c>
      <c r="AA347">
        <v>1782120.4355664998</v>
      </c>
      <c r="AB347">
        <v>534636.13066994993</v>
      </c>
      <c r="AC347">
        <v>14441973.903842716</v>
      </c>
      <c r="AD347">
        <v>907412.31034512119</v>
      </c>
      <c r="AE347">
        <v>907412.31034512119</v>
      </c>
      <c r="AF347">
        <v>894613.16641490522</v>
      </c>
      <c r="AG347">
        <v>80.812626031810439</v>
      </c>
      <c r="AH347">
        <v>137.15940148057607</v>
      </c>
      <c r="AI347">
        <v>135.22475402107173</v>
      </c>
      <c r="AJ347">
        <v>0</v>
      </c>
      <c r="AK347">
        <v>0</v>
      </c>
      <c r="AL347">
        <v>0</v>
      </c>
      <c r="AM347">
        <v>0</v>
      </c>
      <c r="AN347">
        <v>1429249.29</v>
      </c>
      <c r="AO347">
        <v>216.03</v>
      </c>
      <c r="AP347">
        <v>43405686.899999999</v>
      </c>
      <c r="AQ347">
        <v>44834936.189999998</v>
      </c>
      <c r="AS347">
        <v>44834936.189999998</v>
      </c>
      <c r="AU347">
        <v>70</v>
      </c>
      <c r="AV347">
        <v>35</v>
      </c>
      <c r="AX347">
        <v>969.5</v>
      </c>
      <c r="AY347">
        <v>3615.33</v>
      </c>
    </row>
    <row r="348" spans="1:51" x14ac:dyDescent="0.25">
      <c r="A348" t="s">
        <v>805</v>
      </c>
      <c r="B348" t="s">
        <v>806</v>
      </c>
      <c r="C348" t="s">
        <v>794</v>
      </c>
      <c r="D348" t="s">
        <v>102</v>
      </c>
      <c r="F348">
        <v>693.78</v>
      </c>
      <c r="H348">
        <v>4107071.4400000004</v>
      </c>
      <c r="I348">
        <v>627295.06000000006</v>
      </c>
      <c r="J348">
        <v>1060703.8499999999</v>
      </c>
      <c r="K348">
        <v>3533631.1597799999</v>
      </c>
      <c r="L348">
        <v>9328701.509779999</v>
      </c>
      <c r="M348">
        <v>1.05731</v>
      </c>
      <c r="N348">
        <v>9660816.9900000002</v>
      </c>
      <c r="O348">
        <v>13924.89</v>
      </c>
      <c r="Q348">
        <v>7414648.25</v>
      </c>
      <c r="R348">
        <v>729969.12</v>
      </c>
      <c r="S348">
        <v>8431602.2599999998</v>
      </c>
      <c r="T348">
        <v>0.8727628593655824</v>
      </c>
      <c r="V348">
        <v>1229214.7300000004</v>
      </c>
      <c r="W348">
        <v>0.8727628593655824</v>
      </c>
      <c r="X348">
        <v>2</v>
      </c>
      <c r="Y348">
        <v>0</v>
      </c>
      <c r="AA348">
        <v>0</v>
      </c>
      <c r="AB348">
        <v>0</v>
      </c>
      <c r="AC348">
        <v>85044.595619200452</v>
      </c>
      <c r="AD348">
        <v>5343.4879128712282</v>
      </c>
      <c r="AE348">
        <v>21072.697839304001</v>
      </c>
      <c r="AF348">
        <v>20775.465269756183</v>
      </c>
      <c r="AG348">
        <v>0</v>
      </c>
      <c r="AH348">
        <v>7.7019918603465483</v>
      </c>
      <c r="AI348">
        <v>29.945321672224889</v>
      </c>
      <c r="AJ348">
        <v>0</v>
      </c>
      <c r="AK348">
        <v>0</v>
      </c>
      <c r="AL348">
        <v>0</v>
      </c>
      <c r="AM348">
        <v>0</v>
      </c>
      <c r="AN348">
        <v>20775.46</v>
      </c>
      <c r="AO348">
        <v>29.94</v>
      </c>
      <c r="AP348">
        <v>752020.05999999982</v>
      </c>
      <c r="AQ348">
        <v>772795.51999999979</v>
      </c>
      <c r="AS348">
        <v>772795.51999999979</v>
      </c>
      <c r="AU348">
        <v>70</v>
      </c>
      <c r="AV348">
        <v>35</v>
      </c>
      <c r="AX348">
        <v>34</v>
      </c>
      <c r="AY348">
        <v>177.33</v>
      </c>
    </row>
    <row r="349" spans="1:51" x14ac:dyDescent="0.25">
      <c r="A349" t="s">
        <v>807</v>
      </c>
      <c r="B349" t="s">
        <v>808</v>
      </c>
      <c r="C349" t="s">
        <v>794</v>
      </c>
      <c r="D349" t="s">
        <v>102</v>
      </c>
      <c r="F349">
        <v>1851.04</v>
      </c>
      <c r="H349">
        <v>11253113.27</v>
      </c>
      <c r="I349">
        <v>1673654.83</v>
      </c>
      <c r="J349">
        <v>3248290.0500000003</v>
      </c>
      <c r="K349">
        <v>9677495.6790399998</v>
      </c>
      <c r="L349">
        <v>25852553.829039998</v>
      </c>
      <c r="M349">
        <v>1.05731</v>
      </c>
      <c r="N349">
        <v>26779546.41</v>
      </c>
      <c r="O349">
        <v>14467.29</v>
      </c>
      <c r="Q349">
        <v>13571951.539999999</v>
      </c>
      <c r="R349">
        <v>6116031.0599999996</v>
      </c>
      <c r="S349">
        <v>20295324.599999998</v>
      </c>
      <c r="T349">
        <v>0.75786663034820234</v>
      </c>
      <c r="V349">
        <v>6484221.8100000024</v>
      </c>
      <c r="W349">
        <v>0.75786663034820234</v>
      </c>
      <c r="X349">
        <v>2</v>
      </c>
      <c r="Y349">
        <v>0</v>
      </c>
      <c r="AA349">
        <v>0</v>
      </c>
      <c r="AB349">
        <v>0</v>
      </c>
      <c r="AC349">
        <v>2041301.0827347019</v>
      </c>
      <c r="AD349">
        <v>128258.21068001192</v>
      </c>
      <c r="AE349">
        <v>128258.21068001192</v>
      </c>
      <c r="AF349">
        <v>126449.115431898</v>
      </c>
      <c r="AG349">
        <v>0</v>
      </c>
      <c r="AH349">
        <v>69.289810420094611</v>
      </c>
      <c r="AI349">
        <v>68.312470520301019</v>
      </c>
      <c r="AJ349">
        <v>0</v>
      </c>
      <c r="AK349">
        <v>0</v>
      </c>
      <c r="AL349">
        <v>0</v>
      </c>
      <c r="AM349">
        <v>0</v>
      </c>
      <c r="AN349">
        <v>126449.11</v>
      </c>
      <c r="AO349">
        <v>68.31</v>
      </c>
      <c r="AP349">
        <v>6299727.830000001</v>
      </c>
      <c r="AQ349">
        <v>6426176.9400000013</v>
      </c>
      <c r="AS349">
        <v>6426176.9400000013</v>
      </c>
      <c r="AU349">
        <v>90</v>
      </c>
      <c r="AV349">
        <v>45</v>
      </c>
      <c r="AX349">
        <v>86.5</v>
      </c>
      <c r="AY349">
        <v>655</v>
      </c>
    </row>
    <row r="350" spans="1:51" x14ac:dyDescent="0.25">
      <c r="A350" t="s">
        <v>809</v>
      </c>
      <c r="B350" t="s">
        <v>810</v>
      </c>
      <c r="C350" t="s">
        <v>794</v>
      </c>
      <c r="D350" t="s">
        <v>102</v>
      </c>
      <c r="F350">
        <v>774.02</v>
      </c>
      <c r="H350">
        <v>4630747.79</v>
      </c>
      <c r="I350">
        <v>699845.66</v>
      </c>
      <c r="J350">
        <v>1074344.0900000001</v>
      </c>
      <c r="K350">
        <v>3954337.5660199998</v>
      </c>
      <c r="L350">
        <v>10359275.10602</v>
      </c>
      <c r="M350">
        <v>1.05731</v>
      </c>
      <c r="N350">
        <v>10726342.07</v>
      </c>
      <c r="O350">
        <v>13857.96</v>
      </c>
      <c r="Q350">
        <v>6921886.8200000003</v>
      </c>
      <c r="R350">
        <v>1669938.67</v>
      </c>
      <c r="S350">
        <v>8767270.9400000013</v>
      </c>
      <c r="T350">
        <v>0.8173588799224264</v>
      </c>
      <c r="V350">
        <v>1959071.129999999</v>
      </c>
      <c r="W350">
        <v>0.8173588799224264</v>
      </c>
      <c r="X350">
        <v>2</v>
      </c>
      <c r="Y350">
        <v>0</v>
      </c>
      <c r="AA350">
        <v>0</v>
      </c>
      <c r="AB350">
        <v>0</v>
      </c>
      <c r="AC350">
        <v>374874.17473669944</v>
      </c>
      <c r="AD350">
        <v>23553.943751140418</v>
      </c>
      <c r="AE350">
        <v>23553.943751140418</v>
      </c>
      <c r="AF350">
        <v>23221.712952904501</v>
      </c>
      <c r="AG350">
        <v>0</v>
      </c>
      <c r="AH350">
        <v>30.430665552751115</v>
      </c>
      <c r="AI350">
        <v>30.001437886494539</v>
      </c>
      <c r="AJ350">
        <v>0</v>
      </c>
      <c r="AK350">
        <v>0</v>
      </c>
      <c r="AL350">
        <v>0</v>
      </c>
      <c r="AM350">
        <v>0</v>
      </c>
      <c r="AN350">
        <v>23221.71</v>
      </c>
      <c r="AO350">
        <v>30</v>
      </c>
      <c r="AP350">
        <v>1698102.96</v>
      </c>
      <c r="AQ350">
        <v>1721324.67</v>
      </c>
      <c r="AS350">
        <v>1721324.67</v>
      </c>
      <c r="AU350">
        <v>90</v>
      </c>
      <c r="AV350">
        <v>45</v>
      </c>
      <c r="AX350">
        <v>0</v>
      </c>
      <c r="AY350">
        <v>200</v>
      </c>
    </row>
    <row r="351" spans="1:51" x14ac:dyDescent="0.25">
      <c r="A351" t="s">
        <v>811</v>
      </c>
      <c r="B351" t="s">
        <v>812</v>
      </c>
      <c r="C351" t="s">
        <v>813</v>
      </c>
      <c r="D351" t="s">
        <v>97</v>
      </c>
      <c r="F351">
        <v>35.32</v>
      </c>
      <c r="H351">
        <v>206430.19</v>
      </c>
      <c r="I351">
        <v>31935.279999999999</v>
      </c>
      <c r="J351">
        <v>57368.06</v>
      </c>
      <c r="K351">
        <v>178508.64932</v>
      </c>
      <c r="L351">
        <v>474242.17932</v>
      </c>
      <c r="M351">
        <v>0.90107000000000004</v>
      </c>
      <c r="N351">
        <v>444985.26</v>
      </c>
      <c r="O351">
        <v>12598.67</v>
      </c>
      <c r="Q351">
        <v>44498.52</v>
      </c>
      <c r="R351">
        <v>538582.91</v>
      </c>
      <c r="S351">
        <v>583081.43000000005</v>
      </c>
      <c r="T351">
        <v>1.310338751445385</v>
      </c>
      <c r="V351">
        <v>-138096.17000000004</v>
      </c>
      <c r="W351">
        <v>1.310338751445385</v>
      </c>
      <c r="X351">
        <v>4</v>
      </c>
      <c r="Y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0.9694543540907764</v>
      </c>
      <c r="AL351">
        <v>0</v>
      </c>
      <c r="AM351">
        <v>34.241127786486224</v>
      </c>
      <c r="AN351">
        <v>34.24</v>
      </c>
      <c r="AO351">
        <v>0.96</v>
      </c>
      <c r="AP351">
        <v>538582.91</v>
      </c>
      <c r="AQ351">
        <v>538617.15</v>
      </c>
      <c r="AS351">
        <v>538617.15</v>
      </c>
      <c r="AU351">
        <v>88</v>
      </c>
      <c r="AV351">
        <v>44</v>
      </c>
      <c r="AX351">
        <v>0</v>
      </c>
      <c r="AY351">
        <v>13.395443972053878</v>
      </c>
    </row>
    <row r="352" spans="1:51" x14ac:dyDescent="0.25">
      <c r="A352" t="s">
        <v>814</v>
      </c>
      <c r="B352" t="s">
        <v>815</v>
      </c>
      <c r="C352" t="s">
        <v>813</v>
      </c>
      <c r="D352" t="s">
        <v>97</v>
      </c>
      <c r="F352">
        <v>206.64</v>
      </c>
      <c r="H352">
        <v>1321630.79</v>
      </c>
      <c r="I352">
        <v>186837.68</v>
      </c>
      <c r="J352">
        <v>347516.58000000007</v>
      </c>
      <c r="K352">
        <v>1172701.6256400002</v>
      </c>
      <c r="L352">
        <v>3028686.67564</v>
      </c>
      <c r="M352">
        <v>0.90107000000000004</v>
      </c>
      <c r="N352">
        <v>2845074.07</v>
      </c>
      <c r="O352">
        <v>13768.26</v>
      </c>
      <c r="Q352">
        <v>284507.40000000002</v>
      </c>
      <c r="R352">
        <v>1735804</v>
      </c>
      <c r="S352">
        <v>2020311.4</v>
      </c>
      <c r="T352">
        <v>0.71010854209500418</v>
      </c>
      <c r="V352">
        <v>824762.66999999993</v>
      </c>
      <c r="W352">
        <v>0.71010854209500418</v>
      </c>
      <c r="X352">
        <v>1</v>
      </c>
      <c r="Y352">
        <v>1</v>
      </c>
      <c r="AA352">
        <v>61762.582257414935</v>
      </c>
      <c r="AB352">
        <v>18528.774677224479</v>
      </c>
      <c r="AC352">
        <v>469553.83949049783</v>
      </c>
      <c r="AD352">
        <v>29502.818462379571</v>
      </c>
      <c r="AE352">
        <v>29502.818462379571</v>
      </c>
      <c r="AF352">
        <v>29086.678174726421</v>
      </c>
      <c r="AG352">
        <v>89.666931268024001</v>
      </c>
      <c r="AH352">
        <v>142.77399565611486</v>
      </c>
      <c r="AI352">
        <v>140.76015376851734</v>
      </c>
      <c r="AJ352">
        <v>0</v>
      </c>
      <c r="AK352">
        <v>0</v>
      </c>
      <c r="AL352">
        <v>0</v>
      </c>
      <c r="AM352">
        <v>0</v>
      </c>
      <c r="AN352">
        <v>47615.45</v>
      </c>
      <c r="AO352">
        <v>230.42</v>
      </c>
      <c r="AP352">
        <v>1735804</v>
      </c>
      <c r="AQ352">
        <v>1783419.45</v>
      </c>
      <c r="AS352">
        <v>1783419.45</v>
      </c>
      <c r="AU352">
        <v>88</v>
      </c>
      <c r="AV352">
        <v>44</v>
      </c>
      <c r="AX352">
        <v>2</v>
      </c>
      <c r="AY352">
        <v>78.370173906716104</v>
      </c>
    </row>
    <row r="353" spans="1:51" x14ac:dyDescent="0.25">
      <c r="A353" t="s">
        <v>816</v>
      </c>
      <c r="B353" t="s">
        <v>817</v>
      </c>
      <c r="C353" t="s">
        <v>818</v>
      </c>
      <c r="D353" t="s">
        <v>102</v>
      </c>
      <c r="F353">
        <v>1642.03</v>
      </c>
      <c r="H353">
        <v>10135964.690000001</v>
      </c>
      <c r="I353">
        <v>1484674.26</v>
      </c>
      <c r="J353">
        <v>3116041.2999999993</v>
      </c>
      <c r="K353">
        <v>8221693.6525299996</v>
      </c>
      <c r="L353">
        <v>22958373.90253</v>
      </c>
      <c r="M353">
        <v>0.9</v>
      </c>
      <c r="N353">
        <v>21484705.870000001</v>
      </c>
      <c r="O353">
        <v>13084.23</v>
      </c>
      <c r="Q353">
        <v>19336235.280000001</v>
      </c>
      <c r="R353">
        <v>2152069.89</v>
      </c>
      <c r="S353">
        <v>23472647.300000001</v>
      </c>
      <c r="T353">
        <v>1.0925282124888591</v>
      </c>
      <c r="V353">
        <v>-1987941.4299999997</v>
      </c>
      <c r="W353">
        <v>1.0925282124888591</v>
      </c>
      <c r="X353">
        <v>4</v>
      </c>
      <c r="Y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1.00681751038873</v>
      </c>
      <c r="AL353">
        <v>0</v>
      </c>
      <c r="AM353">
        <v>1653.2245565836063</v>
      </c>
      <c r="AN353">
        <v>1653.22</v>
      </c>
      <c r="AO353">
        <v>1</v>
      </c>
      <c r="AP353">
        <v>2152069.8899999997</v>
      </c>
      <c r="AQ353">
        <v>2153723.11</v>
      </c>
      <c r="AS353">
        <v>2153723.11</v>
      </c>
      <c r="AU353">
        <v>101</v>
      </c>
      <c r="AV353">
        <v>51</v>
      </c>
      <c r="AX353">
        <v>21.5</v>
      </c>
      <c r="AY353">
        <v>754.33</v>
      </c>
    </row>
    <row r="354" spans="1:51" x14ac:dyDescent="0.25">
      <c r="A354" t="s">
        <v>819</v>
      </c>
      <c r="B354" t="s">
        <v>820</v>
      </c>
      <c r="C354" t="s">
        <v>818</v>
      </c>
      <c r="D354" t="s">
        <v>102</v>
      </c>
      <c r="F354">
        <v>620.71</v>
      </c>
      <c r="H354">
        <v>3797758.75</v>
      </c>
      <c r="I354">
        <v>561227.36</v>
      </c>
      <c r="J354">
        <v>1058999.1400000001</v>
      </c>
      <c r="K354">
        <v>3068148.1282099998</v>
      </c>
      <c r="L354">
        <v>8486133.3782100007</v>
      </c>
      <c r="M354">
        <v>0.9</v>
      </c>
      <c r="N354">
        <v>7944334.8499999996</v>
      </c>
      <c r="O354">
        <v>12798.78</v>
      </c>
      <c r="Q354">
        <v>7258387.9900000002</v>
      </c>
      <c r="R354">
        <v>887420.1</v>
      </c>
      <c r="S354">
        <v>8715015.5</v>
      </c>
      <c r="T354">
        <v>1.0970100914112402</v>
      </c>
      <c r="V354">
        <v>-770680.65000000037</v>
      </c>
      <c r="W354">
        <v>1.0970100914112402</v>
      </c>
      <c r="X354">
        <v>4</v>
      </c>
      <c r="Y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0.98485259614901988</v>
      </c>
      <c r="AL354">
        <v>0</v>
      </c>
      <c r="AM354">
        <v>611.30785495565817</v>
      </c>
      <c r="AN354">
        <v>611.29999999999995</v>
      </c>
      <c r="AO354">
        <v>0.98</v>
      </c>
      <c r="AP354">
        <v>887420.09999999986</v>
      </c>
      <c r="AQ354">
        <v>888031.39999999991</v>
      </c>
      <c r="AS354">
        <v>888031.39999999991</v>
      </c>
      <c r="AU354">
        <v>101</v>
      </c>
      <c r="AV354">
        <v>51</v>
      </c>
      <c r="AX354">
        <v>2.66</v>
      </c>
      <c r="AY354">
        <v>242</v>
      </c>
    </row>
    <row r="355" spans="1:51" x14ac:dyDescent="0.25">
      <c r="A355" t="s">
        <v>821</v>
      </c>
      <c r="B355" t="s">
        <v>822</v>
      </c>
      <c r="C355" t="s">
        <v>823</v>
      </c>
      <c r="D355" t="s">
        <v>102</v>
      </c>
      <c r="F355">
        <v>453.7</v>
      </c>
      <c r="H355">
        <v>2772750.11</v>
      </c>
      <c r="I355">
        <v>410221.92</v>
      </c>
      <c r="J355">
        <v>829472.96000000008</v>
      </c>
      <c r="K355">
        <v>2392468.8376999996</v>
      </c>
      <c r="L355">
        <v>6404913.8276999993</v>
      </c>
      <c r="M355">
        <v>0.9</v>
      </c>
      <c r="N355">
        <v>6003669.3200000003</v>
      </c>
      <c r="O355">
        <v>13232.68</v>
      </c>
      <c r="Q355">
        <v>2311433.58</v>
      </c>
      <c r="R355">
        <v>1524270.16</v>
      </c>
      <c r="S355">
        <v>4812510.07</v>
      </c>
      <c r="T355">
        <v>0.80159479369859765</v>
      </c>
      <c r="V355">
        <v>1191159.25</v>
      </c>
      <c r="W355">
        <v>0.80159479369859765</v>
      </c>
      <c r="X355">
        <v>2</v>
      </c>
      <c r="Y355">
        <v>0</v>
      </c>
      <c r="AA355">
        <v>0</v>
      </c>
      <c r="AB355">
        <v>0</v>
      </c>
      <c r="AC355">
        <v>401679.69700819993</v>
      </c>
      <c r="AD355">
        <v>25238.177572385437</v>
      </c>
      <c r="AE355">
        <v>25238.177572385437</v>
      </c>
      <c r="AF355">
        <v>24882.190482941554</v>
      </c>
      <c r="AG355">
        <v>0</v>
      </c>
      <c r="AH355">
        <v>55.627457730626929</v>
      </c>
      <c r="AI355">
        <v>54.84282672017094</v>
      </c>
      <c r="AJ355">
        <v>0</v>
      </c>
      <c r="AK355">
        <v>0</v>
      </c>
      <c r="AL355">
        <v>0</v>
      </c>
      <c r="AM355">
        <v>0</v>
      </c>
      <c r="AN355">
        <v>24882.19</v>
      </c>
      <c r="AO355">
        <v>54.84</v>
      </c>
      <c r="AP355">
        <v>1569068.3399999999</v>
      </c>
      <c r="AQ355">
        <v>1593950.5299999998</v>
      </c>
      <c r="AS355">
        <v>1593950.5299999998</v>
      </c>
      <c r="AU355">
        <v>106</v>
      </c>
      <c r="AV355">
        <v>53</v>
      </c>
      <c r="AX355">
        <v>0.5</v>
      </c>
      <c r="AY355">
        <v>203</v>
      </c>
    </row>
    <row r="356" spans="1:51" x14ac:dyDescent="0.25">
      <c r="A356" t="s">
        <v>824</v>
      </c>
      <c r="B356" t="s">
        <v>825</v>
      </c>
      <c r="C356" t="s">
        <v>823</v>
      </c>
      <c r="D356" t="s">
        <v>102</v>
      </c>
      <c r="F356">
        <v>353</v>
      </c>
      <c r="H356">
        <v>2165178.8600000003</v>
      </c>
      <c r="I356">
        <v>319172.01</v>
      </c>
      <c r="J356">
        <v>641983.25</v>
      </c>
      <c r="K356">
        <v>1759102.0960000001</v>
      </c>
      <c r="L356">
        <v>4885436.216</v>
      </c>
      <c r="M356">
        <v>0.9</v>
      </c>
      <c r="N356">
        <v>4572802.8</v>
      </c>
      <c r="O356">
        <v>12954.11</v>
      </c>
      <c r="Q356">
        <v>4715713.6900000004</v>
      </c>
      <c r="R356">
        <v>663943.72</v>
      </c>
      <c r="S356">
        <v>5703830.8700000001</v>
      </c>
      <c r="T356">
        <v>1.2473380374067302</v>
      </c>
      <c r="V356">
        <v>-1131028.0700000003</v>
      </c>
      <c r="W356">
        <v>1.2473380374067302</v>
      </c>
      <c r="X356">
        <v>4</v>
      </c>
      <c r="Y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0.99680498846391496</v>
      </c>
      <c r="AL356">
        <v>0</v>
      </c>
      <c r="AM356">
        <v>351.87216092776197</v>
      </c>
      <c r="AN356">
        <v>351.87</v>
      </c>
      <c r="AO356">
        <v>0.99</v>
      </c>
      <c r="AP356">
        <v>663943.72000000009</v>
      </c>
      <c r="AQ356">
        <v>664295.59000000008</v>
      </c>
      <c r="AS356">
        <v>664295.59000000008</v>
      </c>
      <c r="AU356">
        <v>106</v>
      </c>
      <c r="AV356">
        <v>53</v>
      </c>
      <c r="AX356">
        <v>0</v>
      </c>
      <c r="AY356">
        <v>157</v>
      </c>
    </row>
    <row r="357" spans="1:51" x14ac:dyDescent="0.25">
      <c r="A357" t="s">
        <v>826</v>
      </c>
      <c r="B357" t="s">
        <v>827</v>
      </c>
      <c r="C357" t="s">
        <v>823</v>
      </c>
      <c r="D357" t="s">
        <v>102</v>
      </c>
      <c r="F357">
        <v>1661.37</v>
      </c>
      <c r="H357">
        <v>10063527.460000001</v>
      </c>
      <c r="I357">
        <v>1502160.91</v>
      </c>
      <c r="J357">
        <v>2861358.02</v>
      </c>
      <c r="K357">
        <v>8651356.8708699998</v>
      </c>
      <c r="L357">
        <v>23078403.260870002</v>
      </c>
      <c r="M357">
        <v>0.9</v>
      </c>
      <c r="N357">
        <v>21635698.620000001</v>
      </c>
      <c r="O357">
        <v>13022.8</v>
      </c>
      <c r="Q357">
        <v>11189430.25</v>
      </c>
      <c r="R357">
        <v>6113311.5</v>
      </c>
      <c r="S357">
        <v>18703484.960000001</v>
      </c>
      <c r="T357">
        <v>0.86447335436215278</v>
      </c>
      <c r="V357">
        <v>2932213.66</v>
      </c>
      <c r="W357">
        <v>0.86447335436215278</v>
      </c>
      <c r="X357">
        <v>2</v>
      </c>
      <c r="Y357">
        <v>0</v>
      </c>
      <c r="AA357">
        <v>0</v>
      </c>
      <c r="AB357">
        <v>0</v>
      </c>
      <c r="AC357">
        <v>401308.92693580023</v>
      </c>
      <c r="AD357">
        <v>25214.881495945807</v>
      </c>
      <c r="AE357">
        <v>50462.031204826439</v>
      </c>
      <c r="AF357">
        <v>49750.259066584258</v>
      </c>
      <c r="AG357">
        <v>0</v>
      </c>
      <c r="AH357">
        <v>15.177161918143344</v>
      </c>
      <c r="AI357">
        <v>29.945321672224889</v>
      </c>
      <c r="AJ357">
        <v>0</v>
      </c>
      <c r="AK357">
        <v>0</v>
      </c>
      <c r="AL357">
        <v>0</v>
      </c>
      <c r="AM357">
        <v>0</v>
      </c>
      <c r="AN357">
        <v>49750.25</v>
      </c>
      <c r="AO357">
        <v>29.94</v>
      </c>
      <c r="AP357">
        <v>6217471.9099999992</v>
      </c>
      <c r="AQ357">
        <v>6267222.1599999992</v>
      </c>
      <c r="AS357">
        <v>6267222.1599999992</v>
      </c>
      <c r="AU357">
        <v>105</v>
      </c>
      <c r="AV357">
        <v>53</v>
      </c>
      <c r="AX357">
        <v>41</v>
      </c>
      <c r="AY357">
        <v>612.66</v>
      </c>
    </row>
    <row r="358" spans="1:51" x14ac:dyDescent="0.25">
      <c r="A358" t="s">
        <v>828</v>
      </c>
      <c r="B358" t="s">
        <v>829</v>
      </c>
      <c r="C358" t="s">
        <v>823</v>
      </c>
      <c r="D358" t="s">
        <v>102</v>
      </c>
      <c r="F358">
        <v>291.54000000000002</v>
      </c>
      <c r="H358">
        <v>1766798.21</v>
      </c>
      <c r="I358">
        <v>263601.71999999997</v>
      </c>
      <c r="J358">
        <v>458885.15000000008</v>
      </c>
      <c r="K358">
        <v>1529631.24554</v>
      </c>
      <c r="L358">
        <v>4018916.3255400001</v>
      </c>
      <c r="M358">
        <v>0.9</v>
      </c>
      <c r="N358">
        <v>3769987.81</v>
      </c>
      <c r="O358">
        <v>12931.28</v>
      </c>
      <c r="Q358">
        <v>2037551.87</v>
      </c>
      <c r="R358">
        <v>751903.32</v>
      </c>
      <c r="S358">
        <v>2930231.7199999997</v>
      </c>
      <c r="T358">
        <v>0.77725230628796105</v>
      </c>
      <c r="V358">
        <v>839756.09000000032</v>
      </c>
      <c r="W358">
        <v>0.77725230628796105</v>
      </c>
      <c r="X358">
        <v>2</v>
      </c>
      <c r="Y358">
        <v>0</v>
      </c>
      <c r="AA358">
        <v>0</v>
      </c>
      <c r="AB358">
        <v>0</v>
      </c>
      <c r="AC358">
        <v>239523.1831384002</v>
      </c>
      <c r="AD358">
        <v>15049.624548553011</v>
      </c>
      <c r="AE358">
        <v>15049.624548553011</v>
      </c>
      <c r="AF358">
        <v>14837.348047014939</v>
      </c>
      <c r="AG358">
        <v>0</v>
      </c>
      <c r="AH358">
        <v>51.62113105766965</v>
      </c>
      <c r="AI358">
        <v>50.893009696833843</v>
      </c>
      <c r="AJ358">
        <v>0</v>
      </c>
      <c r="AK358">
        <v>0</v>
      </c>
      <c r="AL358">
        <v>0</v>
      </c>
      <c r="AM358">
        <v>0</v>
      </c>
      <c r="AN358">
        <v>14837.34</v>
      </c>
      <c r="AO358">
        <v>50.89</v>
      </c>
      <c r="AP358">
        <v>788826.05999999994</v>
      </c>
      <c r="AQ358">
        <v>803663.39999999991</v>
      </c>
      <c r="AS358">
        <v>803663.39999999991</v>
      </c>
      <c r="AU358">
        <v>106</v>
      </c>
      <c r="AV358">
        <v>53</v>
      </c>
      <c r="AX358">
        <v>0</v>
      </c>
      <c r="AY358">
        <v>99</v>
      </c>
    </row>
    <row r="359" spans="1:51" x14ac:dyDescent="0.25">
      <c r="A359" t="s">
        <v>830</v>
      </c>
      <c r="B359" t="s">
        <v>831</v>
      </c>
      <c r="C359" t="s">
        <v>823</v>
      </c>
      <c r="D359" t="s">
        <v>222</v>
      </c>
      <c r="F359">
        <v>677.65</v>
      </c>
      <c r="H359">
        <v>4423053.28</v>
      </c>
      <c r="I359">
        <v>612710.80000000005</v>
      </c>
      <c r="J359">
        <v>1160812.53</v>
      </c>
      <c r="K359">
        <v>3915276.1291499995</v>
      </c>
      <c r="L359">
        <v>10111852.739149999</v>
      </c>
      <c r="M359">
        <v>0.9</v>
      </c>
      <c r="N359">
        <v>9492195.0700000003</v>
      </c>
      <c r="O359">
        <v>14007.51</v>
      </c>
      <c r="Q359">
        <v>2968580.31</v>
      </c>
      <c r="R359">
        <v>2825085.4</v>
      </c>
      <c r="S359">
        <v>6595489.7999999998</v>
      </c>
      <c r="T359">
        <v>0.69483293920549394</v>
      </c>
      <c r="V359">
        <v>2896705.2700000005</v>
      </c>
      <c r="W359">
        <v>0.69483293920549394</v>
      </c>
      <c r="X359">
        <v>1</v>
      </c>
      <c r="Y359">
        <v>1</v>
      </c>
      <c r="AA359">
        <v>351061.29269584082</v>
      </c>
      <c r="AB359">
        <v>105318.38780875225</v>
      </c>
      <c r="AC359">
        <v>1405573.7072709231</v>
      </c>
      <c r="AD359">
        <v>88314.443272584642</v>
      </c>
      <c r="AE359">
        <v>88314.443272584642</v>
      </c>
      <c r="AF359">
        <v>87068.758970447729</v>
      </c>
      <c r="AG359">
        <v>155.41708523389988</v>
      </c>
      <c r="AH359">
        <v>130.32456765673231</v>
      </c>
      <c r="AI359">
        <v>128.48632623101562</v>
      </c>
      <c r="AJ359">
        <v>0</v>
      </c>
      <c r="AK359">
        <v>0</v>
      </c>
      <c r="AL359">
        <v>0</v>
      </c>
      <c r="AM359">
        <v>0</v>
      </c>
      <c r="AN359">
        <v>192387.14</v>
      </c>
      <c r="AO359">
        <v>283.89999999999998</v>
      </c>
      <c r="AP359">
        <v>2902985.1</v>
      </c>
      <c r="AQ359">
        <v>3095372.24</v>
      </c>
      <c r="AS359">
        <v>3095372.24</v>
      </c>
      <c r="AU359">
        <v>106</v>
      </c>
      <c r="AV359">
        <v>53</v>
      </c>
      <c r="AX359">
        <v>1</v>
      </c>
      <c r="AY359">
        <v>269</v>
      </c>
    </row>
    <row r="360" spans="1:51" x14ac:dyDescent="0.25">
      <c r="A360" t="s">
        <v>832</v>
      </c>
      <c r="B360" t="s">
        <v>833</v>
      </c>
      <c r="C360" t="s">
        <v>823</v>
      </c>
      <c r="D360" t="s">
        <v>222</v>
      </c>
      <c r="F360">
        <v>225.83</v>
      </c>
      <c r="H360">
        <v>1442529.65</v>
      </c>
      <c r="I360">
        <v>204188.71</v>
      </c>
      <c r="J360">
        <v>334483.02</v>
      </c>
      <c r="K360">
        <v>1215523.2043300001</v>
      </c>
      <c r="L360">
        <v>3196724.58433</v>
      </c>
      <c r="M360">
        <v>0.9</v>
      </c>
      <c r="N360">
        <v>2998604.44</v>
      </c>
      <c r="O360">
        <v>13278.14</v>
      </c>
      <c r="Q360">
        <v>2421169.71</v>
      </c>
      <c r="R360">
        <v>655487.92000000004</v>
      </c>
      <c r="S360">
        <v>3323670.83</v>
      </c>
      <c r="T360">
        <v>1.1084058923090236</v>
      </c>
      <c r="V360">
        <v>-325066.39000000013</v>
      </c>
      <c r="W360">
        <v>1.1084058923090236</v>
      </c>
      <c r="X360">
        <v>4</v>
      </c>
      <c r="Y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1.0217390222315159</v>
      </c>
      <c r="AL360">
        <v>0</v>
      </c>
      <c r="AM360">
        <v>230.73932339054323</v>
      </c>
      <c r="AN360">
        <v>230.73</v>
      </c>
      <c r="AO360">
        <v>1.02</v>
      </c>
      <c r="AP360">
        <v>662095.34</v>
      </c>
      <c r="AQ360">
        <v>662326.06999999995</v>
      </c>
      <c r="AS360">
        <v>662326.06999999995</v>
      </c>
      <c r="AU360">
        <v>106</v>
      </c>
      <c r="AV360">
        <v>53</v>
      </c>
      <c r="AX360">
        <v>4</v>
      </c>
      <c r="AY360">
        <v>63.33</v>
      </c>
    </row>
    <row r="361" spans="1:51" x14ac:dyDescent="0.25">
      <c r="A361" t="s">
        <v>834</v>
      </c>
      <c r="B361" t="s">
        <v>835</v>
      </c>
      <c r="C361" t="s">
        <v>823</v>
      </c>
      <c r="D361" t="s">
        <v>211</v>
      </c>
      <c r="F361">
        <v>464.46</v>
      </c>
      <c r="H361">
        <v>2721756.94</v>
      </c>
      <c r="I361">
        <v>419950.79</v>
      </c>
      <c r="J361">
        <v>752460.80999999994</v>
      </c>
      <c r="K361">
        <v>2284346.0264599998</v>
      </c>
      <c r="L361">
        <v>6178514.5664600004</v>
      </c>
      <c r="M361">
        <v>0.9</v>
      </c>
      <c r="N361">
        <v>5789097.71</v>
      </c>
      <c r="O361">
        <v>12464.14</v>
      </c>
      <c r="Q361">
        <v>3810384.11</v>
      </c>
      <c r="R361">
        <v>807099.47</v>
      </c>
      <c r="S361">
        <v>4918266.91</v>
      </c>
      <c r="T361">
        <v>0.84957400209436096</v>
      </c>
      <c r="V361">
        <v>870830.79999999981</v>
      </c>
      <c r="W361">
        <v>0.84957400209436096</v>
      </c>
      <c r="X361">
        <v>2</v>
      </c>
      <c r="Y361">
        <v>0</v>
      </c>
      <c r="AA361">
        <v>0</v>
      </c>
      <c r="AB361">
        <v>0</v>
      </c>
      <c r="AC361">
        <v>99778.607712200028</v>
      </c>
      <c r="AD361">
        <v>6269.2494495545388</v>
      </c>
      <c r="AE361">
        <v>14107.390294391791</v>
      </c>
      <c r="AF361">
        <v>13908.404103881572</v>
      </c>
      <c r="AG361">
        <v>0</v>
      </c>
      <c r="AH361">
        <v>13.497931898450974</v>
      </c>
      <c r="AI361">
        <v>29.945321672224892</v>
      </c>
      <c r="AJ361">
        <v>0</v>
      </c>
      <c r="AK361">
        <v>0</v>
      </c>
      <c r="AL361">
        <v>0</v>
      </c>
      <c r="AM361">
        <v>0</v>
      </c>
      <c r="AN361">
        <v>13908.4</v>
      </c>
      <c r="AO361">
        <v>29.94</v>
      </c>
      <c r="AP361">
        <v>829572.74</v>
      </c>
      <c r="AQ361">
        <v>843481.14</v>
      </c>
      <c r="AS361">
        <v>843481.14</v>
      </c>
      <c r="AU361">
        <v>106</v>
      </c>
      <c r="AV361">
        <v>53</v>
      </c>
      <c r="AX361">
        <v>2.66</v>
      </c>
      <c r="AY361">
        <v>163.33000000000001</v>
      </c>
    </row>
    <row r="362" spans="1:51" x14ac:dyDescent="0.25">
      <c r="A362" t="s">
        <v>836</v>
      </c>
      <c r="B362" t="s">
        <v>837</v>
      </c>
      <c r="C362" t="s">
        <v>823</v>
      </c>
      <c r="D362" t="s">
        <v>211</v>
      </c>
      <c r="F362">
        <v>50.29</v>
      </c>
      <c r="H362">
        <v>281010.64</v>
      </c>
      <c r="I362">
        <v>45470.7</v>
      </c>
      <c r="J362">
        <v>63218.060000000012</v>
      </c>
      <c r="K362">
        <v>223886.82378999999</v>
      </c>
      <c r="L362">
        <v>613586.22378999996</v>
      </c>
      <c r="M362">
        <v>0.9</v>
      </c>
      <c r="N362">
        <v>574616.28</v>
      </c>
      <c r="O362">
        <v>11426.05</v>
      </c>
      <c r="Q362">
        <v>673508.8</v>
      </c>
      <c r="R362">
        <v>31634.05</v>
      </c>
      <c r="S362">
        <v>724862.06</v>
      </c>
      <c r="T362">
        <v>1.2614714988583338</v>
      </c>
      <c r="V362">
        <v>-150245.78000000003</v>
      </c>
      <c r="W362">
        <v>1.2614714988583338</v>
      </c>
      <c r="X362">
        <v>4</v>
      </c>
      <c r="Y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0.87922236274017895</v>
      </c>
      <c r="AL362">
        <v>0</v>
      </c>
      <c r="AM362">
        <v>44.216092622203597</v>
      </c>
      <c r="AN362">
        <v>44.21</v>
      </c>
      <c r="AO362">
        <v>0.87</v>
      </c>
      <c r="AP362">
        <v>31670.789999999994</v>
      </c>
      <c r="AQ362">
        <v>31714.999999999993</v>
      </c>
      <c r="AS362">
        <v>31714.999999999993</v>
      </c>
      <c r="AU362">
        <v>106</v>
      </c>
      <c r="AV362">
        <v>53</v>
      </c>
      <c r="AX362">
        <v>0</v>
      </c>
      <c r="AY362">
        <v>11</v>
      </c>
    </row>
    <row r="363" spans="1:51" x14ac:dyDescent="0.25">
      <c r="A363" t="s">
        <v>838</v>
      </c>
      <c r="B363" t="s">
        <v>839</v>
      </c>
      <c r="C363" t="s">
        <v>823</v>
      </c>
      <c r="D363" t="s">
        <v>211</v>
      </c>
      <c r="F363">
        <v>101.79</v>
      </c>
      <c r="H363">
        <v>599296.26</v>
      </c>
      <c r="I363">
        <v>92035.46</v>
      </c>
      <c r="J363">
        <v>182768.81999999998</v>
      </c>
      <c r="K363">
        <v>506861.53328999999</v>
      </c>
      <c r="L363">
        <v>1380962.07329</v>
      </c>
      <c r="M363">
        <v>0.9</v>
      </c>
      <c r="N363">
        <v>1293552.01</v>
      </c>
      <c r="O363">
        <v>12708.04</v>
      </c>
      <c r="Q363">
        <v>797749.63</v>
      </c>
      <c r="R363">
        <v>250858.18</v>
      </c>
      <c r="S363">
        <v>1092759.3699999999</v>
      </c>
      <c r="T363">
        <v>0.84477420432441663</v>
      </c>
      <c r="V363">
        <v>200792.64000000013</v>
      </c>
      <c r="W363">
        <v>0.84477420432441663</v>
      </c>
      <c r="X363">
        <v>2</v>
      </c>
      <c r="Y363">
        <v>0</v>
      </c>
      <c r="AA363">
        <v>0</v>
      </c>
      <c r="AB363">
        <v>0</v>
      </c>
      <c r="AC363">
        <v>35804.444426800124</v>
      </c>
      <c r="AD363">
        <v>2249.6504878257279</v>
      </c>
      <c r="AE363">
        <v>3091.743655139604</v>
      </c>
      <c r="AF363">
        <v>3048.1342930157716</v>
      </c>
      <c r="AG363">
        <v>0</v>
      </c>
      <c r="AH363">
        <v>22.10089878991775</v>
      </c>
      <c r="AI363">
        <v>29.945321672224889</v>
      </c>
      <c r="AJ363">
        <v>0</v>
      </c>
      <c r="AK363">
        <v>0</v>
      </c>
      <c r="AL363">
        <v>0</v>
      </c>
      <c r="AM363">
        <v>0</v>
      </c>
      <c r="AN363">
        <v>3048.13</v>
      </c>
      <c r="AO363">
        <v>29.94</v>
      </c>
      <c r="AP363">
        <v>258801.06999999998</v>
      </c>
      <c r="AQ363">
        <v>261849.19999999998</v>
      </c>
      <c r="AS363">
        <v>261849.19999999998</v>
      </c>
      <c r="AU363">
        <v>106</v>
      </c>
      <c r="AV363">
        <v>53</v>
      </c>
      <c r="AX363">
        <v>0</v>
      </c>
      <c r="AY363">
        <v>44.66</v>
      </c>
    </row>
    <row r="364" spans="1:51" x14ac:dyDescent="0.25">
      <c r="A364" t="s">
        <v>840</v>
      </c>
      <c r="B364" t="s">
        <v>841</v>
      </c>
      <c r="C364" t="s">
        <v>823</v>
      </c>
      <c r="D364" t="s">
        <v>211</v>
      </c>
      <c r="F364">
        <v>1089.1500000000001</v>
      </c>
      <c r="H364">
        <v>6566128.7599999998</v>
      </c>
      <c r="I364">
        <v>984776.75</v>
      </c>
      <c r="J364">
        <v>2209102.7200000002</v>
      </c>
      <c r="K364">
        <v>5543174.4306499995</v>
      </c>
      <c r="L364">
        <v>15303182.66065</v>
      </c>
      <c r="M364">
        <v>0.9</v>
      </c>
      <c r="N364">
        <v>14327181.83</v>
      </c>
      <c r="O364">
        <v>13154.46</v>
      </c>
      <c r="Q364">
        <v>5189682.8600000003</v>
      </c>
      <c r="R364">
        <v>4207186.46</v>
      </c>
      <c r="S364">
        <v>10411470.260000002</v>
      </c>
      <c r="T364">
        <v>0.72669352448638547</v>
      </c>
      <c r="V364">
        <v>3915711.5699999984</v>
      </c>
      <c r="W364">
        <v>0.72669352448638547</v>
      </c>
      <c r="X364">
        <v>1</v>
      </c>
      <c r="Y364">
        <v>1</v>
      </c>
      <c r="AA364">
        <v>73407.037874419242</v>
      </c>
      <c r="AB364">
        <v>22022.111362325773</v>
      </c>
      <c r="AC364">
        <v>1632854.4413855956</v>
      </c>
      <c r="AD364">
        <v>102594.85517563169</v>
      </c>
      <c r="AE364">
        <v>102594.85517563169</v>
      </c>
      <c r="AF364">
        <v>101147.74419540579</v>
      </c>
      <c r="AG364">
        <v>20.219539422784532</v>
      </c>
      <c r="AH364">
        <v>94.197176858680322</v>
      </c>
      <c r="AI364">
        <v>92.86851599449642</v>
      </c>
      <c r="AJ364">
        <v>0</v>
      </c>
      <c r="AK364">
        <v>0</v>
      </c>
      <c r="AL364">
        <v>0</v>
      </c>
      <c r="AM364">
        <v>0</v>
      </c>
      <c r="AN364">
        <v>123169.85</v>
      </c>
      <c r="AO364">
        <v>113.08</v>
      </c>
      <c r="AP364">
        <v>4473662.4399999995</v>
      </c>
      <c r="AQ364">
        <v>4596832.2899999991</v>
      </c>
      <c r="AS364">
        <v>4596832.2899999991</v>
      </c>
      <c r="AU364">
        <v>106</v>
      </c>
      <c r="AV364">
        <v>53</v>
      </c>
      <c r="AX364">
        <v>10</v>
      </c>
      <c r="AY364">
        <v>567.33000000000004</v>
      </c>
    </row>
    <row r="365" spans="1:51" x14ac:dyDescent="0.25">
      <c r="A365" t="s">
        <v>842</v>
      </c>
      <c r="B365" t="s">
        <v>843</v>
      </c>
      <c r="C365" t="s">
        <v>823</v>
      </c>
      <c r="D365" t="s">
        <v>211</v>
      </c>
      <c r="F365">
        <v>168.5</v>
      </c>
      <c r="H365">
        <v>1003353.13</v>
      </c>
      <c r="I365">
        <v>152352.64000000001</v>
      </c>
      <c r="J365">
        <v>327396.28999999998</v>
      </c>
      <c r="K365">
        <v>848134.09149999998</v>
      </c>
      <c r="L365">
        <v>2331236.1515000002</v>
      </c>
      <c r="M365">
        <v>0.9</v>
      </c>
      <c r="N365">
        <v>2182925.94</v>
      </c>
      <c r="O365">
        <v>12955.05</v>
      </c>
      <c r="Q365">
        <v>596329.87</v>
      </c>
      <c r="R365">
        <v>565266.53</v>
      </c>
      <c r="S365">
        <v>1327577.9100000001</v>
      </c>
      <c r="T365">
        <v>0.60816442998519693</v>
      </c>
      <c r="V365">
        <v>855348.0299999998</v>
      </c>
      <c r="W365">
        <v>0.60816442998519693</v>
      </c>
      <c r="X365">
        <v>1</v>
      </c>
      <c r="Y365">
        <v>1</v>
      </c>
      <c r="AA365">
        <v>269924.71841796953</v>
      </c>
      <c r="AB365">
        <v>80977.415525390854</v>
      </c>
      <c r="AC365">
        <v>421340.31611361116</v>
      </c>
      <c r="AD365">
        <v>26473.485704365212</v>
      </c>
      <c r="AE365">
        <v>26473.485704365212</v>
      </c>
      <c r="AF365">
        <v>26100.074466715356</v>
      </c>
      <c r="AG365">
        <v>480.5781336818448</v>
      </c>
      <c r="AH365">
        <v>157.11267480335437</v>
      </c>
      <c r="AI365">
        <v>154.89658437219796</v>
      </c>
      <c r="AJ365">
        <v>0</v>
      </c>
      <c r="AK365">
        <v>0</v>
      </c>
      <c r="AL365">
        <v>0</v>
      </c>
      <c r="AM365">
        <v>0</v>
      </c>
      <c r="AN365">
        <v>107077.48</v>
      </c>
      <c r="AO365">
        <v>635.47</v>
      </c>
      <c r="AP365">
        <v>589209</v>
      </c>
      <c r="AQ365">
        <v>696286.48</v>
      </c>
      <c r="AS365">
        <v>696286.48</v>
      </c>
      <c r="AU365">
        <v>106</v>
      </c>
      <c r="AV365">
        <v>53</v>
      </c>
      <c r="AX365">
        <v>0</v>
      </c>
      <c r="AY365">
        <v>84</v>
      </c>
    </row>
    <row r="366" spans="1:51" x14ac:dyDescent="0.25">
      <c r="A366" t="s">
        <v>844</v>
      </c>
      <c r="B366" t="s">
        <v>845</v>
      </c>
      <c r="C366" t="s">
        <v>823</v>
      </c>
      <c r="D366" t="s">
        <v>211</v>
      </c>
      <c r="F366">
        <v>115</v>
      </c>
      <c r="H366">
        <v>662648.19999999995</v>
      </c>
      <c r="I366">
        <v>103979.55</v>
      </c>
      <c r="J366">
        <v>173959.66</v>
      </c>
      <c r="K366">
        <v>559032.67099999997</v>
      </c>
      <c r="L366">
        <v>1499620.081</v>
      </c>
      <c r="M366">
        <v>0.9</v>
      </c>
      <c r="N366">
        <v>1405561.34</v>
      </c>
      <c r="O366">
        <v>12222.27</v>
      </c>
      <c r="Q366">
        <v>229668.73</v>
      </c>
      <c r="R366">
        <v>628528.51</v>
      </c>
      <c r="S366">
        <v>1046321.3300000001</v>
      </c>
      <c r="T366">
        <v>0.74441527397160767</v>
      </c>
      <c r="V366">
        <v>359240.01</v>
      </c>
      <c r="W366">
        <v>0.74441527397160767</v>
      </c>
      <c r="X366">
        <v>2</v>
      </c>
      <c r="Y366">
        <v>0</v>
      </c>
      <c r="AA366">
        <v>0</v>
      </c>
      <c r="AB366">
        <v>0</v>
      </c>
      <c r="AC366">
        <v>193666.44058559992</v>
      </c>
      <c r="AD366">
        <v>12168.372097759835</v>
      </c>
      <c r="AE366">
        <v>12168.372097759835</v>
      </c>
      <c r="AF366">
        <v>11996.735958267285</v>
      </c>
      <c r="AG366">
        <v>0</v>
      </c>
      <c r="AH366">
        <v>105.81193128486814</v>
      </c>
      <c r="AI366">
        <v>104.3194431153677</v>
      </c>
      <c r="AJ366">
        <v>0</v>
      </c>
      <c r="AK366">
        <v>0</v>
      </c>
      <c r="AL366">
        <v>0</v>
      </c>
      <c r="AM366">
        <v>0</v>
      </c>
      <c r="AN366">
        <v>11996.73</v>
      </c>
      <c r="AO366">
        <v>104.31</v>
      </c>
      <c r="AP366">
        <v>642446.15999999992</v>
      </c>
      <c r="AQ366">
        <v>654442.8899999999</v>
      </c>
      <c r="AS366">
        <v>654442.8899999999</v>
      </c>
      <c r="AU366">
        <v>106</v>
      </c>
      <c r="AV366">
        <v>53</v>
      </c>
      <c r="AX366">
        <v>0</v>
      </c>
      <c r="AY366">
        <v>37</v>
      </c>
    </row>
    <row r="367" spans="1:51" x14ac:dyDescent="0.25">
      <c r="A367" t="s">
        <v>846</v>
      </c>
      <c r="B367" t="s">
        <v>847</v>
      </c>
      <c r="C367" t="s">
        <v>848</v>
      </c>
      <c r="D367" t="s">
        <v>102</v>
      </c>
      <c r="F367">
        <v>193.79</v>
      </c>
      <c r="H367">
        <v>1181274.8799999999</v>
      </c>
      <c r="I367">
        <v>175219.1</v>
      </c>
      <c r="J367">
        <v>327728.14</v>
      </c>
      <c r="K367">
        <v>959585.19328999997</v>
      </c>
      <c r="L367">
        <v>2643807.31329</v>
      </c>
      <c r="M367">
        <v>0.9</v>
      </c>
      <c r="N367">
        <v>2475385.1</v>
      </c>
      <c r="O367">
        <v>12773.54</v>
      </c>
      <c r="Q367">
        <v>2014416</v>
      </c>
      <c r="R367">
        <v>321886.52</v>
      </c>
      <c r="S367">
        <v>2465154.19</v>
      </c>
      <c r="T367">
        <v>0.99586694207701254</v>
      </c>
      <c r="V367">
        <v>10230.910000000149</v>
      </c>
      <c r="W367">
        <v>0.99586694207701254</v>
      </c>
      <c r="X367">
        <v>3</v>
      </c>
      <c r="Y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20.933377788257069</v>
      </c>
      <c r="AK367">
        <v>0</v>
      </c>
      <c r="AL367">
        <v>4056.6792815863369</v>
      </c>
      <c r="AM367">
        <v>0</v>
      </c>
      <c r="AN367">
        <v>4056.67</v>
      </c>
      <c r="AO367">
        <v>20.93</v>
      </c>
      <c r="AP367">
        <v>328693.20999999996</v>
      </c>
      <c r="AQ367">
        <v>332749.87999999995</v>
      </c>
      <c r="AS367">
        <v>332749.87999999995</v>
      </c>
      <c r="AU367">
        <v>87</v>
      </c>
      <c r="AV367">
        <v>44</v>
      </c>
      <c r="AX367">
        <v>0</v>
      </c>
      <c r="AY367">
        <v>76</v>
      </c>
    </row>
    <row r="368" spans="1:51" x14ac:dyDescent="0.25">
      <c r="A368" t="s">
        <v>849</v>
      </c>
      <c r="B368" t="s">
        <v>850</v>
      </c>
      <c r="C368" t="s">
        <v>848</v>
      </c>
      <c r="D368" t="s">
        <v>102</v>
      </c>
      <c r="F368">
        <v>488.29</v>
      </c>
      <c r="H368">
        <v>2927072.33</v>
      </c>
      <c r="I368">
        <v>441497.16</v>
      </c>
      <c r="J368">
        <v>759581.70000000007</v>
      </c>
      <c r="K368">
        <v>2378875.16879</v>
      </c>
      <c r="L368">
        <v>6507026.3587900009</v>
      </c>
      <c r="M368">
        <v>0.9</v>
      </c>
      <c r="N368">
        <v>6094211.2300000004</v>
      </c>
      <c r="O368">
        <v>12480.72</v>
      </c>
      <c r="Q368">
        <v>6451526.8600000003</v>
      </c>
      <c r="R368">
        <v>549025.21</v>
      </c>
      <c r="S368">
        <v>7411238.0100000007</v>
      </c>
      <c r="T368">
        <v>1.2161111143500682</v>
      </c>
      <c r="V368">
        <v>-1317026.7800000003</v>
      </c>
      <c r="W368">
        <v>1.2161111143500682</v>
      </c>
      <c r="X368">
        <v>4</v>
      </c>
      <c r="Y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0.96037779033131898</v>
      </c>
      <c r="AL368">
        <v>0</v>
      </c>
      <c r="AM368">
        <v>468.94287124087975</v>
      </c>
      <c r="AN368">
        <v>468.94</v>
      </c>
      <c r="AO368">
        <v>0.96</v>
      </c>
      <c r="AP368">
        <v>549025.20999999985</v>
      </c>
      <c r="AQ368">
        <v>549494.14999999979</v>
      </c>
      <c r="AS368">
        <v>549494.14999999979</v>
      </c>
      <c r="AU368">
        <v>87</v>
      </c>
      <c r="AV368">
        <v>44</v>
      </c>
      <c r="AX368">
        <v>0</v>
      </c>
      <c r="AY368">
        <v>161.66</v>
      </c>
    </row>
    <row r="369" spans="1:51" x14ac:dyDescent="0.25">
      <c r="A369" t="s">
        <v>851</v>
      </c>
      <c r="B369" t="s">
        <v>852</v>
      </c>
      <c r="C369" t="s">
        <v>848</v>
      </c>
      <c r="D369" t="s">
        <v>211</v>
      </c>
      <c r="F369">
        <v>1042.45</v>
      </c>
      <c r="H369">
        <v>6487731.1299999999</v>
      </c>
      <c r="I369">
        <v>942552.01</v>
      </c>
      <c r="J369">
        <v>2458957.4900000002</v>
      </c>
      <c r="K369">
        <v>5467559.4119499987</v>
      </c>
      <c r="L369">
        <v>15356800.041949999</v>
      </c>
      <c r="M369">
        <v>0.9</v>
      </c>
      <c r="N369">
        <v>14367875.970000001</v>
      </c>
      <c r="O369">
        <v>13782.79</v>
      </c>
      <c r="Q369">
        <v>2950674.84</v>
      </c>
      <c r="R369">
        <v>6201537.0300000003</v>
      </c>
      <c r="S369">
        <v>9908577.1899999995</v>
      </c>
      <c r="T369">
        <v>0.6896340983656194</v>
      </c>
      <c r="V369">
        <v>4459298.7800000012</v>
      </c>
      <c r="W369">
        <v>0.6896340983656194</v>
      </c>
      <c r="X369">
        <v>1</v>
      </c>
      <c r="Y369">
        <v>1</v>
      </c>
      <c r="AA369">
        <v>606080.77721367031</v>
      </c>
      <c r="AB369">
        <v>181824.23316410108</v>
      </c>
      <c r="AC369">
        <v>2309762.5589115708</v>
      </c>
      <c r="AD369">
        <v>145126.07444699298</v>
      </c>
      <c r="AE369">
        <v>145126.07444699298</v>
      </c>
      <c r="AF369">
        <v>143079.0562462284</v>
      </c>
      <c r="AG369">
        <v>174.42009992239539</v>
      </c>
      <c r="AH369">
        <v>139.21634078084605</v>
      </c>
      <c r="AI369">
        <v>137.25267998103351</v>
      </c>
      <c r="AJ369">
        <v>0</v>
      </c>
      <c r="AK369">
        <v>0</v>
      </c>
      <c r="AL369">
        <v>0</v>
      </c>
      <c r="AM369">
        <v>0</v>
      </c>
      <c r="AN369">
        <v>324903.28000000003</v>
      </c>
      <c r="AO369">
        <v>311.67</v>
      </c>
      <c r="AP369">
        <v>6612940.7199999997</v>
      </c>
      <c r="AQ369">
        <v>6937844</v>
      </c>
      <c r="AS369">
        <v>6937844</v>
      </c>
      <c r="AU369">
        <v>87</v>
      </c>
      <c r="AV369">
        <v>44</v>
      </c>
      <c r="AX369">
        <v>0.33</v>
      </c>
      <c r="AY369">
        <v>702</v>
      </c>
    </row>
    <row r="370" spans="1:51" x14ac:dyDescent="0.25">
      <c r="A370" t="s">
        <v>853</v>
      </c>
      <c r="B370" t="s">
        <v>854</v>
      </c>
      <c r="C370" t="s">
        <v>848</v>
      </c>
      <c r="D370" t="s">
        <v>211</v>
      </c>
      <c r="F370">
        <v>286.75</v>
      </c>
      <c r="H370">
        <v>1684726.8</v>
      </c>
      <c r="I370">
        <v>259270.74</v>
      </c>
      <c r="J370">
        <v>449378.13000000006</v>
      </c>
      <c r="K370">
        <v>1407146.74125</v>
      </c>
      <c r="L370">
        <v>3800522.4112499999</v>
      </c>
      <c r="M370">
        <v>0.9</v>
      </c>
      <c r="N370">
        <v>3561184.84</v>
      </c>
      <c r="O370">
        <v>12419.12</v>
      </c>
      <c r="Q370">
        <v>2667683.56</v>
      </c>
      <c r="R370">
        <v>307110.52</v>
      </c>
      <c r="S370">
        <v>3214437.23</v>
      </c>
      <c r="T370">
        <v>0.90263139219698585</v>
      </c>
      <c r="V370">
        <v>346747.60999999987</v>
      </c>
      <c r="W370">
        <v>0.90263139219698585</v>
      </c>
      <c r="X370">
        <v>3</v>
      </c>
      <c r="Y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20.352557523352633</v>
      </c>
      <c r="AK370">
        <v>0</v>
      </c>
      <c r="AL370">
        <v>5836.0958698213672</v>
      </c>
      <c r="AM370">
        <v>0</v>
      </c>
      <c r="AN370">
        <v>5836.09</v>
      </c>
      <c r="AO370">
        <v>20.350000000000001</v>
      </c>
      <c r="AP370">
        <v>315795.90999999997</v>
      </c>
      <c r="AQ370">
        <v>321632</v>
      </c>
      <c r="AS370">
        <v>321632</v>
      </c>
      <c r="AU370">
        <v>87</v>
      </c>
      <c r="AV370">
        <v>44</v>
      </c>
      <c r="AX370">
        <v>4.33</v>
      </c>
      <c r="AY370">
        <v>91.66</v>
      </c>
    </row>
    <row r="371" spans="1:51" x14ac:dyDescent="0.25">
      <c r="A371" t="s">
        <v>855</v>
      </c>
      <c r="B371" t="s">
        <v>856</v>
      </c>
      <c r="C371" t="s">
        <v>848</v>
      </c>
      <c r="D371" t="s">
        <v>211</v>
      </c>
      <c r="F371">
        <v>87.25</v>
      </c>
      <c r="H371">
        <v>531752.66999999993</v>
      </c>
      <c r="I371">
        <v>78888.83</v>
      </c>
      <c r="J371">
        <v>180209.83000000002</v>
      </c>
      <c r="K371">
        <v>421946.84474999993</v>
      </c>
      <c r="L371">
        <v>1212798.1747499998</v>
      </c>
      <c r="M371">
        <v>0.9</v>
      </c>
      <c r="N371">
        <v>1133713.04</v>
      </c>
      <c r="O371">
        <v>12993.84</v>
      </c>
      <c r="Q371">
        <v>1129178.8400000001</v>
      </c>
      <c r="R371">
        <v>159945.49</v>
      </c>
      <c r="S371">
        <v>1401866.7100000002</v>
      </c>
      <c r="T371">
        <v>1.2365269345406842</v>
      </c>
      <c r="V371">
        <v>-268153.67000000016</v>
      </c>
      <c r="W371">
        <v>1.2365269345406842</v>
      </c>
      <c r="X371">
        <v>4</v>
      </c>
      <c r="Y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0.99986217993239634</v>
      </c>
      <c r="AL371">
        <v>0</v>
      </c>
      <c r="AM371">
        <v>87.237975199101584</v>
      </c>
      <c r="AN371">
        <v>87.23</v>
      </c>
      <c r="AO371">
        <v>0.99</v>
      </c>
      <c r="AP371">
        <v>159945.49</v>
      </c>
      <c r="AQ371">
        <v>160032.72</v>
      </c>
      <c r="AS371">
        <v>160032.72</v>
      </c>
      <c r="AU371">
        <v>87</v>
      </c>
      <c r="AV371">
        <v>44</v>
      </c>
      <c r="AX371">
        <v>0</v>
      </c>
      <c r="AY371">
        <v>49</v>
      </c>
    </row>
    <row r="372" spans="1:51" x14ac:dyDescent="0.25">
      <c r="A372" t="s">
        <v>857</v>
      </c>
      <c r="B372" t="s">
        <v>858</v>
      </c>
      <c r="C372" t="s">
        <v>848</v>
      </c>
      <c r="D372" t="s">
        <v>211</v>
      </c>
      <c r="F372">
        <v>193.75</v>
      </c>
      <c r="H372">
        <v>1120469.1499999999</v>
      </c>
      <c r="I372">
        <v>175182.93</v>
      </c>
      <c r="J372">
        <v>289121.38</v>
      </c>
      <c r="K372">
        <v>886295.42825000011</v>
      </c>
      <c r="L372">
        <v>2471068.8882499998</v>
      </c>
      <c r="M372">
        <v>0.9</v>
      </c>
      <c r="N372">
        <v>2312591.54</v>
      </c>
      <c r="O372">
        <v>11935.95</v>
      </c>
      <c r="Q372">
        <v>2081332.38</v>
      </c>
      <c r="R372">
        <v>152602.31</v>
      </c>
      <c r="S372">
        <v>2506878.54</v>
      </c>
      <c r="T372">
        <v>1.0840126743696381</v>
      </c>
      <c r="V372">
        <v>-194287</v>
      </c>
      <c r="W372">
        <v>1.0840126743696381</v>
      </c>
      <c r="X372">
        <v>4</v>
      </c>
      <c r="Y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0.91845875105441266</v>
      </c>
      <c r="AL372">
        <v>0</v>
      </c>
      <c r="AM372">
        <v>177.95138301679245</v>
      </c>
      <c r="AN372">
        <v>177.95</v>
      </c>
      <c r="AO372">
        <v>0.91</v>
      </c>
      <c r="AP372">
        <v>152602.31</v>
      </c>
      <c r="AQ372">
        <v>152780.26</v>
      </c>
      <c r="AS372">
        <v>152780.26</v>
      </c>
      <c r="AU372">
        <v>87</v>
      </c>
      <c r="AV372">
        <v>44</v>
      </c>
      <c r="AX372">
        <v>0</v>
      </c>
      <c r="AY372">
        <v>59.66</v>
      </c>
    </row>
    <row r="373" spans="1:51" x14ac:dyDescent="0.25">
      <c r="A373" t="s">
        <v>859</v>
      </c>
      <c r="B373" t="s">
        <v>860</v>
      </c>
      <c r="C373" t="s">
        <v>848</v>
      </c>
      <c r="D373" t="s">
        <v>222</v>
      </c>
      <c r="F373">
        <v>812.5</v>
      </c>
      <c r="H373">
        <v>5320429.93</v>
      </c>
      <c r="I373">
        <v>734638.12</v>
      </c>
      <c r="J373">
        <v>1419330.83</v>
      </c>
      <c r="K373">
        <v>4707633.2895</v>
      </c>
      <c r="L373">
        <v>12182032.169500001</v>
      </c>
      <c r="M373">
        <v>0.9</v>
      </c>
      <c r="N373">
        <v>11434592.279999999</v>
      </c>
      <c r="O373">
        <v>14073.34</v>
      </c>
      <c r="Q373">
        <v>4584433.79</v>
      </c>
      <c r="R373">
        <v>2489208.4700000002</v>
      </c>
      <c r="S373">
        <v>8057200.5600000005</v>
      </c>
      <c r="T373">
        <v>0.70463383063449303</v>
      </c>
      <c r="V373">
        <v>3377391.7199999988</v>
      </c>
      <c r="W373">
        <v>0.70463383063449303</v>
      </c>
      <c r="X373">
        <v>1</v>
      </c>
      <c r="Y373">
        <v>1</v>
      </c>
      <c r="AA373">
        <v>310830.11271619145</v>
      </c>
      <c r="AB373">
        <v>93249.033814857437</v>
      </c>
      <c r="AC373">
        <v>1446673.8810415184</v>
      </c>
      <c r="AD373">
        <v>90896.832901943999</v>
      </c>
      <c r="AE373">
        <v>90896.832901943999</v>
      </c>
      <c r="AF373">
        <v>89614.723728584548</v>
      </c>
      <c r="AG373">
        <v>114.76804161828608</v>
      </c>
      <c r="AH373">
        <v>111.87302511008492</v>
      </c>
      <c r="AI373">
        <v>110.29504458902714</v>
      </c>
      <c r="AJ373">
        <v>0</v>
      </c>
      <c r="AK373">
        <v>0</v>
      </c>
      <c r="AL373">
        <v>0</v>
      </c>
      <c r="AM373">
        <v>0</v>
      </c>
      <c r="AN373">
        <v>182863.75</v>
      </c>
      <c r="AO373">
        <v>225.06</v>
      </c>
      <c r="AP373">
        <v>2606853.8200000003</v>
      </c>
      <c r="AQ373">
        <v>2789717.5700000003</v>
      </c>
      <c r="AS373">
        <v>2789717.5700000003</v>
      </c>
      <c r="AU373">
        <v>87</v>
      </c>
      <c r="AV373">
        <v>44</v>
      </c>
      <c r="AX373">
        <v>1</v>
      </c>
      <c r="AY373">
        <v>334.66</v>
      </c>
    </row>
    <row r="374" spans="1:51" x14ac:dyDescent="0.25">
      <c r="A374" t="s">
        <v>861</v>
      </c>
      <c r="B374" t="s">
        <v>862</v>
      </c>
      <c r="C374" t="s">
        <v>813</v>
      </c>
      <c r="D374" t="s">
        <v>102</v>
      </c>
      <c r="F374">
        <v>738.13</v>
      </c>
      <c r="H374">
        <v>4325628.93</v>
      </c>
      <c r="I374">
        <v>667395</v>
      </c>
      <c r="J374">
        <v>921812.33999999985</v>
      </c>
      <c r="K374">
        <v>3692089.2676299997</v>
      </c>
      <c r="L374">
        <v>9606925.5376299992</v>
      </c>
      <c r="M374">
        <v>0.90107000000000004</v>
      </c>
      <c r="N374">
        <v>9021770.7799999993</v>
      </c>
      <c r="O374">
        <v>12222.46</v>
      </c>
      <c r="Q374">
        <v>4918326.12</v>
      </c>
      <c r="R374">
        <v>1752853.14</v>
      </c>
      <c r="S374">
        <v>6833841.5899999999</v>
      </c>
      <c r="T374">
        <v>0.75748339839775891</v>
      </c>
      <c r="V374">
        <v>2187929.1899999995</v>
      </c>
      <c r="W374">
        <v>0.75748339839775891</v>
      </c>
      <c r="X374">
        <v>2</v>
      </c>
      <c r="Y374">
        <v>0</v>
      </c>
      <c r="AA374">
        <v>0</v>
      </c>
      <c r="AB374">
        <v>0</v>
      </c>
      <c r="AC374">
        <v>621789.72136319987</v>
      </c>
      <c r="AD374">
        <v>39068.042316632564</v>
      </c>
      <c r="AE374">
        <v>39068.042316632564</v>
      </c>
      <c r="AF374">
        <v>38516.983563096182</v>
      </c>
      <c r="AG374">
        <v>0</v>
      </c>
      <c r="AH374">
        <v>52.928403284831347</v>
      </c>
      <c r="AI374">
        <v>52.181842714828257</v>
      </c>
      <c r="AJ374">
        <v>0</v>
      </c>
      <c r="AK374">
        <v>0</v>
      </c>
      <c r="AL374">
        <v>0</v>
      </c>
      <c r="AM374">
        <v>0</v>
      </c>
      <c r="AN374">
        <v>38516.980000000003</v>
      </c>
      <c r="AO374">
        <v>52.18</v>
      </c>
      <c r="AP374">
        <v>1768972.1899999997</v>
      </c>
      <c r="AQ374">
        <v>1807489.1699999997</v>
      </c>
      <c r="AS374">
        <v>1807489.1699999997</v>
      </c>
      <c r="AU374">
        <v>101</v>
      </c>
      <c r="AV374">
        <v>51</v>
      </c>
      <c r="AX374">
        <v>0</v>
      </c>
      <c r="AY374">
        <v>146.66</v>
      </c>
    </row>
    <row r="375" spans="1:51" x14ac:dyDescent="0.25">
      <c r="A375" t="s">
        <v>863</v>
      </c>
      <c r="B375" t="s">
        <v>864</v>
      </c>
      <c r="C375" t="s">
        <v>813</v>
      </c>
      <c r="D375" t="s">
        <v>102</v>
      </c>
      <c r="F375">
        <v>1085.25</v>
      </c>
      <c r="H375">
        <v>6220026.6799999997</v>
      </c>
      <c r="I375">
        <v>981250.49</v>
      </c>
      <c r="J375">
        <v>1042184.5099999997</v>
      </c>
      <c r="K375">
        <v>5279653.3227500003</v>
      </c>
      <c r="L375">
        <v>13523115.00275</v>
      </c>
      <c r="M375">
        <v>0.90107000000000004</v>
      </c>
      <c r="N375">
        <v>12707589.33</v>
      </c>
      <c r="O375">
        <v>11709.36</v>
      </c>
      <c r="Q375">
        <v>7770583.3399999999</v>
      </c>
      <c r="R375">
        <v>1977557.3</v>
      </c>
      <c r="S375">
        <v>9991159.2799999993</v>
      </c>
      <c r="T375">
        <v>0.78623561247867291</v>
      </c>
      <c r="V375">
        <v>2716430.0500000007</v>
      </c>
      <c r="W375">
        <v>0.78623561247867291</v>
      </c>
      <c r="X375">
        <v>2</v>
      </c>
      <c r="Y375">
        <v>0</v>
      </c>
      <c r="AA375">
        <v>0</v>
      </c>
      <c r="AB375">
        <v>0</v>
      </c>
      <c r="AC375">
        <v>608916.67448040028</v>
      </c>
      <c r="AD375">
        <v>38259.208199435183</v>
      </c>
      <c r="AE375">
        <v>38259.208199435183</v>
      </c>
      <c r="AF375">
        <v>37719.558134279658</v>
      </c>
      <c r="AG375">
        <v>0</v>
      </c>
      <c r="AH375">
        <v>35.253820040944653</v>
      </c>
      <c r="AI375">
        <v>34.756561284754348</v>
      </c>
      <c r="AJ375">
        <v>0</v>
      </c>
      <c r="AK375">
        <v>0</v>
      </c>
      <c r="AL375">
        <v>0</v>
      </c>
      <c r="AM375">
        <v>0</v>
      </c>
      <c r="AN375">
        <v>37719.550000000003</v>
      </c>
      <c r="AO375">
        <v>34.75</v>
      </c>
      <c r="AP375">
        <v>1984628.1500000001</v>
      </c>
      <c r="AQ375">
        <v>2022347.7000000002</v>
      </c>
      <c r="AS375">
        <v>2022347.7000000002</v>
      </c>
      <c r="AU375">
        <v>101</v>
      </c>
      <c r="AV375">
        <v>51</v>
      </c>
      <c r="AX375">
        <v>4</v>
      </c>
      <c r="AY375">
        <v>76.33</v>
      </c>
    </row>
    <row r="376" spans="1:51" x14ac:dyDescent="0.25">
      <c r="A376" t="s">
        <v>865</v>
      </c>
      <c r="B376" t="s">
        <v>866</v>
      </c>
      <c r="C376" t="s">
        <v>813</v>
      </c>
      <c r="D376" t="s">
        <v>102</v>
      </c>
      <c r="F376">
        <v>874.86</v>
      </c>
      <c r="H376">
        <v>5170378.1400000006</v>
      </c>
      <c r="I376">
        <v>791022.16</v>
      </c>
      <c r="J376">
        <v>1164885.6499999997</v>
      </c>
      <c r="K376">
        <v>4408549.3338599997</v>
      </c>
      <c r="L376">
        <v>11534835.28386</v>
      </c>
      <c r="M376">
        <v>0.90107000000000004</v>
      </c>
      <c r="N376">
        <v>10829831.810000001</v>
      </c>
      <c r="O376">
        <v>12378.93</v>
      </c>
      <c r="Q376">
        <v>3955164.56</v>
      </c>
      <c r="R376">
        <v>3429547.43</v>
      </c>
      <c r="S376">
        <v>7570932.0199999996</v>
      </c>
      <c r="T376">
        <v>0.69908121869530671</v>
      </c>
      <c r="V376">
        <v>3258899.790000001</v>
      </c>
      <c r="W376">
        <v>0.69908121869530671</v>
      </c>
      <c r="X376">
        <v>1</v>
      </c>
      <c r="Y376">
        <v>1</v>
      </c>
      <c r="AA376">
        <v>354524.57235674374</v>
      </c>
      <c r="AB376">
        <v>106357.37170702312</v>
      </c>
      <c r="AC376">
        <v>1375222.1131811838</v>
      </c>
      <c r="AD376">
        <v>86407.404089505988</v>
      </c>
      <c r="AE376">
        <v>86407.404089505988</v>
      </c>
      <c r="AF376">
        <v>85188.618771112757</v>
      </c>
      <c r="AG376">
        <v>121.57073326820648</v>
      </c>
      <c r="AH376">
        <v>98.767121698907232</v>
      </c>
      <c r="AI376">
        <v>97.374001292907153</v>
      </c>
      <c r="AJ376">
        <v>0</v>
      </c>
      <c r="AK376">
        <v>0</v>
      </c>
      <c r="AL376">
        <v>0</v>
      </c>
      <c r="AM376">
        <v>0</v>
      </c>
      <c r="AN376">
        <v>191545.99</v>
      </c>
      <c r="AO376">
        <v>218.94</v>
      </c>
      <c r="AP376">
        <v>3458549.5799999996</v>
      </c>
      <c r="AQ376">
        <v>3650095.5699999994</v>
      </c>
      <c r="AS376">
        <v>3650095.5699999994</v>
      </c>
      <c r="AU376">
        <v>101</v>
      </c>
      <c r="AV376">
        <v>51</v>
      </c>
      <c r="AX376">
        <v>1.5</v>
      </c>
      <c r="AY376">
        <v>203.66</v>
      </c>
    </row>
    <row r="377" spans="1:51" x14ac:dyDescent="0.25">
      <c r="A377" t="s">
        <v>867</v>
      </c>
      <c r="B377" t="s">
        <v>868</v>
      </c>
      <c r="C377" t="s">
        <v>813</v>
      </c>
      <c r="D377" t="s">
        <v>102</v>
      </c>
      <c r="F377">
        <v>12536.78</v>
      </c>
      <c r="H377">
        <v>75263487.150000006</v>
      </c>
      <c r="I377">
        <v>11335380.369999999</v>
      </c>
      <c r="J377">
        <v>20570498.699999999</v>
      </c>
      <c r="K377">
        <v>64699253.887780018</v>
      </c>
      <c r="L377">
        <v>171868620.10778004</v>
      </c>
      <c r="M377">
        <v>0.90107000000000004</v>
      </c>
      <c r="N377">
        <v>161266354.69999999</v>
      </c>
      <c r="O377">
        <v>12863.45</v>
      </c>
      <c r="Q377">
        <v>98227336.640000001</v>
      </c>
      <c r="R377">
        <v>21320957.109999999</v>
      </c>
      <c r="S377">
        <v>122846815.92</v>
      </c>
      <c r="T377">
        <v>0.76176345740888762</v>
      </c>
      <c r="V377">
        <v>38419538.779999986</v>
      </c>
      <c r="W377">
        <v>0.76176345740888762</v>
      </c>
      <c r="X377">
        <v>2</v>
      </c>
      <c r="Y377">
        <v>0</v>
      </c>
      <c r="AA377">
        <v>0</v>
      </c>
      <c r="AB377">
        <v>0</v>
      </c>
      <c r="AC377">
        <v>8714295.9038789961</v>
      </c>
      <c r="AD377">
        <v>547533.14414076402</v>
      </c>
      <c r="AE377">
        <v>547533.14414076402</v>
      </c>
      <c r="AF377">
        <v>539810.13284972706</v>
      </c>
      <c r="AG377">
        <v>0</v>
      </c>
      <c r="AH377">
        <v>43.674144727814003</v>
      </c>
      <c r="AI377">
        <v>43.058116426205693</v>
      </c>
      <c r="AJ377">
        <v>0</v>
      </c>
      <c r="AK377">
        <v>0</v>
      </c>
      <c r="AL377">
        <v>0</v>
      </c>
      <c r="AM377">
        <v>0</v>
      </c>
      <c r="AN377">
        <v>539810.13</v>
      </c>
      <c r="AO377">
        <v>43.05</v>
      </c>
      <c r="AP377">
        <v>21809181.469999999</v>
      </c>
      <c r="AQ377">
        <v>22348991.599999998</v>
      </c>
      <c r="AS377">
        <v>22348991.599999998</v>
      </c>
      <c r="AU377">
        <v>105</v>
      </c>
      <c r="AV377">
        <v>53</v>
      </c>
      <c r="AX377">
        <v>598.5</v>
      </c>
      <c r="AY377">
        <v>3801.33</v>
      </c>
    </row>
    <row r="378" spans="1:51" x14ac:dyDescent="0.25">
      <c r="A378" t="s">
        <v>869</v>
      </c>
      <c r="B378" t="s">
        <v>870</v>
      </c>
      <c r="C378" t="s">
        <v>813</v>
      </c>
      <c r="D378" t="s">
        <v>102</v>
      </c>
      <c r="F378">
        <v>486.1</v>
      </c>
      <c r="H378">
        <v>2860098.47</v>
      </c>
      <c r="I378">
        <v>439517.03</v>
      </c>
      <c r="J378">
        <v>636759.57999999996</v>
      </c>
      <c r="K378">
        <v>2442660.2040999997</v>
      </c>
      <c r="L378">
        <v>6379035.2840999998</v>
      </c>
      <c r="M378">
        <v>0.90107000000000004</v>
      </c>
      <c r="N378">
        <v>5989609.6900000004</v>
      </c>
      <c r="O378">
        <v>12321.76</v>
      </c>
      <c r="Q378">
        <v>3671293.85</v>
      </c>
      <c r="R378">
        <v>873659.21</v>
      </c>
      <c r="S378">
        <v>4920407.4800000004</v>
      </c>
      <c r="T378">
        <v>0.82149050349890163</v>
      </c>
      <c r="V378">
        <v>1069202.21</v>
      </c>
      <c r="W378">
        <v>0.82149050349890163</v>
      </c>
      <c r="X378">
        <v>2</v>
      </c>
      <c r="Y378">
        <v>0</v>
      </c>
      <c r="AA378">
        <v>0</v>
      </c>
      <c r="AB378">
        <v>0</v>
      </c>
      <c r="AC378">
        <v>198347.75545380014</v>
      </c>
      <c r="AD378">
        <v>12462.50659546006</v>
      </c>
      <c r="AE378">
        <v>14764.678168418915</v>
      </c>
      <c r="AF378">
        <v>14556.420864868518</v>
      </c>
      <c r="AG378">
        <v>0</v>
      </c>
      <c r="AH378">
        <v>25.637742430487677</v>
      </c>
      <c r="AI378">
        <v>29.945321672224885</v>
      </c>
      <c r="AJ378">
        <v>0</v>
      </c>
      <c r="AK378">
        <v>0</v>
      </c>
      <c r="AL378">
        <v>0</v>
      </c>
      <c r="AM378">
        <v>0</v>
      </c>
      <c r="AN378">
        <v>14556.42</v>
      </c>
      <c r="AO378">
        <v>29.94</v>
      </c>
      <c r="AP378">
        <v>891532.22000000009</v>
      </c>
      <c r="AQ378">
        <v>906088.64000000013</v>
      </c>
      <c r="AS378">
        <v>906088.64000000013</v>
      </c>
      <c r="AU378">
        <v>105</v>
      </c>
      <c r="AV378">
        <v>53</v>
      </c>
      <c r="AX378">
        <v>1</v>
      </c>
      <c r="AY378">
        <v>109.66</v>
      </c>
    </row>
    <row r="379" spans="1:51" x14ac:dyDescent="0.25">
      <c r="A379" t="s">
        <v>871</v>
      </c>
      <c r="B379" t="s">
        <v>872</v>
      </c>
      <c r="C379" t="s">
        <v>813</v>
      </c>
      <c r="D379" t="s">
        <v>102</v>
      </c>
      <c r="F379">
        <v>1641.46</v>
      </c>
      <c r="H379">
        <v>9930909.3599999994</v>
      </c>
      <c r="I379">
        <v>1484158.88</v>
      </c>
      <c r="J379">
        <v>2611293.6599999992</v>
      </c>
      <c r="K379">
        <v>8478426.7824600004</v>
      </c>
      <c r="L379">
        <v>22504788.682459999</v>
      </c>
      <c r="M379">
        <v>0.90107000000000004</v>
      </c>
      <c r="N379">
        <v>21117160.690000001</v>
      </c>
      <c r="O379">
        <v>12864.86</v>
      </c>
      <c r="Q379">
        <v>13464301.65</v>
      </c>
      <c r="R379">
        <v>3016461.17</v>
      </c>
      <c r="S379">
        <v>17133751.189999998</v>
      </c>
      <c r="T379">
        <v>0.81136623628164461</v>
      </c>
      <c r="V379">
        <v>3983409.5000000037</v>
      </c>
      <c r="W379">
        <v>0.81136623628164461</v>
      </c>
      <c r="X379">
        <v>2</v>
      </c>
      <c r="Y379">
        <v>0</v>
      </c>
      <c r="AA379">
        <v>0</v>
      </c>
      <c r="AB379">
        <v>0</v>
      </c>
      <c r="AC379">
        <v>678301.69939440209</v>
      </c>
      <c r="AD379">
        <v>42618.780248226627</v>
      </c>
      <c r="AE379">
        <v>49857.2899122257</v>
      </c>
      <c r="AF379">
        <v>49154.047712090265</v>
      </c>
      <c r="AG379">
        <v>0</v>
      </c>
      <c r="AH379">
        <v>25.963946881572884</v>
      </c>
      <c r="AI379">
        <v>29.945321672224889</v>
      </c>
      <c r="AJ379">
        <v>0</v>
      </c>
      <c r="AK379">
        <v>0</v>
      </c>
      <c r="AL379">
        <v>0</v>
      </c>
      <c r="AM379">
        <v>0</v>
      </c>
      <c r="AN379">
        <v>49154.04</v>
      </c>
      <c r="AO379">
        <v>29.94</v>
      </c>
      <c r="AP379">
        <v>3091101.9799999995</v>
      </c>
      <c r="AQ379">
        <v>3140256.0199999996</v>
      </c>
      <c r="AS379">
        <v>3140256.0199999996</v>
      </c>
      <c r="AU379">
        <v>88</v>
      </c>
      <c r="AV379">
        <v>44</v>
      </c>
      <c r="AX379">
        <v>7.5</v>
      </c>
      <c r="AY379">
        <v>556</v>
      </c>
    </row>
    <row r="380" spans="1:51" x14ac:dyDescent="0.25">
      <c r="A380" t="s">
        <v>873</v>
      </c>
      <c r="B380" t="s">
        <v>874</v>
      </c>
      <c r="C380" t="s">
        <v>813</v>
      </c>
      <c r="D380" t="s">
        <v>102</v>
      </c>
      <c r="F380">
        <v>542.37</v>
      </c>
      <c r="H380">
        <v>3265805.8899999997</v>
      </c>
      <c r="I380">
        <v>490394.68</v>
      </c>
      <c r="J380">
        <v>899511.14000000013</v>
      </c>
      <c r="K380">
        <v>2652631.1618699995</v>
      </c>
      <c r="L380">
        <v>7308342.8718699999</v>
      </c>
      <c r="M380">
        <v>0.90107000000000004</v>
      </c>
      <c r="N380">
        <v>6847753.3099999996</v>
      </c>
      <c r="O380">
        <v>12625.61</v>
      </c>
      <c r="Q380">
        <v>5664461.5300000003</v>
      </c>
      <c r="R380">
        <v>551084.53</v>
      </c>
      <c r="S380">
        <v>6693352.7800000003</v>
      </c>
      <c r="T380">
        <v>0.97745238138550883</v>
      </c>
      <c r="V380">
        <v>154400.52999999933</v>
      </c>
      <c r="W380">
        <v>0.97745238138550883</v>
      </c>
      <c r="X380">
        <v>3</v>
      </c>
      <c r="Y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20.690946062007608</v>
      </c>
      <c r="AK380">
        <v>0</v>
      </c>
      <c r="AL380">
        <v>11222.148415651067</v>
      </c>
      <c r="AM380">
        <v>0</v>
      </c>
      <c r="AN380">
        <v>11222.14</v>
      </c>
      <c r="AO380">
        <v>20.69</v>
      </c>
      <c r="AP380">
        <v>554135.45000000007</v>
      </c>
      <c r="AQ380">
        <v>565357.59000000008</v>
      </c>
      <c r="AS380">
        <v>565357.59000000008</v>
      </c>
      <c r="AU380">
        <v>105</v>
      </c>
      <c r="AV380">
        <v>53</v>
      </c>
      <c r="AX380">
        <v>0</v>
      </c>
      <c r="AY380">
        <v>203.66</v>
      </c>
    </row>
    <row r="381" spans="1:51" x14ac:dyDescent="0.25">
      <c r="A381" t="s">
        <v>875</v>
      </c>
      <c r="B381" t="s">
        <v>876</v>
      </c>
      <c r="C381" t="s">
        <v>813</v>
      </c>
      <c r="D381" t="s">
        <v>102</v>
      </c>
      <c r="F381">
        <v>4940.5600000000004</v>
      </c>
      <c r="H381">
        <v>31153273.159999996</v>
      </c>
      <c r="I381">
        <v>4467106.13</v>
      </c>
      <c r="J381">
        <v>11709984.890000001</v>
      </c>
      <c r="K381">
        <v>26974481.291560002</v>
      </c>
      <c r="L381">
        <v>74304845.471560001</v>
      </c>
      <c r="M381">
        <v>0.90107000000000004</v>
      </c>
      <c r="N381">
        <v>69622452.540000007</v>
      </c>
      <c r="O381">
        <v>14092.01</v>
      </c>
      <c r="Q381">
        <v>36267430.289999999</v>
      </c>
      <c r="R381">
        <v>8195821.4100000001</v>
      </c>
      <c r="S381">
        <v>52271965.530000001</v>
      </c>
      <c r="T381">
        <v>0.75079178660028278</v>
      </c>
      <c r="V381">
        <v>17350487.010000005</v>
      </c>
      <c r="W381">
        <v>0.75079178660028278</v>
      </c>
      <c r="X381">
        <v>2</v>
      </c>
      <c r="Y381">
        <v>0</v>
      </c>
      <c r="AA381">
        <v>0</v>
      </c>
      <c r="AB381">
        <v>0</v>
      </c>
      <c r="AC381">
        <v>5124519.6582348021</v>
      </c>
      <c r="AD381">
        <v>321981.7632581754</v>
      </c>
      <c r="AE381">
        <v>321981.7632581754</v>
      </c>
      <c r="AF381">
        <v>317440.17738385691</v>
      </c>
      <c r="AG381">
        <v>0</v>
      </c>
      <c r="AH381">
        <v>65.171106768903798</v>
      </c>
      <c r="AI381">
        <v>64.251861607562077</v>
      </c>
      <c r="AJ381">
        <v>0</v>
      </c>
      <c r="AK381">
        <v>0</v>
      </c>
      <c r="AL381">
        <v>0</v>
      </c>
      <c r="AM381">
        <v>0</v>
      </c>
      <c r="AN381">
        <v>317440.17</v>
      </c>
      <c r="AO381">
        <v>64.25</v>
      </c>
      <c r="AP381">
        <v>9224893.0500000026</v>
      </c>
      <c r="AQ381">
        <v>9542333.2200000025</v>
      </c>
      <c r="AS381">
        <v>9542333.2200000025</v>
      </c>
      <c r="AU381">
        <v>88</v>
      </c>
      <c r="AV381">
        <v>44</v>
      </c>
      <c r="AX381">
        <v>401</v>
      </c>
      <c r="AY381">
        <v>2826</v>
      </c>
    </row>
    <row r="382" spans="1:51" x14ac:dyDescent="0.25">
      <c r="A382" t="s">
        <v>877</v>
      </c>
      <c r="B382" t="s">
        <v>878</v>
      </c>
      <c r="C382" t="s">
        <v>879</v>
      </c>
      <c r="D382" t="s">
        <v>97</v>
      </c>
      <c r="F382">
        <v>48.65</v>
      </c>
      <c r="H382">
        <v>287994.61</v>
      </c>
      <c r="I382">
        <v>43987.87</v>
      </c>
      <c r="J382">
        <v>78586.37999999999</v>
      </c>
      <c r="K382">
        <v>261680.54414999997</v>
      </c>
      <c r="L382">
        <v>672249.40414999996</v>
      </c>
      <c r="M382">
        <v>1.05731</v>
      </c>
      <c r="N382">
        <v>695779.1</v>
      </c>
      <c r="O382">
        <v>14301.72</v>
      </c>
      <c r="Q382">
        <v>69577.91</v>
      </c>
      <c r="R382">
        <v>427689.6</v>
      </c>
      <c r="S382">
        <v>497267.51</v>
      </c>
      <c r="T382">
        <v>0.71469164566742527</v>
      </c>
      <c r="V382">
        <v>198511.58999999997</v>
      </c>
      <c r="W382">
        <v>0.71469164566742527</v>
      </c>
      <c r="X382">
        <v>1</v>
      </c>
      <c r="Y382">
        <v>1</v>
      </c>
      <c r="AA382">
        <v>11915.564277036348</v>
      </c>
      <c r="AB382">
        <v>3574.6692831109044</v>
      </c>
      <c r="AC382">
        <v>112823.10964520012</v>
      </c>
      <c r="AD382">
        <v>7088.8563616799993</v>
      </c>
      <c r="AE382">
        <v>7088.8563616799993</v>
      </c>
      <c r="AF382">
        <v>6988.8673138795994</v>
      </c>
      <c r="AG382">
        <v>73.477272006390635</v>
      </c>
      <c r="AH382">
        <v>145.71133323083248</v>
      </c>
      <c r="AI382">
        <v>143.65605989475026</v>
      </c>
      <c r="AJ382">
        <v>0</v>
      </c>
      <c r="AK382">
        <v>0</v>
      </c>
      <c r="AL382">
        <v>0</v>
      </c>
      <c r="AM382">
        <v>0</v>
      </c>
      <c r="AN382">
        <v>10563.53</v>
      </c>
      <c r="AO382">
        <v>217.13</v>
      </c>
      <c r="AP382">
        <v>427689.6</v>
      </c>
      <c r="AQ382">
        <v>438253.13</v>
      </c>
      <c r="AS382">
        <v>438253.13</v>
      </c>
      <c r="AU382">
        <v>77</v>
      </c>
      <c r="AV382">
        <v>39</v>
      </c>
      <c r="AX382">
        <v>4.66</v>
      </c>
      <c r="AY382">
        <v>13.586454048155176</v>
      </c>
    </row>
    <row r="383" spans="1:51" x14ac:dyDescent="0.25">
      <c r="A383" t="s">
        <v>880</v>
      </c>
      <c r="B383" t="s">
        <v>881</v>
      </c>
      <c r="C383" t="s">
        <v>879</v>
      </c>
      <c r="D383" t="s">
        <v>97</v>
      </c>
      <c r="F383">
        <v>192</v>
      </c>
      <c r="H383">
        <v>1228993.8799999999</v>
      </c>
      <c r="I383">
        <v>173600.64000000001</v>
      </c>
      <c r="J383">
        <v>311715.7699999999</v>
      </c>
      <c r="K383">
        <v>1042278.0239999999</v>
      </c>
      <c r="L383">
        <v>2756588.3139999998</v>
      </c>
      <c r="M383">
        <v>1.05731</v>
      </c>
      <c r="N383">
        <v>2854835.43</v>
      </c>
      <c r="O383">
        <v>14868.93</v>
      </c>
      <c r="Q383">
        <v>285483.53999999998</v>
      </c>
      <c r="R383">
        <v>5367770.24</v>
      </c>
      <c r="S383">
        <v>5653253.7800000003</v>
      </c>
      <c r="T383">
        <v>1.9802380622689693</v>
      </c>
      <c r="V383">
        <v>-2798418.35</v>
      </c>
      <c r="W383">
        <v>1.9802380622689693</v>
      </c>
      <c r="X383">
        <v>4</v>
      </c>
      <c r="Y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1.1441482069168514</v>
      </c>
      <c r="AL383">
        <v>0</v>
      </c>
      <c r="AM383">
        <v>219.67645572803548</v>
      </c>
      <c r="AN383">
        <v>219.67</v>
      </c>
      <c r="AO383">
        <v>1.1399999999999999</v>
      </c>
      <c r="AP383">
        <v>5367770.2399999993</v>
      </c>
      <c r="AQ383">
        <v>5367989.9099999992</v>
      </c>
      <c r="AS383">
        <v>5367989.9099999992</v>
      </c>
      <c r="AU383">
        <v>42</v>
      </c>
      <c r="AV383">
        <v>21</v>
      </c>
      <c r="AX383">
        <v>13</v>
      </c>
      <c r="AY383">
        <v>53.619715873500382</v>
      </c>
    </row>
    <row r="384" spans="1:51" x14ac:dyDescent="0.25">
      <c r="A384" t="s">
        <v>882</v>
      </c>
      <c r="B384" t="s">
        <v>883</v>
      </c>
      <c r="C384" t="s">
        <v>879</v>
      </c>
      <c r="D384" t="s">
        <v>211</v>
      </c>
      <c r="F384">
        <v>2058.39</v>
      </c>
      <c r="H384">
        <v>12570032.77</v>
      </c>
      <c r="I384">
        <v>1861134.48</v>
      </c>
      <c r="J384">
        <v>7150057.0600000005</v>
      </c>
      <c r="K384">
        <v>11405620.39789</v>
      </c>
      <c r="L384">
        <v>32986844.707890004</v>
      </c>
      <c r="M384">
        <v>1.05731</v>
      </c>
      <c r="N384">
        <v>34223664.670000002</v>
      </c>
      <c r="O384">
        <v>16626.419999999998</v>
      </c>
      <c r="Q384">
        <v>23443060.379999999</v>
      </c>
      <c r="R384">
        <v>3979850.31</v>
      </c>
      <c r="S384">
        <v>29314087.739999998</v>
      </c>
      <c r="T384">
        <v>0.8565443830361138</v>
      </c>
      <c r="V384">
        <v>4909576.9300000034</v>
      </c>
      <c r="W384">
        <v>0.8565443830361138</v>
      </c>
      <c r="X384">
        <v>2</v>
      </c>
      <c r="Y384">
        <v>0</v>
      </c>
      <c r="AA384">
        <v>0</v>
      </c>
      <c r="AB384">
        <v>0</v>
      </c>
      <c r="AC384">
        <v>675639.71334090154</v>
      </c>
      <c r="AD384">
        <v>42451.5234084763</v>
      </c>
      <c r="AE384">
        <v>62521.016035983972</v>
      </c>
      <c r="AF384">
        <v>61639.150676890982</v>
      </c>
      <c r="AG384">
        <v>0</v>
      </c>
      <c r="AH384">
        <v>20.623654122142209</v>
      </c>
      <c r="AI384">
        <v>29.945321672224889</v>
      </c>
      <c r="AJ384">
        <v>0</v>
      </c>
      <c r="AK384">
        <v>0</v>
      </c>
      <c r="AL384">
        <v>0</v>
      </c>
      <c r="AM384">
        <v>0</v>
      </c>
      <c r="AN384">
        <v>61639.15</v>
      </c>
      <c r="AO384">
        <v>29.94</v>
      </c>
      <c r="AP384">
        <v>4496584.3499999987</v>
      </c>
      <c r="AQ384">
        <v>4558223.4999999991</v>
      </c>
      <c r="AS384">
        <v>4558223.4999999991</v>
      </c>
      <c r="AU384">
        <v>77</v>
      </c>
      <c r="AV384">
        <v>39</v>
      </c>
      <c r="AX384">
        <v>926.33</v>
      </c>
      <c r="AY384">
        <v>1159.6600000000001</v>
      </c>
    </row>
    <row r="385" spans="1:51" x14ac:dyDescent="0.25">
      <c r="A385" t="s">
        <v>884</v>
      </c>
      <c r="B385" t="s">
        <v>885</v>
      </c>
      <c r="C385" t="s">
        <v>879</v>
      </c>
      <c r="D385" t="s">
        <v>211</v>
      </c>
      <c r="F385">
        <v>3652.38</v>
      </c>
      <c r="H385">
        <v>22500768.07</v>
      </c>
      <c r="I385">
        <v>3302372.42</v>
      </c>
      <c r="J385">
        <v>13282770.930000002</v>
      </c>
      <c r="K385">
        <v>20480859.176380001</v>
      </c>
      <c r="L385">
        <v>59566770.596380003</v>
      </c>
      <c r="M385">
        <v>1.05731</v>
      </c>
      <c r="N385">
        <v>61806784.170000002</v>
      </c>
      <c r="O385">
        <v>16922.330000000002</v>
      </c>
      <c r="Q385">
        <v>32127166.41</v>
      </c>
      <c r="R385">
        <v>10864174.65</v>
      </c>
      <c r="S385">
        <v>44801865.219999999</v>
      </c>
      <c r="T385">
        <v>0.72486970195330258</v>
      </c>
      <c r="V385">
        <v>17004918.950000003</v>
      </c>
      <c r="W385">
        <v>0.72486970195330258</v>
      </c>
      <c r="X385">
        <v>1</v>
      </c>
      <c r="Y385">
        <v>1</v>
      </c>
      <c r="AA385">
        <v>429399.09198906273</v>
      </c>
      <c r="AB385">
        <v>128819.72759671882</v>
      </c>
      <c r="AC385">
        <v>5135941.0707546584</v>
      </c>
      <c r="AD385">
        <v>322699.38886746211</v>
      </c>
      <c r="AE385">
        <v>322699.38886746211</v>
      </c>
      <c r="AF385">
        <v>318147.68081014417</v>
      </c>
      <c r="AG385">
        <v>35.270078030412719</v>
      </c>
      <c r="AH385">
        <v>88.353180355675505</v>
      </c>
      <c r="AI385">
        <v>87.106949662998971</v>
      </c>
      <c r="AJ385">
        <v>0</v>
      </c>
      <c r="AK385">
        <v>0</v>
      </c>
      <c r="AL385">
        <v>0</v>
      </c>
      <c r="AM385">
        <v>0</v>
      </c>
      <c r="AN385">
        <v>446967.4</v>
      </c>
      <c r="AO385">
        <v>122.37</v>
      </c>
      <c r="AP385">
        <v>12272116.49</v>
      </c>
      <c r="AQ385">
        <v>12719083.890000001</v>
      </c>
      <c r="AS385">
        <v>12719083.890000001</v>
      </c>
      <c r="AU385">
        <v>77</v>
      </c>
      <c r="AV385">
        <v>39</v>
      </c>
      <c r="AX385">
        <v>1703</v>
      </c>
      <c r="AY385">
        <v>2233</v>
      </c>
    </row>
    <row r="386" spans="1:51" x14ac:dyDescent="0.25">
      <c r="A386" t="s">
        <v>886</v>
      </c>
      <c r="B386" t="s">
        <v>887</v>
      </c>
      <c r="C386" t="s">
        <v>879</v>
      </c>
      <c r="D386" t="s">
        <v>211</v>
      </c>
      <c r="F386">
        <v>935.62</v>
      </c>
      <c r="H386">
        <v>5729935.1099999994</v>
      </c>
      <c r="I386">
        <v>845959.53</v>
      </c>
      <c r="J386">
        <v>3238001.4200000004</v>
      </c>
      <c r="K386">
        <v>4918936.67062</v>
      </c>
      <c r="L386">
        <v>14732832.730620001</v>
      </c>
      <c r="M386">
        <v>1.05731</v>
      </c>
      <c r="N386">
        <v>15295267.109999999</v>
      </c>
      <c r="O386">
        <v>16347.73</v>
      </c>
      <c r="Q386">
        <v>13765740.390000001</v>
      </c>
      <c r="R386">
        <v>1694755.29</v>
      </c>
      <c r="S386">
        <v>16104052.93</v>
      </c>
      <c r="T386">
        <v>1.0528781755940189</v>
      </c>
      <c r="V386">
        <v>-808785.8200000003</v>
      </c>
      <c r="W386">
        <v>1.0528781755940189</v>
      </c>
      <c r="X386">
        <v>4</v>
      </c>
      <c r="Y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1.2579402228850032</v>
      </c>
      <c r="AL386">
        <v>0</v>
      </c>
      <c r="AM386">
        <v>1176.9540313356667</v>
      </c>
      <c r="AN386">
        <v>1176.95</v>
      </c>
      <c r="AO386">
        <v>1.25</v>
      </c>
      <c r="AP386">
        <v>1694755.29</v>
      </c>
      <c r="AQ386">
        <v>1695932.24</v>
      </c>
      <c r="AS386">
        <v>1695932.24</v>
      </c>
      <c r="AU386">
        <v>45</v>
      </c>
      <c r="AV386">
        <v>23</v>
      </c>
      <c r="AX386">
        <v>400.66</v>
      </c>
      <c r="AY386">
        <v>549.66</v>
      </c>
    </row>
    <row r="387" spans="1:51" x14ac:dyDescent="0.25">
      <c r="A387" t="s">
        <v>888</v>
      </c>
      <c r="B387" t="s">
        <v>889</v>
      </c>
      <c r="C387" t="s">
        <v>879</v>
      </c>
      <c r="D387" t="s">
        <v>211</v>
      </c>
      <c r="F387">
        <v>1007.13</v>
      </c>
      <c r="H387">
        <v>5712946.4000000004</v>
      </c>
      <c r="I387">
        <v>910616.73</v>
      </c>
      <c r="J387">
        <v>1537865.2400000002</v>
      </c>
      <c r="K387">
        <v>4588821.2556299996</v>
      </c>
      <c r="L387">
        <v>12750249.625630001</v>
      </c>
      <c r="M387">
        <v>1.05731</v>
      </c>
      <c r="N387">
        <v>13217981.08</v>
      </c>
      <c r="O387">
        <v>13124.4</v>
      </c>
      <c r="Q387">
        <v>11896182.970000001</v>
      </c>
      <c r="R387">
        <v>673498.56</v>
      </c>
      <c r="S387">
        <v>12787845.740000002</v>
      </c>
      <c r="T387">
        <v>0.96745831777208158</v>
      </c>
      <c r="V387">
        <v>430135.33999999799</v>
      </c>
      <c r="W387">
        <v>0.96745831777208158</v>
      </c>
      <c r="X387">
        <v>3</v>
      </c>
      <c r="Y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21.508369792688459</v>
      </c>
      <c r="AK387">
        <v>0</v>
      </c>
      <c r="AL387">
        <v>21661.724469310328</v>
      </c>
      <c r="AM387">
        <v>0</v>
      </c>
      <c r="AN387">
        <v>21661.72</v>
      </c>
      <c r="AO387">
        <v>21.5</v>
      </c>
      <c r="AP387">
        <v>676482.95999999985</v>
      </c>
      <c r="AQ387">
        <v>698144.67999999982</v>
      </c>
      <c r="AS387">
        <v>698144.67999999982</v>
      </c>
      <c r="AU387">
        <v>45</v>
      </c>
      <c r="AV387">
        <v>23</v>
      </c>
      <c r="AX387">
        <v>109</v>
      </c>
      <c r="AY387">
        <v>178</v>
      </c>
    </row>
    <row r="388" spans="1:51" x14ac:dyDescent="0.25">
      <c r="A388" t="s">
        <v>890</v>
      </c>
      <c r="B388" t="s">
        <v>891</v>
      </c>
      <c r="C388" t="s">
        <v>879</v>
      </c>
      <c r="D388" t="s">
        <v>211</v>
      </c>
      <c r="F388">
        <v>621.04</v>
      </c>
      <c r="H388">
        <v>3682026.3499999996</v>
      </c>
      <c r="I388">
        <v>561525.73</v>
      </c>
      <c r="J388">
        <v>1597348.96</v>
      </c>
      <c r="K388">
        <v>3065012.2880400009</v>
      </c>
      <c r="L388">
        <v>8905913.3280400001</v>
      </c>
      <c r="M388">
        <v>1.05731</v>
      </c>
      <c r="N388">
        <v>9240655.3599999994</v>
      </c>
      <c r="O388">
        <v>14879.32</v>
      </c>
      <c r="Q388">
        <v>8316589.8200000003</v>
      </c>
      <c r="R388">
        <v>741453.22</v>
      </c>
      <c r="S388">
        <v>9658983.4800000004</v>
      </c>
      <c r="T388">
        <v>1.0452703951941349</v>
      </c>
      <c r="V388">
        <v>-418328.12000000104</v>
      </c>
      <c r="W388">
        <v>1.0452703951941349</v>
      </c>
      <c r="X388">
        <v>4</v>
      </c>
      <c r="Y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1.14494766304268</v>
      </c>
      <c r="AL388">
        <v>0</v>
      </c>
      <c r="AM388">
        <v>711.05829665602596</v>
      </c>
      <c r="AN388">
        <v>711.05</v>
      </c>
      <c r="AO388">
        <v>1.1399999999999999</v>
      </c>
      <c r="AP388">
        <v>741453.21999999986</v>
      </c>
      <c r="AQ388">
        <v>742164.2699999999</v>
      </c>
      <c r="AS388">
        <v>742164.2699999999</v>
      </c>
      <c r="AU388">
        <v>45</v>
      </c>
      <c r="AV388">
        <v>23</v>
      </c>
      <c r="AX388">
        <v>161.5</v>
      </c>
      <c r="AY388">
        <v>265</v>
      </c>
    </row>
    <row r="389" spans="1:51" x14ac:dyDescent="0.25">
      <c r="A389" t="s">
        <v>892</v>
      </c>
      <c r="B389" t="s">
        <v>893</v>
      </c>
      <c r="C389" t="s">
        <v>879</v>
      </c>
      <c r="D389" t="s">
        <v>211</v>
      </c>
      <c r="F389">
        <v>686.97</v>
      </c>
      <c r="H389">
        <v>4001319.2600000002</v>
      </c>
      <c r="I389">
        <v>621137.66</v>
      </c>
      <c r="J389">
        <v>1325166.4099999999</v>
      </c>
      <c r="K389">
        <v>3240209.2594699999</v>
      </c>
      <c r="L389">
        <v>9187832.5894699991</v>
      </c>
      <c r="M389">
        <v>1.05731</v>
      </c>
      <c r="N389">
        <v>9528690.8800000008</v>
      </c>
      <c r="O389">
        <v>13870.6</v>
      </c>
      <c r="Q389">
        <v>9066375.2100000009</v>
      </c>
      <c r="R389">
        <v>583759.72</v>
      </c>
      <c r="S389">
        <v>9893001.1400000025</v>
      </c>
      <c r="T389">
        <v>1.0382329812760178</v>
      </c>
      <c r="V389">
        <v>-364310.26000000164</v>
      </c>
      <c r="W389">
        <v>1.0382329812760178</v>
      </c>
      <c r="X389">
        <v>4</v>
      </c>
      <c r="Y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1.0673279969438016</v>
      </c>
      <c r="AL389">
        <v>0</v>
      </c>
      <c r="AM389">
        <v>733.22231406048343</v>
      </c>
      <c r="AN389">
        <v>733.22</v>
      </c>
      <c r="AO389">
        <v>1.06</v>
      </c>
      <c r="AP389">
        <v>591115.29</v>
      </c>
      <c r="AQ389">
        <v>591848.51</v>
      </c>
      <c r="AS389">
        <v>591848.51</v>
      </c>
      <c r="AU389">
        <v>45</v>
      </c>
      <c r="AV389">
        <v>23</v>
      </c>
      <c r="AX389">
        <v>104.5</v>
      </c>
      <c r="AY389">
        <v>201</v>
      </c>
    </row>
    <row r="390" spans="1:51" x14ac:dyDescent="0.25">
      <c r="A390" t="s">
        <v>894</v>
      </c>
      <c r="B390" t="s">
        <v>895</v>
      </c>
      <c r="C390" t="s">
        <v>879</v>
      </c>
      <c r="D390" t="s">
        <v>211</v>
      </c>
      <c r="F390">
        <v>1321.64</v>
      </c>
      <c r="H390">
        <v>7480336.7300000004</v>
      </c>
      <c r="I390">
        <v>1194987.23</v>
      </c>
      <c r="J390">
        <v>1823783.0699999998</v>
      </c>
      <c r="K390">
        <v>5959039.0206400007</v>
      </c>
      <c r="L390">
        <v>16458146.050640002</v>
      </c>
      <c r="M390">
        <v>1.05731</v>
      </c>
      <c r="N390">
        <v>17059849.870000001</v>
      </c>
      <c r="O390">
        <v>12908.09</v>
      </c>
      <c r="Q390">
        <v>17083236.390000001</v>
      </c>
      <c r="R390">
        <v>914880.62</v>
      </c>
      <c r="S390">
        <v>18120569.57</v>
      </c>
      <c r="T390">
        <v>1.0621763795158181</v>
      </c>
      <c r="V390">
        <v>-1060719.6999999993</v>
      </c>
      <c r="W390">
        <v>1.0621763795158181</v>
      </c>
      <c r="X390">
        <v>4</v>
      </c>
      <c r="Y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0.99326347543770654</v>
      </c>
      <c r="AL390">
        <v>0</v>
      </c>
      <c r="AM390">
        <v>1312.7367396774905</v>
      </c>
      <c r="AN390">
        <v>1312.73</v>
      </c>
      <c r="AO390">
        <v>0.99</v>
      </c>
      <c r="AP390">
        <v>920644.39999999991</v>
      </c>
      <c r="AQ390">
        <v>921957.12999999989</v>
      </c>
      <c r="AS390">
        <v>921957.12999999989</v>
      </c>
      <c r="AU390">
        <v>45</v>
      </c>
      <c r="AV390">
        <v>23</v>
      </c>
      <c r="AX390">
        <v>52.5</v>
      </c>
      <c r="AY390">
        <v>267.66000000000003</v>
      </c>
    </row>
    <row r="391" spans="1:51" x14ac:dyDescent="0.25">
      <c r="A391" t="s">
        <v>896</v>
      </c>
      <c r="B391" t="s">
        <v>897</v>
      </c>
      <c r="C391" t="s">
        <v>879</v>
      </c>
      <c r="D391" t="s">
        <v>211</v>
      </c>
      <c r="F391">
        <v>2403.31</v>
      </c>
      <c r="H391">
        <v>14999911.18</v>
      </c>
      <c r="I391">
        <v>2173000.7999999998</v>
      </c>
      <c r="J391">
        <v>8089466.7800000012</v>
      </c>
      <c r="K391">
        <v>13338070.424810003</v>
      </c>
      <c r="L391">
        <v>38600449.184810005</v>
      </c>
      <c r="M391">
        <v>1.05731</v>
      </c>
      <c r="N391">
        <v>40048236.109999999</v>
      </c>
      <c r="O391">
        <v>16663.78</v>
      </c>
      <c r="Q391">
        <v>20880819.5</v>
      </c>
      <c r="R391">
        <v>11237750.92</v>
      </c>
      <c r="S391">
        <v>32389736.840000004</v>
      </c>
      <c r="T391">
        <v>0.80876812529359621</v>
      </c>
      <c r="V391">
        <v>7658499.2699999958</v>
      </c>
      <c r="W391">
        <v>0.80876812529359621</v>
      </c>
      <c r="X391">
        <v>2</v>
      </c>
      <c r="Y391">
        <v>0</v>
      </c>
      <c r="AA391">
        <v>0</v>
      </c>
      <c r="AB391">
        <v>0</v>
      </c>
      <c r="AC391">
        <v>2231665.0925171967</v>
      </c>
      <c r="AD391">
        <v>140219.08577045455</v>
      </c>
      <c r="AE391">
        <v>140219.08577045455</v>
      </c>
      <c r="AF391">
        <v>138241.28114946946</v>
      </c>
      <c r="AG391">
        <v>0</v>
      </c>
      <c r="AH391">
        <v>58.344152760340762</v>
      </c>
      <c r="AI391">
        <v>57.521202487182038</v>
      </c>
      <c r="AJ391">
        <v>0</v>
      </c>
      <c r="AK391">
        <v>0</v>
      </c>
      <c r="AL391">
        <v>0</v>
      </c>
      <c r="AM391">
        <v>0</v>
      </c>
      <c r="AN391">
        <v>138241.28</v>
      </c>
      <c r="AO391">
        <v>57.52</v>
      </c>
      <c r="AP391">
        <v>12566071.330000002</v>
      </c>
      <c r="AQ391">
        <v>12704312.610000001</v>
      </c>
      <c r="AS391">
        <v>12704312.610000001</v>
      </c>
      <c r="AU391">
        <v>46</v>
      </c>
      <c r="AV391">
        <v>23</v>
      </c>
      <c r="AX391">
        <v>783.5</v>
      </c>
      <c r="AY391">
        <v>1632.33</v>
      </c>
    </row>
    <row r="392" spans="1:51" x14ac:dyDescent="0.25">
      <c r="A392" t="s">
        <v>898</v>
      </c>
      <c r="B392" t="s">
        <v>899</v>
      </c>
      <c r="C392" t="s">
        <v>879</v>
      </c>
      <c r="D392" t="s">
        <v>211</v>
      </c>
      <c r="F392">
        <v>1689.8</v>
      </c>
      <c r="H392">
        <v>10254681.51</v>
      </c>
      <c r="I392">
        <v>1527866.46</v>
      </c>
      <c r="J392">
        <v>5459557.5999999987</v>
      </c>
      <c r="K392">
        <v>9225899.297799997</v>
      </c>
      <c r="L392">
        <v>26468004.867799994</v>
      </c>
      <c r="M392">
        <v>1.05731</v>
      </c>
      <c r="N392">
        <v>27456149.93</v>
      </c>
      <c r="O392">
        <v>16248.16</v>
      </c>
      <c r="Q392">
        <v>11599551.83</v>
      </c>
      <c r="R392">
        <v>8947314.3800000008</v>
      </c>
      <c r="S392">
        <v>20703399.079999998</v>
      </c>
      <c r="T392">
        <v>0.75405324973762622</v>
      </c>
      <c r="V392">
        <v>6752750.8500000015</v>
      </c>
      <c r="W392">
        <v>0.75405324973762622</v>
      </c>
      <c r="X392">
        <v>2</v>
      </c>
      <c r="Y392">
        <v>0</v>
      </c>
      <c r="AA392">
        <v>0</v>
      </c>
      <c r="AB392">
        <v>0</v>
      </c>
      <c r="AC392">
        <v>2685582.4513614005</v>
      </c>
      <c r="AD392">
        <v>168739.43915407194</v>
      </c>
      <c r="AE392">
        <v>168739.43915407194</v>
      </c>
      <c r="AF392">
        <v>166359.35201637875</v>
      </c>
      <c r="AG392">
        <v>0</v>
      </c>
      <c r="AH392">
        <v>99.857639456783019</v>
      </c>
      <c r="AI392">
        <v>98.449137185689878</v>
      </c>
      <c r="AJ392">
        <v>0</v>
      </c>
      <c r="AK392">
        <v>0</v>
      </c>
      <c r="AL392">
        <v>0</v>
      </c>
      <c r="AM392">
        <v>0</v>
      </c>
      <c r="AN392">
        <v>166359.35</v>
      </c>
      <c r="AO392">
        <v>98.44</v>
      </c>
      <c r="AP392">
        <v>9412721.6799999997</v>
      </c>
      <c r="AQ392">
        <v>9579081.0299999993</v>
      </c>
      <c r="AS392">
        <v>9579081.0299999993</v>
      </c>
      <c r="AU392">
        <v>46</v>
      </c>
      <c r="AV392">
        <v>23</v>
      </c>
      <c r="AX392">
        <v>661.83</v>
      </c>
      <c r="AY392">
        <v>905.66</v>
      </c>
    </row>
    <row r="393" spans="1:51" x14ac:dyDescent="0.25">
      <c r="A393" t="s">
        <v>900</v>
      </c>
      <c r="B393" t="s">
        <v>901</v>
      </c>
      <c r="C393" t="s">
        <v>879</v>
      </c>
      <c r="D393" t="s">
        <v>211</v>
      </c>
      <c r="F393">
        <v>1335.79</v>
      </c>
      <c r="H393">
        <v>8158394.54</v>
      </c>
      <c r="I393">
        <v>1207781.24</v>
      </c>
      <c r="J393">
        <v>3759179.46</v>
      </c>
      <c r="K393">
        <v>7142571.2542899987</v>
      </c>
      <c r="L393">
        <v>20267926.494289998</v>
      </c>
      <c r="M393">
        <v>1.05731</v>
      </c>
      <c r="N393">
        <v>21020140.600000001</v>
      </c>
      <c r="O393">
        <v>15736.11</v>
      </c>
      <c r="Q393">
        <v>13185344.76</v>
      </c>
      <c r="R393">
        <v>2531433.5699999998</v>
      </c>
      <c r="S393">
        <v>15770802.949999999</v>
      </c>
      <c r="T393">
        <v>0.7502710495666236</v>
      </c>
      <c r="V393">
        <v>5249337.6500000022</v>
      </c>
      <c r="W393">
        <v>0.7502710495666236</v>
      </c>
      <c r="X393">
        <v>2</v>
      </c>
      <c r="Y393">
        <v>0</v>
      </c>
      <c r="AA393">
        <v>0</v>
      </c>
      <c r="AB393">
        <v>0</v>
      </c>
      <c r="AC393">
        <v>1452804.5691440017</v>
      </c>
      <c r="AD393">
        <v>91282.033837226089</v>
      </c>
      <c r="AE393">
        <v>91282.033837226089</v>
      </c>
      <c r="AF393">
        <v>89994.491365071241</v>
      </c>
      <c r="AG393">
        <v>0</v>
      </c>
      <c r="AH393">
        <v>68.335617003590457</v>
      </c>
      <c r="AI393">
        <v>67.371736100039115</v>
      </c>
      <c r="AJ393">
        <v>0</v>
      </c>
      <c r="AK393">
        <v>0</v>
      </c>
      <c r="AL393">
        <v>0</v>
      </c>
      <c r="AM393">
        <v>0</v>
      </c>
      <c r="AN393">
        <v>89994.49</v>
      </c>
      <c r="AO393">
        <v>67.37</v>
      </c>
      <c r="AP393">
        <v>2865620.75</v>
      </c>
      <c r="AQ393">
        <v>2955615.24</v>
      </c>
      <c r="AS393">
        <v>2955615.24</v>
      </c>
      <c r="AU393">
        <v>56</v>
      </c>
      <c r="AV393">
        <v>28</v>
      </c>
      <c r="AX393">
        <v>306.5</v>
      </c>
      <c r="AY393">
        <v>760.66</v>
      </c>
    </row>
    <row r="394" spans="1:51" x14ac:dyDescent="0.25">
      <c r="A394" t="s">
        <v>902</v>
      </c>
      <c r="B394" t="s">
        <v>903</v>
      </c>
      <c r="C394" t="s">
        <v>879</v>
      </c>
      <c r="D394" t="s">
        <v>211</v>
      </c>
      <c r="F394">
        <v>592.46</v>
      </c>
      <c r="H394">
        <v>3354720.67</v>
      </c>
      <c r="I394">
        <v>535684.55000000005</v>
      </c>
      <c r="J394">
        <v>1020208.0899999999</v>
      </c>
      <c r="K394">
        <v>2732137.2594599994</v>
      </c>
      <c r="L394">
        <v>7642750.569459999</v>
      </c>
      <c r="M394">
        <v>1.05731</v>
      </c>
      <c r="N394">
        <v>7924177.8099999996</v>
      </c>
      <c r="O394">
        <v>13375.04</v>
      </c>
      <c r="Q394">
        <v>9815556.1799999997</v>
      </c>
      <c r="R394">
        <v>567546.69999999995</v>
      </c>
      <c r="S394">
        <v>10472001.559999999</v>
      </c>
      <c r="T394">
        <v>1.3215253129207609</v>
      </c>
      <c r="V394">
        <v>-2547823.7499999991</v>
      </c>
      <c r="W394">
        <v>1.3215253129207609</v>
      </c>
      <c r="X394">
        <v>4</v>
      </c>
      <c r="Y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1.0291948702559728</v>
      </c>
      <c r="AL394">
        <v>0</v>
      </c>
      <c r="AM394">
        <v>609.75679283185366</v>
      </c>
      <c r="AN394">
        <v>609.75</v>
      </c>
      <c r="AO394">
        <v>1.02</v>
      </c>
      <c r="AP394">
        <v>569471.91999999993</v>
      </c>
      <c r="AQ394">
        <v>570081.66999999993</v>
      </c>
      <c r="AS394">
        <v>570081.66999999993</v>
      </c>
      <c r="AU394">
        <v>42</v>
      </c>
      <c r="AV394">
        <v>21</v>
      </c>
      <c r="AX394">
        <v>103</v>
      </c>
      <c r="AY394">
        <v>104</v>
      </c>
    </row>
    <row r="395" spans="1:51" x14ac:dyDescent="0.25">
      <c r="A395" t="s">
        <v>904</v>
      </c>
      <c r="B395" t="s">
        <v>905</v>
      </c>
      <c r="C395" t="s">
        <v>879</v>
      </c>
      <c r="D395" t="s">
        <v>211</v>
      </c>
      <c r="F395">
        <v>3522.81</v>
      </c>
      <c r="H395">
        <v>22004488.190000001</v>
      </c>
      <c r="I395">
        <v>3185219.11</v>
      </c>
      <c r="J395">
        <v>15172428.880000001</v>
      </c>
      <c r="K395">
        <v>20540124.694310002</v>
      </c>
      <c r="L395">
        <v>60902260.874310002</v>
      </c>
      <c r="M395">
        <v>1.05731</v>
      </c>
      <c r="N395">
        <v>63215414.890000001</v>
      </c>
      <c r="O395">
        <v>17944.59</v>
      </c>
      <c r="Q395">
        <v>22186415.710000001</v>
      </c>
      <c r="R395">
        <v>24118460.370000001</v>
      </c>
      <c r="S395">
        <v>47805518.890000001</v>
      </c>
      <c r="T395">
        <v>0.75623198824504301</v>
      </c>
      <c r="V395">
        <v>15409896</v>
      </c>
      <c r="W395">
        <v>0.75623198824504301</v>
      </c>
      <c r="X395">
        <v>2</v>
      </c>
      <c r="Y395">
        <v>0</v>
      </c>
      <c r="AA395">
        <v>0</v>
      </c>
      <c r="AB395">
        <v>0</v>
      </c>
      <c r="AC395">
        <v>6581786.3368662</v>
      </c>
      <c r="AD395">
        <v>413544.15856855817</v>
      </c>
      <c r="AE395">
        <v>413544.15856855817</v>
      </c>
      <c r="AF395">
        <v>407711.07569468144</v>
      </c>
      <c r="AG395">
        <v>0</v>
      </c>
      <c r="AH395">
        <v>117.39042371531765</v>
      </c>
      <c r="AI395">
        <v>115.73461971967873</v>
      </c>
      <c r="AJ395">
        <v>0</v>
      </c>
      <c r="AK395">
        <v>0</v>
      </c>
      <c r="AL395">
        <v>0</v>
      </c>
      <c r="AM395">
        <v>0</v>
      </c>
      <c r="AN395">
        <v>407711.07</v>
      </c>
      <c r="AO395">
        <v>115.73</v>
      </c>
      <c r="AP395">
        <v>25732905.699999999</v>
      </c>
      <c r="AQ395">
        <v>26140616.77</v>
      </c>
      <c r="AS395">
        <v>26140616.77</v>
      </c>
      <c r="AU395">
        <v>49</v>
      </c>
      <c r="AV395">
        <v>25</v>
      </c>
      <c r="AX395">
        <v>2251.16</v>
      </c>
      <c r="AY395">
        <v>2370.33</v>
      </c>
    </row>
    <row r="396" spans="1:51" x14ac:dyDescent="0.25">
      <c r="A396" t="s">
        <v>906</v>
      </c>
      <c r="B396" t="s">
        <v>907</v>
      </c>
      <c r="C396" t="s">
        <v>879</v>
      </c>
      <c r="D396" t="s">
        <v>211</v>
      </c>
      <c r="F396">
        <v>299.75</v>
      </c>
      <c r="H396">
        <v>1752851.37</v>
      </c>
      <c r="I396">
        <v>271024.95</v>
      </c>
      <c r="J396">
        <v>509203.20999999996</v>
      </c>
      <c r="K396">
        <v>1393924.1072500001</v>
      </c>
      <c r="L396">
        <v>3927003.6372500006</v>
      </c>
      <c r="M396">
        <v>1.05731</v>
      </c>
      <c r="N396">
        <v>4072174.42</v>
      </c>
      <c r="O396">
        <v>13585.23</v>
      </c>
      <c r="Q396">
        <v>4485263.8600000003</v>
      </c>
      <c r="R396">
        <v>278453.59999999998</v>
      </c>
      <c r="S396">
        <v>4827121.5599999996</v>
      </c>
      <c r="T396">
        <v>1.1853916512741121</v>
      </c>
      <c r="V396">
        <v>-754947.13999999966</v>
      </c>
      <c r="W396">
        <v>1.1853916512741121</v>
      </c>
      <c r="X396">
        <v>4</v>
      </c>
      <c r="Y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1.0453689944136142</v>
      </c>
      <c r="AL396">
        <v>0</v>
      </c>
      <c r="AM396">
        <v>313.34935607548084</v>
      </c>
      <c r="AN396">
        <v>313.33999999999997</v>
      </c>
      <c r="AO396">
        <v>1.04</v>
      </c>
      <c r="AP396">
        <v>279071.88999999996</v>
      </c>
      <c r="AQ396">
        <v>279385.23</v>
      </c>
      <c r="AS396">
        <v>279385.23</v>
      </c>
      <c r="AU396">
        <v>42</v>
      </c>
      <c r="AV396">
        <v>21</v>
      </c>
      <c r="AX396">
        <v>30</v>
      </c>
      <c r="AY396">
        <v>79</v>
      </c>
    </row>
    <row r="397" spans="1:51" x14ac:dyDescent="0.25">
      <c r="A397" t="s">
        <v>908</v>
      </c>
      <c r="B397" t="s">
        <v>909</v>
      </c>
      <c r="C397" t="s">
        <v>879</v>
      </c>
      <c r="D397" t="s">
        <v>211</v>
      </c>
      <c r="F397">
        <v>3289.89</v>
      </c>
      <c r="H397">
        <v>18813452.759999998</v>
      </c>
      <c r="I397">
        <v>2974619.84</v>
      </c>
      <c r="J397">
        <v>5608643.4900000002</v>
      </c>
      <c r="K397">
        <v>15196713.703389999</v>
      </c>
      <c r="L397">
        <v>42593429.793389991</v>
      </c>
      <c r="M397">
        <v>1.05731</v>
      </c>
      <c r="N397">
        <v>44163535.590000004</v>
      </c>
      <c r="O397">
        <v>13424.01</v>
      </c>
      <c r="Q397">
        <v>45621457.380000003</v>
      </c>
      <c r="R397">
        <v>2630067.7599999998</v>
      </c>
      <c r="S397">
        <v>50128742.030000001</v>
      </c>
      <c r="T397">
        <v>1.1350708533705056</v>
      </c>
      <c r="V397">
        <v>-5965206.4399999976</v>
      </c>
      <c r="W397">
        <v>1.1350708533705056</v>
      </c>
      <c r="X397">
        <v>4</v>
      </c>
      <c r="Y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1.0329633008852466</v>
      </c>
      <c r="AL397">
        <v>0</v>
      </c>
      <c r="AM397">
        <v>3398.3356339493635</v>
      </c>
      <c r="AN397">
        <v>3398.33</v>
      </c>
      <c r="AO397">
        <v>1.03</v>
      </c>
      <c r="AP397">
        <v>2630067.7599999993</v>
      </c>
      <c r="AQ397">
        <v>2633466.0899999994</v>
      </c>
      <c r="AS397">
        <v>2633466.0899999994</v>
      </c>
      <c r="AU397">
        <v>48</v>
      </c>
      <c r="AV397">
        <v>24</v>
      </c>
      <c r="AX397">
        <v>447.83</v>
      </c>
      <c r="AY397">
        <v>709</v>
      </c>
    </row>
    <row r="398" spans="1:51" x14ac:dyDescent="0.25">
      <c r="A398" t="s">
        <v>910</v>
      </c>
      <c r="B398" t="s">
        <v>911</v>
      </c>
      <c r="C398" t="s">
        <v>879</v>
      </c>
      <c r="D398" t="s">
        <v>211</v>
      </c>
      <c r="F398">
        <v>2994.23</v>
      </c>
      <c r="H398">
        <v>17583746.949999999</v>
      </c>
      <c r="I398">
        <v>2707292.93</v>
      </c>
      <c r="J398">
        <v>6199585.3799999999</v>
      </c>
      <c r="K398">
        <v>14278261.557729997</v>
      </c>
      <c r="L398">
        <v>40768886.817729995</v>
      </c>
      <c r="M398">
        <v>1.05731</v>
      </c>
      <c r="N398">
        <v>42287064.549999997</v>
      </c>
      <c r="O398">
        <v>14122.85</v>
      </c>
      <c r="Q398">
        <v>43580763.420000002</v>
      </c>
      <c r="R398">
        <v>3308941.14</v>
      </c>
      <c r="S398">
        <v>48317058.510000005</v>
      </c>
      <c r="T398">
        <v>1.1425966551277207</v>
      </c>
      <c r="V398">
        <v>-6029993.9600000083</v>
      </c>
      <c r="W398">
        <v>1.1425966551277207</v>
      </c>
      <c r="X398">
        <v>4</v>
      </c>
      <c r="Y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1.0867379076283872</v>
      </c>
      <c r="AL398">
        <v>0</v>
      </c>
      <c r="AM398">
        <v>3253.9432451581461</v>
      </c>
      <c r="AN398">
        <v>3253.94</v>
      </c>
      <c r="AO398">
        <v>1.08</v>
      </c>
      <c r="AP398">
        <v>3362320.76</v>
      </c>
      <c r="AQ398">
        <v>3365574.6999999997</v>
      </c>
      <c r="AS398">
        <v>3365574.6999999997</v>
      </c>
      <c r="AU398">
        <v>48</v>
      </c>
      <c r="AV398">
        <v>24</v>
      </c>
      <c r="AX398">
        <v>477.5</v>
      </c>
      <c r="AY398">
        <v>1023.33</v>
      </c>
    </row>
    <row r="399" spans="1:51" x14ac:dyDescent="0.25">
      <c r="A399" t="s">
        <v>912</v>
      </c>
      <c r="B399" t="s">
        <v>913</v>
      </c>
      <c r="C399" t="s">
        <v>879</v>
      </c>
      <c r="D399" t="s">
        <v>211</v>
      </c>
      <c r="F399">
        <v>3155.47</v>
      </c>
      <c r="H399">
        <v>19143530.420000002</v>
      </c>
      <c r="I399">
        <v>2853081.3</v>
      </c>
      <c r="J399">
        <v>9067889.8599999994</v>
      </c>
      <c r="K399">
        <v>16889672.56797</v>
      </c>
      <c r="L399">
        <v>47954174.147970006</v>
      </c>
      <c r="M399">
        <v>1.05731</v>
      </c>
      <c r="N399">
        <v>49734480.729999997</v>
      </c>
      <c r="O399">
        <v>15761.35</v>
      </c>
      <c r="Q399">
        <v>32771113.809999999</v>
      </c>
      <c r="R399">
        <v>5615005.0700000003</v>
      </c>
      <c r="S399">
        <v>38947861.340000004</v>
      </c>
      <c r="T399">
        <v>0.78311587390328441</v>
      </c>
      <c r="V399">
        <v>10786619.389999993</v>
      </c>
      <c r="W399">
        <v>0.78311587390328441</v>
      </c>
      <c r="X399">
        <v>2</v>
      </c>
      <c r="Y399">
        <v>0</v>
      </c>
      <c r="AA399">
        <v>0</v>
      </c>
      <c r="AB399">
        <v>0</v>
      </c>
      <c r="AC399">
        <v>2200285.3434844976</v>
      </c>
      <c r="AD399">
        <v>138247.44596848573</v>
      </c>
      <c r="AE399">
        <v>138247.44596848573</v>
      </c>
      <c r="AF399">
        <v>136297.45152961547</v>
      </c>
      <c r="AG399">
        <v>0</v>
      </c>
      <c r="AH399">
        <v>43.81199820264041</v>
      </c>
      <c r="AI399">
        <v>43.194025463596702</v>
      </c>
      <c r="AJ399">
        <v>0</v>
      </c>
      <c r="AK399">
        <v>0</v>
      </c>
      <c r="AL399">
        <v>0</v>
      </c>
      <c r="AM399">
        <v>0</v>
      </c>
      <c r="AN399">
        <v>136297.45000000001</v>
      </c>
      <c r="AO399">
        <v>43.19</v>
      </c>
      <c r="AP399">
        <v>6150054.6600000001</v>
      </c>
      <c r="AQ399">
        <v>6286352.1100000003</v>
      </c>
      <c r="AS399">
        <v>6286352.1100000003</v>
      </c>
      <c r="AU399">
        <v>46</v>
      </c>
      <c r="AV399">
        <v>23</v>
      </c>
      <c r="AX399">
        <v>822.33</v>
      </c>
      <c r="AY399">
        <v>1746.33</v>
      </c>
    </row>
    <row r="400" spans="1:51" x14ac:dyDescent="0.25">
      <c r="A400" t="s">
        <v>914</v>
      </c>
      <c r="B400" t="s">
        <v>915</v>
      </c>
      <c r="C400" t="s">
        <v>879</v>
      </c>
      <c r="D400" t="s">
        <v>211</v>
      </c>
      <c r="F400">
        <v>470.46</v>
      </c>
      <c r="H400">
        <v>2771943.79</v>
      </c>
      <c r="I400">
        <v>425375.81</v>
      </c>
      <c r="J400">
        <v>1018914.98</v>
      </c>
      <c r="K400">
        <v>2260705.0634600003</v>
      </c>
      <c r="L400">
        <v>6476939.6434599999</v>
      </c>
      <c r="M400">
        <v>1.05731</v>
      </c>
      <c r="N400">
        <v>6718572.04</v>
      </c>
      <c r="O400">
        <v>14280.85</v>
      </c>
      <c r="Q400">
        <v>8747740.6500000004</v>
      </c>
      <c r="R400">
        <v>483544.67</v>
      </c>
      <c r="S400">
        <v>10402104.870000001</v>
      </c>
      <c r="T400">
        <v>1.5482612686251707</v>
      </c>
      <c r="V400">
        <v>-3683532.830000001</v>
      </c>
      <c r="W400">
        <v>1.5482612686251707</v>
      </c>
      <c r="X400">
        <v>4</v>
      </c>
      <c r="Y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1.0988962948959906</v>
      </c>
      <c r="AL400">
        <v>0</v>
      </c>
      <c r="AM400">
        <v>516.98675089676772</v>
      </c>
      <c r="AN400">
        <v>516.98</v>
      </c>
      <c r="AO400">
        <v>1.0900000000000001</v>
      </c>
      <c r="AP400">
        <v>483544.67000000004</v>
      </c>
      <c r="AQ400">
        <v>484061.65</v>
      </c>
      <c r="AS400">
        <v>484061.65</v>
      </c>
      <c r="AU400">
        <v>77</v>
      </c>
      <c r="AV400">
        <v>39</v>
      </c>
      <c r="AX400">
        <v>72.5</v>
      </c>
      <c r="AY400">
        <v>184.33</v>
      </c>
    </row>
    <row r="401" spans="1:51" x14ac:dyDescent="0.25">
      <c r="A401" t="s">
        <v>916</v>
      </c>
      <c r="B401" t="s">
        <v>917</v>
      </c>
      <c r="C401" t="s">
        <v>879</v>
      </c>
      <c r="D401" t="s">
        <v>211</v>
      </c>
      <c r="F401">
        <v>471.28</v>
      </c>
      <c r="H401">
        <v>2573385.2599999998</v>
      </c>
      <c r="I401">
        <v>426117.23</v>
      </c>
      <c r="J401">
        <v>470839.68999999977</v>
      </c>
      <c r="K401">
        <v>2046886.7122799996</v>
      </c>
      <c r="L401">
        <v>5517228.8922799993</v>
      </c>
      <c r="M401">
        <v>1.05731</v>
      </c>
      <c r="N401">
        <v>5716114.2000000002</v>
      </c>
      <c r="O401">
        <v>12128.91</v>
      </c>
      <c r="Q401">
        <v>9616063.9100000001</v>
      </c>
      <c r="R401">
        <v>293530.19</v>
      </c>
      <c r="S401">
        <v>10530982.969999999</v>
      </c>
      <c r="T401">
        <v>1.8423325009846721</v>
      </c>
      <c r="V401">
        <v>-4814868.7699999986</v>
      </c>
      <c r="W401">
        <v>1.8423325009846721</v>
      </c>
      <c r="X401">
        <v>4</v>
      </c>
      <c r="Y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0.93330656807695844</v>
      </c>
      <c r="AL401">
        <v>0</v>
      </c>
      <c r="AM401">
        <v>439.84871940330896</v>
      </c>
      <c r="AN401">
        <v>439.84</v>
      </c>
      <c r="AO401">
        <v>0.93</v>
      </c>
      <c r="AP401">
        <v>293530.18999999994</v>
      </c>
      <c r="AQ401">
        <v>293970.02999999997</v>
      </c>
      <c r="AS401">
        <v>293970.02999999997</v>
      </c>
      <c r="AU401">
        <v>47</v>
      </c>
      <c r="AV401">
        <v>24</v>
      </c>
      <c r="AX401">
        <v>18.5</v>
      </c>
      <c r="AY401">
        <v>20.329999999999998</v>
      </c>
    </row>
    <row r="402" spans="1:51" x14ac:dyDescent="0.25">
      <c r="A402" t="s">
        <v>918</v>
      </c>
      <c r="B402" t="s">
        <v>919</v>
      </c>
      <c r="C402" t="s">
        <v>879</v>
      </c>
      <c r="D402" t="s">
        <v>211</v>
      </c>
      <c r="F402">
        <v>4648.88</v>
      </c>
      <c r="H402">
        <v>26171465.829999998</v>
      </c>
      <c r="I402">
        <v>4203377.82</v>
      </c>
      <c r="J402">
        <v>6063418.4300000006</v>
      </c>
      <c r="K402">
        <v>20807224.854879994</v>
      </c>
      <c r="L402">
        <v>57245486.934879988</v>
      </c>
      <c r="M402">
        <v>1.05731</v>
      </c>
      <c r="N402">
        <v>59333763.729999997</v>
      </c>
      <c r="O402">
        <v>12763.02</v>
      </c>
      <c r="Q402">
        <v>54702466.530000001</v>
      </c>
      <c r="R402">
        <v>3449722.72</v>
      </c>
      <c r="S402">
        <v>59634494.030000001</v>
      </c>
      <c r="T402">
        <v>1.0050684514363271</v>
      </c>
      <c r="V402">
        <v>-300730.30000000447</v>
      </c>
      <c r="W402">
        <v>1.0050684514363271</v>
      </c>
      <c r="X402">
        <v>4</v>
      </c>
      <c r="Y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0.98210064653447149</v>
      </c>
      <c r="AL402">
        <v>0</v>
      </c>
      <c r="AM402">
        <v>4565.6680536611739</v>
      </c>
      <c r="AN402">
        <v>4565.66</v>
      </c>
      <c r="AO402">
        <v>0.98</v>
      </c>
      <c r="AP402">
        <v>3456359.9199999995</v>
      </c>
      <c r="AQ402">
        <v>3460925.5799999996</v>
      </c>
      <c r="AS402">
        <v>3460925.5799999996</v>
      </c>
      <c r="AU402">
        <v>81</v>
      </c>
      <c r="AV402">
        <v>41</v>
      </c>
      <c r="AX402">
        <v>250.5</v>
      </c>
      <c r="AY402">
        <v>703.33</v>
      </c>
    </row>
    <row r="403" spans="1:51" x14ac:dyDescent="0.25">
      <c r="A403" t="s">
        <v>920</v>
      </c>
      <c r="B403" t="s">
        <v>921</v>
      </c>
      <c r="C403" t="s">
        <v>879</v>
      </c>
      <c r="D403" t="s">
        <v>211</v>
      </c>
      <c r="F403">
        <v>1358.14</v>
      </c>
      <c r="H403">
        <v>7975761.0500000007</v>
      </c>
      <c r="I403">
        <v>1227989.44</v>
      </c>
      <c r="J403">
        <v>3166896.94</v>
      </c>
      <c r="K403">
        <v>6584997.0841400009</v>
      </c>
      <c r="L403">
        <v>18955644.514140002</v>
      </c>
      <c r="M403">
        <v>1.05731</v>
      </c>
      <c r="N403">
        <v>19664606.309999999</v>
      </c>
      <c r="O403">
        <v>14479.07</v>
      </c>
      <c r="Q403">
        <v>17698145.670000002</v>
      </c>
      <c r="R403">
        <v>1428895.75</v>
      </c>
      <c r="S403">
        <v>19270005.720000003</v>
      </c>
      <c r="T403">
        <v>0.97993346097148504</v>
      </c>
      <c r="V403">
        <v>394600.58999999613</v>
      </c>
      <c r="W403">
        <v>0.97993346097148504</v>
      </c>
      <c r="X403">
        <v>3</v>
      </c>
      <c r="Y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23.728408883837663</v>
      </c>
      <c r="AK403">
        <v>0</v>
      </c>
      <c r="AL403">
        <v>32226.501241495287</v>
      </c>
      <c r="AM403">
        <v>0</v>
      </c>
      <c r="AN403">
        <v>32226.5</v>
      </c>
      <c r="AO403">
        <v>23.72</v>
      </c>
      <c r="AP403">
        <v>1437198.94</v>
      </c>
      <c r="AQ403">
        <v>1469425.44</v>
      </c>
      <c r="AS403">
        <v>1469425.44</v>
      </c>
      <c r="AU403">
        <v>47</v>
      </c>
      <c r="AV403">
        <v>24</v>
      </c>
      <c r="AX403">
        <v>325.16000000000003</v>
      </c>
      <c r="AY403">
        <v>475</v>
      </c>
    </row>
    <row r="404" spans="1:51" x14ac:dyDescent="0.25">
      <c r="A404" t="s">
        <v>922</v>
      </c>
      <c r="B404" t="s">
        <v>923</v>
      </c>
      <c r="C404" t="s">
        <v>879</v>
      </c>
      <c r="D404" t="s">
        <v>211</v>
      </c>
      <c r="F404">
        <v>1293.6300000000001</v>
      </c>
      <c r="H404">
        <v>7608386.7599999998</v>
      </c>
      <c r="I404">
        <v>1169661.43</v>
      </c>
      <c r="J404">
        <v>2644349.8999999994</v>
      </c>
      <c r="K404">
        <v>6537087.50813</v>
      </c>
      <c r="L404">
        <v>17959485.598129999</v>
      </c>
      <c r="M404">
        <v>1.05731</v>
      </c>
      <c r="N404">
        <v>18614103.23</v>
      </c>
      <c r="O404">
        <v>14389.04</v>
      </c>
      <c r="Q404">
        <v>14567397.18</v>
      </c>
      <c r="R404">
        <v>1893495.8</v>
      </c>
      <c r="S404">
        <v>16572777.220000001</v>
      </c>
      <c r="T404">
        <v>0.89033444239687931</v>
      </c>
      <c r="V404">
        <v>2041326.0099999998</v>
      </c>
      <c r="W404">
        <v>0.89033444239687931</v>
      </c>
      <c r="X404">
        <v>2</v>
      </c>
      <c r="Y404">
        <v>0</v>
      </c>
      <c r="AA404">
        <v>0</v>
      </c>
      <c r="AB404">
        <v>0</v>
      </c>
      <c r="AC404">
        <v>39113.670353800189</v>
      </c>
      <c r="AD404">
        <v>2457.5744436413602</v>
      </c>
      <c r="AE404">
        <v>39292.389670873818</v>
      </c>
      <c r="AF404">
        <v>38738.166474840284</v>
      </c>
      <c r="AG404">
        <v>0</v>
      </c>
      <c r="AH404">
        <v>1.8997506579480685</v>
      </c>
      <c r="AI404">
        <v>29.945321672224885</v>
      </c>
      <c r="AJ404">
        <v>0</v>
      </c>
      <c r="AK404">
        <v>0</v>
      </c>
      <c r="AL404">
        <v>0</v>
      </c>
      <c r="AM404">
        <v>0</v>
      </c>
      <c r="AN404">
        <v>38738.160000000003</v>
      </c>
      <c r="AO404">
        <v>29.94</v>
      </c>
      <c r="AP404">
        <v>1955115.9099999997</v>
      </c>
      <c r="AQ404">
        <v>1993854.0699999996</v>
      </c>
      <c r="AS404">
        <v>1993854.0699999996</v>
      </c>
      <c r="AU404">
        <v>81</v>
      </c>
      <c r="AV404">
        <v>41</v>
      </c>
      <c r="AX404">
        <v>179.66</v>
      </c>
      <c r="AY404">
        <v>463.66</v>
      </c>
    </row>
    <row r="405" spans="1:51" x14ac:dyDescent="0.25">
      <c r="A405" t="s">
        <v>924</v>
      </c>
      <c r="B405" t="s">
        <v>925</v>
      </c>
      <c r="C405" t="s">
        <v>879</v>
      </c>
      <c r="D405" t="s">
        <v>211</v>
      </c>
      <c r="F405">
        <v>881</v>
      </c>
      <c r="H405">
        <v>5082665.32</v>
      </c>
      <c r="I405">
        <v>796573.77</v>
      </c>
      <c r="J405">
        <v>1411321.5</v>
      </c>
      <c r="K405">
        <v>4053640.7430000002</v>
      </c>
      <c r="L405">
        <v>11344201.333000001</v>
      </c>
      <c r="M405">
        <v>1.05731</v>
      </c>
      <c r="N405">
        <v>11762023.359999999</v>
      </c>
      <c r="O405">
        <v>13350.76</v>
      </c>
      <c r="Q405">
        <v>12039875.09</v>
      </c>
      <c r="R405">
        <v>599290.35</v>
      </c>
      <c r="S405">
        <v>13312600.979999999</v>
      </c>
      <c r="T405">
        <v>1.131829156646055</v>
      </c>
      <c r="V405">
        <v>-1550577.6199999992</v>
      </c>
      <c r="W405">
        <v>1.131829156646055</v>
      </c>
      <c r="X405">
        <v>4</v>
      </c>
      <c r="Y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1.027326673468449</v>
      </c>
      <c r="AL405">
        <v>0</v>
      </c>
      <c r="AM405">
        <v>905.07479932570357</v>
      </c>
      <c r="AN405">
        <v>905.07</v>
      </c>
      <c r="AO405">
        <v>1.02</v>
      </c>
      <c r="AP405">
        <v>599290.35000000009</v>
      </c>
      <c r="AQ405">
        <v>600195.42000000004</v>
      </c>
      <c r="AS405">
        <v>600195.42000000004</v>
      </c>
      <c r="AU405">
        <v>82</v>
      </c>
      <c r="AV405">
        <v>41</v>
      </c>
      <c r="AX405">
        <v>89</v>
      </c>
      <c r="AY405">
        <v>192.33</v>
      </c>
    </row>
    <row r="406" spans="1:51" x14ac:dyDescent="0.25">
      <c r="A406" t="s">
        <v>926</v>
      </c>
      <c r="B406" t="s">
        <v>927</v>
      </c>
      <c r="C406" t="s">
        <v>879</v>
      </c>
      <c r="D406" t="s">
        <v>211</v>
      </c>
      <c r="F406">
        <v>752.32</v>
      </c>
      <c r="H406">
        <v>4357433.07</v>
      </c>
      <c r="I406">
        <v>680225.17</v>
      </c>
      <c r="J406">
        <v>1392373.34</v>
      </c>
      <c r="K406">
        <v>3522366.2723200005</v>
      </c>
      <c r="L406">
        <v>9952397.8523200005</v>
      </c>
      <c r="M406">
        <v>1.05731</v>
      </c>
      <c r="N406">
        <v>10320902.960000001</v>
      </c>
      <c r="O406">
        <v>13718.76</v>
      </c>
      <c r="Q406">
        <v>9288812.6600000001</v>
      </c>
      <c r="R406">
        <v>578458.37</v>
      </c>
      <c r="S406">
        <v>9915447.5499999989</v>
      </c>
      <c r="T406">
        <v>0.96071512235204637</v>
      </c>
      <c r="V406">
        <v>405455.41000000201</v>
      </c>
      <c r="W406">
        <v>0.96071512235204637</v>
      </c>
      <c r="X406">
        <v>3</v>
      </c>
      <c r="Y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22.482416484412212</v>
      </c>
      <c r="AK406">
        <v>0</v>
      </c>
      <c r="AL406">
        <v>16913.971569552996</v>
      </c>
      <c r="AM406">
        <v>0</v>
      </c>
      <c r="AN406">
        <v>16913.97</v>
      </c>
      <c r="AO406">
        <v>22.48</v>
      </c>
      <c r="AP406">
        <v>581834.36</v>
      </c>
      <c r="AQ406">
        <v>598748.32999999996</v>
      </c>
      <c r="AS406">
        <v>598748.32999999996</v>
      </c>
      <c r="AU406">
        <v>82</v>
      </c>
      <c r="AV406">
        <v>41</v>
      </c>
      <c r="AX406">
        <v>104.16</v>
      </c>
      <c r="AY406">
        <v>208</v>
      </c>
    </row>
    <row r="407" spans="1:51" x14ac:dyDescent="0.25">
      <c r="A407" t="s">
        <v>928</v>
      </c>
      <c r="B407" t="s">
        <v>929</v>
      </c>
      <c r="C407" t="s">
        <v>879</v>
      </c>
      <c r="D407" t="s">
        <v>211</v>
      </c>
      <c r="F407">
        <v>1098.25</v>
      </c>
      <c r="H407">
        <v>6283693.5700000003</v>
      </c>
      <c r="I407">
        <v>993004.7</v>
      </c>
      <c r="J407">
        <v>1606042.2899999998</v>
      </c>
      <c r="K407">
        <v>4993266.9577500001</v>
      </c>
      <c r="L407">
        <v>13876007.517750001</v>
      </c>
      <c r="M407">
        <v>1.05731</v>
      </c>
      <c r="N407">
        <v>14385077.369999999</v>
      </c>
      <c r="O407">
        <v>13098.18</v>
      </c>
      <c r="Q407">
        <v>12946569.630000001</v>
      </c>
      <c r="R407">
        <v>734320</v>
      </c>
      <c r="S407">
        <v>13835519.620000001</v>
      </c>
      <c r="T407">
        <v>0.96179667749677189</v>
      </c>
      <c r="V407">
        <v>549557.74999999814</v>
      </c>
      <c r="W407">
        <v>0.96179667749677189</v>
      </c>
      <c r="X407">
        <v>3</v>
      </c>
      <c r="Y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21.465395347819641</v>
      </c>
      <c r="AK407">
        <v>0</v>
      </c>
      <c r="AL407">
        <v>23574.370440742921</v>
      </c>
      <c r="AM407">
        <v>0</v>
      </c>
      <c r="AN407">
        <v>23574.37</v>
      </c>
      <c r="AO407">
        <v>21.46</v>
      </c>
      <c r="AP407">
        <v>737537.63</v>
      </c>
      <c r="AQ407">
        <v>761112</v>
      </c>
      <c r="AS407">
        <v>761112</v>
      </c>
      <c r="AU407">
        <v>82</v>
      </c>
      <c r="AV407">
        <v>41</v>
      </c>
      <c r="AX407">
        <v>83.5</v>
      </c>
      <c r="AY407">
        <v>211</v>
      </c>
    </row>
    <row r="408" spans="1:51" x14ac:dyDescent="0.25">
      <c r="A408" t="s">
        <v>930</v>
      </c>
      <c r="B408" t="s">
        <v>931</v>
      </c>
      <c r="C408" t="s">
        <v>879</v>
      </c>
      <c r="D408" t="s">
        <v>211</v>
      </c>
      <c r="F408">
        <v>2785.63</v>
      </c>
      <c r="H408">
        <v>16486669.989999998</v>
      </c>
      <c r="I408">
        <v>2518683.0699999998</v>
      </c>
      <c r="J408">
        <v>6517033.8899999987</v>
      </c>
      <c r="K408">
        <v>14347385.031129997</v>
      </c>
      <c r="L408">
        <v>39869771.981129989</v>
      </c>
      <c r="M408">
        <v>1.05731</v>
      </c>
      <c r="N408">
        <v>41332459.969999999</v>
      </c>
      <c r="O408">
        <v>14837.74</v>
      </c>
      <c r="Q408">
        <v>32897220.82</v>
      </c>
      <c r="R408">
        <v>4003187.47</v>
      </c>
      <c r="S408">
        <v>37207981.130000003</v>
      </c>
      <c r="T408">
        <v>0.90021211311899574</v>
      </c>
      <c r="V408">
        <v>4124478.8399999961</v>
      </c>
      <c r="W408">
        <v>0.90021211311899574</v>
      </c>
      <c r="X408">
        <v>3</v>
      </c>
      <c r="Y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24.316200985919188</v>
      </c>
      <c r="AK408">
        <v>0</v>
      </c>
      <c r="AL408">
        <v>67735.938952406068</v>
      </c>
      <c r="AM408">
        <v>0</v>
      </c>
      <c r="AN408">
        <v>67735.929999999993</v>
      </c>
      <c r="AO408">
        <v>24.31</v>
      </c>
      <c r="AP408">
        <v>4453953.5</v>
      </c>
      <c r="AQ408">
        <v>4521689.43</v>
      </c>
      <c r="AS408">
        <v>4521689.43</v>
      </c>
      <c r="AU408">
        <v>85</v>
      </c>
      <c r="AV408">
        <v>43</v>
      </c>
      <c r="AX408">
        <v>573</v>
      </c>
      <c r="AY408">
        <v>1104.33</v>
      </c>
    </row>
    <row r="409" spans="1:51" x14ac:dyDescent="0.25">
      <c r="A409" t="s">
        <v>932</v>
      </c>
      <c r="B409" t="s">
        <v>933</v>
      </c>
      <c r="C409" t="s">
        <v>879</v>
      </c>
      <c r="D409" t="s">
        <v>222</v>
      </c>
      <c r="F409">
        <v>4051.82</v>
      </c>
      <c r="H409">
        <v>25427265.649999999</v>
      </c>
      <c r="I409">
        <v>3663534.0800000001</v>
      </c>
      <c r="J409">
        <v>4964862.0600000005</v>
      </c>
      <c r="K409">
        <v>21368286.17582</v>
      </c>
      <c r="L409">
        <v>55423947.96582</v>
      </c>
      <c r="M409">
        <v>1.05731</v>
      </c>
      <c r="N409">
        <v>57375677.939999998</v>
      </c>
      <c r="O409">
        <v>14160.47</v>
      </c>
      <c r="Q409">
        <v>79769286.560000002</v>
      </c>
      <c r="R409">
        <v>2804219.14</v>
      </c>
      <c r="S409">
        <v>84614664.340000004</v>
      </c>
      <c r="T409">
        <v>1.4747479660019858</v>
      </c>
      <c r="V409">
        <v>-27238986.400000006</v>
      </c>
      <c r="W409">
        <v>1.4747479660019858</v>
      </c>
      <c r="X409">
        <v>4</v>
      </c>
      <c r="Y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1.0896326834252588</v>
      </c>
      <c r="AL409">
        <v>0</v>
      </c>
      <c r="AM409">
        <v>4414.9954993561323</v>
      </c>
      <c r="AN409">
        <v>4414.99</v>
      </c>
      <c r="AO409">
        <v>1.08</v>
      </c>
      <c r="AP409">
        <v>2808011.9199999995</v>
      </c>
      <c r="AQ409">
        <v>2812426.9099999997</v>
      </c>
      <c r="AS409">
        <v>2812426.9099999997</v>
      </c>
      <c r="AU409">
        <v>47</v>
      </c>
      <c r="AV409">
        <v>24</v>
      </c>
      <c r="AX409">
        <v>91</v>
      </c>
      <c r="AY409">
        <v>643</v>
      </c>
    </row>
    <row r="410" spans="1:51" x14ac:dyDescent="0.25">
      <c r="A410" t="s">
        <v>934</v>
      </c>
      <c r="B410" t="s">
        <v>935</v>
      </c>
      <c r="C410" t="s">
        <v>879</v>
      </c>
      <c r="D410" t="s">
        <v>222</v>
      </c>
      <c r="F410">
        <v>7997.82</v>
      </c>
      <c r="H410">
        <v>51667637.640000001</v>
      </c>
      <c r="I410">
        <v>7231388.9000000004</v>
      </c>
      <c r="J410">
        <v>14356959.309999999</v>
      </c>
      <c r="K410">
        <v>43962017.367819995</v>
      </c>
      <c r="L410">
        <v>117218003.21781999</v>
      </c>
      <c r="M410">
        <v>1.05731</v>
      </c>
      <c r="N410">
        <v>121416303.76000001</v>
      </c>
      <c r="O410">
        <v>15181.17</v>
      </c>
      <c r="Q410">
        <v>102418505.37</v>
      </c>
      <c r="R410">
        <v>7478665.6699999999</v>
      </c>
      <c r="S410">
        <v>114064246.39</v>
      </c>
      <c r="T410">
        <v>0.93944752770161244</v>
      </c>
      <c r="V410">
        <v>7352057.3700000048</v>
      </c>
      <c r="W410">
        <v>0.93944752770161244</v>
      </c>
      <c r="X410">
        <v>3</v>
      </c>
      <c r="Y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24.879020821508416</v>
      </c>
      <c r="AK410">
        <v>0</v>
      </c>
      <c r="AL410">
        <v>198977.93030667643</v>
      </c>
      <c r="AM410">
        <v>0</v>
      </c>
      <c r="AN410">
        <v>198977.93</v>
      </c>
      <c r="AO410">
        <v>24.87</v>
      </c>
      <c r="AP410">
        <v>8011550.6899999995</v>
      </c>
      <c r="AQ410">
        <v>8210528.6199999992</v>
      </c>
      <c r="AS410">
        <v>8210528.6199999992</v>
      </c>
      <c r="AU410">
        <v>48</v>
      </c>
      <c r="AV410">
        <v>24</v>
      </c>
      <c r="AX410">
        <v>652.5</v>
      </c>
      <c r="AY410">
        <v>2600.33</v>
      </c>
    </row>
    <row r="411" spans="1:51" x14ac:dyDescent="0.25">
      <c r="A411" t="s">
        <v>936</v>
      </c>
      <c r="B411" t="s">
        <v>937</v>
      </c>
      <c r="C411" t="s">
        <v>879</v>
      </c>
      <c r="D411" t="s">
        <v>222</v>
      </c>
      <c r="F411">
        <v>3854.83</v>
      </c>
      <c r="H411">
        <v>25584551.73</v>
      </c>
      <c r="I411">
        <v>3485421.64</v>
      </c>
      <c r="J411">
        <v>8897963.5199999996</v>
      </c>
      <c r="K411">
        <v>23075714.136330001</v>
      </c>
      <c r="L411">
        <v>61043651.026330002</v>
      </c>
      <c r="M411">
        <v>1.05731</v>
      </c>
      <c r="N411">
        <v>63219593.479999997</v>
      </c>
      <c r="O411">
        <v>16400.09</v>
      </c>
      <c r="Q411">
        <v>46845980.82</v>
      </c>
      <c r="R411">
        <v>4968390.68</v>
      </c>
      <c r="S411">
        <v>54710010.229999997</v>
      </c>
      <c r="T411">
        <v>0.86539642567154329</v>
      </c>
      <c r="V411">
        <v>8509583.25</v>
      </c>
      <c r="W411">
        <v>0.86539642567154329</v>
      </c>
      <c r="X411">
        <v>2</v>
      </c>
      <c r="Y411">
        <v>0</v>
      </c>
      <c r="AA411">
        <v>0</v>
      </c>
      <c r="AB411">
        <v>0</v>
      </c>
      <c r="AC411">
        <v>915520.60298700107</v>
      </c>
      <c r="AD411">
        <v>57523.623228812663</v>
      </c>
      <c r="AE411">
        <v>117085.62917911189</v>
      </c>
      <c r="AF411">
        <v>115434.12434174266</v>
      </c>
      <c r="AG411">
        <v>0</v>
      </c>
      <c r="AH411">
        <v>14.922479909311868</v>
      </c>
      <c r="AI411">
        <v>29.945321672224885</v>
      </c>
      <c r="AJ411">
        <v>0</v>
      </c>
      <c r="AK411">
        <v>0</v>
      </c>
      <c r="AL411">
        <v>0</v>
      </c>
      <c r="AM411">
        <v>0</v>
      </c>
      <c r="AN411">
        <v>115434.12</v>
      </c>
      <c r="AO411">
        <v>29.94</v>
      </c>
      <c r="AP411">
        <v>5522892.2200000007</v>
      </c>
      <c r="AQ411">
        <v>5638326.3400000008</v>
      </c>
      <c r="AS411">
        <v>5638326.3400000008</v>
      </c>
      <c r="AU411">
        <v>77</v>
      </c>
      <c r="AV411">
        <v>39</v>
      </c>
      <c r="AX411">
        <v>490</v>
      </c>
      <c r="AY411">
        <v>1871.33</v>
      </c>
    </row>
    <row r="412" spans="1:51" x14ac:dyDescent="0.25">
      <c r="A412" t="s">
        <v>938</v>
      </c>
      <c r="B412" t="s">
        <v>939</v>
      </c>
      <c r="C412" t="s">
        <v>879</v>
      </c>
      <c r="D412" t="s">
        <v>211</v>
      </c>
      <c r="F412">
        <v>2217.48</v>
      </c>
      <c r="H412">
        <v>12700106.460000001</v>
      </c>
      <c r="I412">
        <v>2004978.89</v>
      </c>
      <c r="J412">
        <v>3496395.1700000009</v>
      </c>
      <c r="K412">
        <v>10154767.609479997</v>
      </c>
      <c r="L412">
        <v>28356248.129480001</v>
      </c>
      <c r="M412">
        <v>1.05731</v>
      </c>
      <c r="N412">
        <v>29399374.969999999</v>
      </c>
      <c r="O412">
        <v>13258.01</v>
      </c>
      <c r="Q412">
        <v>27937052.280000001</v>
      </c>
      <c r="R412">
        <v>1632147.18</v>
      </c>
      <c r="S412">
        <v>29928841.27</v>
      </c>
      <c r="T412">
        <v>1.0180094406952624</v>
      </c>
      <c r="V412">
        <v>-529466.30000000075</v>
      </c>
      <c r="W412">
        <v>1.0180094406952624</v>
      </c>
      <c r="X412">
        <v>4</v>
      </c>
      <c r="Y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1.0201894333244061</v>
      </c>
      <c r="AL412">
        <v>0</v>
      </c>
      <c r="AM412">
        <v>2262.2496646082041</v>
      </c>
      <c r="AN412">
        <v>2262.2399999999998</v>
      </c>
      <c r="AO412">
        <v>1.02</v>
      </c>
      <c r="AP412">
        <v>1642895.5400000003</v>
      </c>
      <c r="AQ412">
        <v>1645157.7800000003</v>
      </c>
      <c r="AS412">
        <v>1645157.7800000003</v>
      </c>
      <c r="AU412">
        <v>48</v>
      </c>
      <c r="AV412">
        <v>24</v>
      </c>
      <c r="AX412">
        <v>226.16</v>
      </c>
      <c r="AY412">
        <v>456</v>
      </c>
    </row>
    <row r="413" spans="1:51" x14ac:dyDescent="0.25">
      <c r="A413" t="s">
        <v>940</v>
      </c>
      <c r="B413" t="s">
        <v>941</v>
      </c>
      <c r="C413" t="s">
        <v>879</v>
      </c>
      <c r="D413" t="s">
        <v>211</v>
      </c>
      <c r="F413">
        <v>3287.38</v>
      </c>
      <c r="H413">
        <v>19236791.199999999</v>
      </c>
      <c r="I413">
        <v>2972350.37</v>
      </c>
      <c r="J413">
        <v>7697845.7300000014</v>
      </c>
      <c r="K413">
        <v>15936677.504379995</v>
      </c>
      <c r="L413">
        <v>45843664.80438</v>
      </c>
      <c r="M413">
        <v>1.05731</v>
      </c>
      <c r="N413">
        <v>47557634.240000002</v>
      </c>
      <c r="O413">
        <v>14466.72</v>
      </c>
      <c r="Q413">
        <v>51914196.460000001</v>
      </c>
      <c r="R413">
        <v>3798588.94</v>
      </c>
      <c r="S413">
        <v>56490515.990000002</v>
      </c>
      <c r="T413">
        <v>1.1878327610856363</v>
      </c>
      <c r="V413">
        <v>-8932881.75</v>
      </c>
      <c r="W413">
        <v>1.1878327610856363</v>
      </c>
      <c r="X413">
        <v>4</v>
      </c>
      <c r="Y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1.1131989009791208</v>
      </c>
      <c r="AL413">
        <v>0</v>
      </c>
      <c r="AM413">
        <v>3659.5078031007424</v>
      </c>
      <c r="AN413">
        <v>3659.5</v>
      </c>
      <c r="AO413">
        <v>1.1100000000000001</v>
      </c>
      <c r="AP413">
        <v>3914236.88</v>
      </c>
      <c r="AQ413">
        <v>3917896.38</v>
      </c>
      <c r="AS413">
        <v>3917896.38</v>
      </c>
      <c r="AU413">
        <v>45</v>
      </c>
      <c r="AV413">
        <v>23</v>
      </c>
      <c r="AX413">
        <v>794.5</v>
      </c>
      <c r="AY413">
        <v>1151.6600000000001</v>
      </c>
    </row>
    <row r="414" spans="1:51" x14ac:dyDescent="0.25">
      <c r="A414" t="s">
        <v>942</v>
      </c>
      <c r="B414" t="s">
        <v>943</v>
      </c>
      <c r="C414" t="s">
        <v>879</v>
      </c>
      <c r="D414" t="s">
        <v>222</v>
      </c>
      <c r="F414">
        <v>2038</v>
      </c>
      <c r="H414">
        <v>13728842.139999999</v>
      </c>
      <c r="I414">
        <v>1842698.46</v>
      </c>
      <c r="J414">
        <v>5871908.9800000004</v>
      </c>
      <c r="K414">
        <v>12604831.969000001</v>
      </c>
      <c r="L414">
        <v>34048281.548999995</v>
      </c>
      <c r="M414">
        <v>1.05731</v>
      </c>
      <c r="N414">
        <v>35277205.640000001</v>
      </c>
      <c r="O414">
        <v>17309.71</v>
      </c>
      <c r="Q414">
        <v>16540849.09</v>
      </c>
      <c r="R414">
        <v>5017095.9000000004</v>
      </c>
      <c r="S414">
        <v>23409002.520000003</v>
      </c>
      <c r="T414">
        <v>0.66357303803726109</v>
      </c>
      <c r="V414">
        <v>11868203.119999997</v>
      </c>
      <c r="W414">
        <v>0.66357303803726109</v>
      </c>
      <c r="X414">
        <v>1</v>
      </c>
      <c r="Y414">
        <v>1</v>
      </c>
      <c r="AA414">
        <v>2407461.3830956891</v>
      </c>
      <c r="AB414">
        <v>722238.41492870671</v>
      </c>
      <c r="AC414">
        <v>4910720.1733345548</v>
      </c>
      <c r="AD414">
        <v>308548.39979722153</v>
      </c>
      <c r="AE414">
        <v>308548.39979722153</v>
      </c>
      <c r="AF414">
        <v>304196.29289562959</v>
      </c>
      <c r="AG414">
        <v>354.38587582370297</v>
      </c>
      <c r="AH414">
        <v>151.3976446502559</v>
      </c>
      <c r="AI414">
        <v>149.26216530698213</v>
      </c>
      <c r="AJ414">
        <v>0</v>
      </c>
      <c r="AK414">
        <v>0</v>
      </c>
      <c r="AL414">
        <v>0</v>
      </c>
      <c r="AM414">
        <v>0</v>
      </c>
      <c r="AN414">
        <v>1026434.7</v>
      </c>
      <c r="AO414">
        <v>503.64</v>
      </c>
      <c r="AP414">
        <v>5438892.3600000003</v>
      </c>
      <c r="AQ414">
        <v>6465327.0600000005</v>
      </c>
      <c r="AS414">
        <v>6465327.0600000005</v>
      </c>
      <c r="AU414">
        <v>49</v>
      </c>
      <c r="AV414">
        <v>25</v>
      </c>
      <c r="AX414">
        <v>508.5</v>
      </c>
      <c r="AY414">
        <v>1165</v>
      </c>
    </row>
    <row r="415" spans="1:51" x14ac:dyDescent="0.25">
      <c r="A415" t="s">
        <v>944</v>
      </c>
      <c r="B415" t="s">
        <v>945</v>
      </c>
      <c r="C415" t="s">
        <v>879</v>
      </c>
      <c r="D415" t="s">
        <v>222</v>
      </c>
      <c r="F415">
        <v>4913.32</v>
      </c>
      <c r="H415">
        <v>31242486.25</v>
      </c>
      <c r="I415">
        <v>4442476.54</v>
      </c>
      <c r="J415">
        <v>7006494.0300000003</v>
      </c>
      <c r="K415">
        <v>26323912.355319999</v>
      </c>
      <c r="L415">
        <v>69015369.175319999</v>
      </c>
      <c r="M415">
        <v>1.05731</v>
      </c>
      <c r="N415">
        <v>71462016.560000002</v>
      </c>
      <c r="O415">
        <v>14544.54</v>
      </c>
      <c r="Q415">
        <v>75008449.790000007</v>
      </c>
      <c r="R415">
        <v>3995258.28</v>
      </c>
      <c r="S415">
        <v>80734458.640000001</v>
      </c>
      <c r="T415">
        <v>1.1297534344306501</v>
      </c>
      <c r="V415">
        <v>-9272442.0799999982</v>
      </c>
      <c r="W415">
        <v>1.1297534344306501</v>
      </c>
      <c r="X415">
        <v>4</v>
      </c>
      <c r="Y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1.1191869874334273</v>
      </c>
      <c r="AL415">
        <v>0</v>
      </c>
      <c r="AM415">
        <v>5498.9238090964063</v>
      </c>
      <c r="AN415">
        <v>5498.92</v>
      </c>
      <c r="AO415">
        <v>1.1100000000000001</v>
      </c>
      <c r="AP415">
        <v>4042259.0500000003</v>
      </c>
      <c r="AQ415">
        <v>4047757.97</v>
      </c>
      <c r="AS415">
        <v>4047757.97</v>
      </c>
      <c r="AU415">
        <v>81</v>
      </c>
      <c r="AV415">
        <v>41</v>
      </c>
      <c r="AX415">
        <v>146.5</v>
      </c>
      <c r="AY415">
        <v>1153.33</v>
      </c>
    </row>
    <row r="416" spans="1:51" x14ac:dyDescent="0.25">
      <c r="A416" t="s">
        <v>946</v>
      </c>
      <c r="B416" t="s">
        <v>947</v>
      </c>
      <c r="C416" t="s">
        <v>879</v>
      </c>
      <c r="D416" t="s">
        <v>222</v>
      </c>
      <c r="F416">
        <v>1448.31</v>
      </c>
      <c r="H416">
        <v>9670165.3300000001</v>
      </c>
      <c r="I416">
        <v>1309518.45</v>
      </c>
      <c r="J416">
        <v>3716943.55</v>
      </c>
      <c r="K416">
        <v>8383905.6978100007</v>
      </c>
      <c r="L416">
        <v>23080533.02781</v>
      </c>
      <c r="M416">
        <v>1.05731</v>
      </c>
      <c r="N416">
        <v>23922796.739999998</v>
      </c>
      <c r="O416">
        <v>16517.73</v>
      </c>
      <c r="Q416">
        <v>21826431.920000002</v>
      </c>
      <c r="R416">
        <v>1718453.09</v>
      </c>
      <c r="S416">
        <v>25834766.98</v>
      </c>
      <c r="T416">
        <v>1.0799225216340655</v>
      </c>
      <c r="V416">
        <v>-1911970.2400000021</v>
      </c>
      <c r="W416">
        <v>1.0799225216340655</v>
      </c>
      <c r="X416">
        <v>4</v>
      </c>
      <c r="Y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1.2710213803822552</v>
      </c>
      <c r="AL416">
        <v>0</v>
      </c>
      <c r="AM416">
        <v>1840.832975421424</v>
      </c>
      <c r="AN416">
        <v>1840.83</v>
      </c>
      <c r="AO416">
        <v>1.27</v>
      </c>
      <c r="AP416">
        <v>1848918.8499999999</v>
      </c>
      <c r="AQ416">
        <v>1850759.68</v>
      </c>
      <c r="AS416">
        <v>1850759.68</v>
      </c>
      <c r="AU416">
        <v>77</v>
      </c>
      <c r="AV416">
        <v>39</v>
      </c>
      <c r="AX416">
        <v>269</v>
      </c>
      <c r="AY416">
        <v>753</v>
      </c>
    </row>
    <row r="417" spans="1:51" x14ac:dyDescent="0.25">
      <c r="A417" t="s">
        <v>948</v>
      </c>
      <c r="B417" t="s">
        <v>949</v>
      </c>
      <c r="C417" t="s">
        <v>879</v>
      </c>
      <c r="D417" t="s">
        <v>222</v>
      </c>
      <c r="F417">
        <v>2563.8200000000002</v>
      </c>
      <c r="H417">
        <v>16448706.73</v>
      </c>
      <c r="I417">
        <v>2318129.12</v>
      </c>
      <c r="J417">
        <v>4072184.12</v>
      </c>
      <c r="K417">
        <v>13902256.26182</v>
      </c>
      <c r="L417">
        <v>36741276.231820002</v>
      </c>
      <c r="M417">
        <v>1.05731</v>
      </c>
      <c r="N417">
        <v>38050180.460000001</v>
      </c>
      <c r="O417">
        <v>14841.2</v>
      </c>
      <c r="Q417">
        <v>39350783.899999999</v>
      </c>
      <c r="R417">
        <v>1988399.27</v>
      </c>
      <c r="S417">
        <v>42413914.710000001</v>
      </c>
      <c r="T417">
        <v>1.1146836676527025</v>
      </c>
      <c r="V417">
        <v>-4363734.25</v>
      </c>
      <c r="W417">
        <v>1.1146836676527025</v>
      </c>
      <c r="X417">
        <v>4</v>
      </c>
      <c r="Y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1.1420145176325445</v>
      </c>
      <c r="AL417">
        <v>0</v>
      </c>
      <c r="AM417">
        <v>2927.9196605966704</v>
      </c>
      <c r="AN417">
        <v>2927.91</v>
      </c>
      <c r="AO417">
        <v>1.1399999999999999</v>
      </c>
      <c r="AP417">
        <v>2068547.85</v>
      </c>
      <c r="AQ417">
        <v>2071475.76</v>
      </c>
      <c r="AS417">
        <v>2071475.76</v>
      </c>
      <c r="AU417">
        <v>45</v>
      </c>
      <c r="AV417">
        <v>23</v>
      </c>
      <c r="AX417">
        <v>111.5</v>
      </c>
      <c r="AY417">
        <v>735</v>
      </c>
    </row>
    <row r="418" spans="1:51" x14ac:dyDescent="0.25">
      <c r="A418" t="s">
        <v>950</v>
      </c>
      <c r="B418" t="s">
        <v>951</v>
      </c>
      <c r="C418" t="s">
        <v>879</v>
      </c>
      <c r="D418" t="s">
        <v>211</v>
      </c>
      <c r="F418">
        <v>500.97</v>
      </c>
      <c r="H418">
        <v>3166105.85</v>
      </c>
      <c r="I418">
        <v>452962.04</v>
      </c>
      <c r="J418">
        <v>1393580.2700000003</v>
      </c>
      <c r="K418">
        <v>2564815.5174699998</v>
      </c>
      <c r="L418">
        <v>7577463.6774700005</v>
      </c>
      <c r="M418">
        <v>1.05731</v>
      </c>
      <c r="N418">
        <v>7864738.54</v>
      </c>
      <c r="O418">
        <v>15699.02</v>
      </c>
      <c r="Q418">
        <v>8359312.1200000001</v>
      </c>
      <c r="R418">
        <v>1850902.63</v>
      </c>
      <c r="S418">
        <v>10433141.530000001</v>
      </c>
      <c r="T418">
        <v>1.3265719485698251</v>
      </c>
      <c r="V418">
        <v>-2568402.9900000012</v>
      </c>
      <c r="W418">
        <v>1.3265719485698251</v>
      </c>
      <c r="X418">
        <v>4</v>
      </c>
      <c r="Y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1.2080224488221132</v>
      </c>
      <c r="AL418">
        <v>0</v>
      </c>
      <c r="AM418">
        <v>605.1830061864141</v>
      </c>
      <c r="AN418">
        <v>605.17999999999995</v>
      </c>
      <c r="AO418">
        <v>1.2</v>
      </c>
      <c r="AP418">
        <v>1850902.63</v>
      </c>
      <c r="AQ418">
        <v>1851507.8099999998</v>
      </c>
      <c r="AS418">
        <v>1851507.8099999998</v>
      </c>
      <c r="AU418">
        <v>82</v>
      </c>
      <c r="AV418">
        <v>41</v>
      </c>
      <c r="AX418">
        <v>34.659999999999997</v>
      </c>
      <c r="AY418">
        <v>384</v>
      </c>
    </row>
    <row r="419" spans="1:51" x14ac:dyDescent="0.25">
      <c r="A419" t="s">
        <v>952</v>
      </c>
      <c r="B419" t="s">
        <v>953</v>
      </c>
      <c r="C419" t="s">
        <v>879</v>
      </c>
      <c r="D419" t="s">
        <v>211</v>
      </c>
      <c r="F419">
        <v>3483.39</v>
      </c>
      <c r="H419">
        <v>19171249.960000001</v>
      </c>
      <c r="I419">
        <v>3149576.73</v>
      </c>
      <c r="J419">
        <v>3472765.0600000005</v>
      </c>
      <c r="K419">
        <v>15154942.07889</v>
      </c>
      <c r="L419">
        <v>40948533.828889996</v>
      </c>
      <c r="M419">
        <v>1.05731</v>
      </c>
      <c r="N419">
        <v>42426764.57</v>
      </c>
      <c r="O419">
        <v>12179.73</v>
      </c>
      <c r="Q419">
        <v>59448923.049999997</v>
      </c>
      <c r="R419">
        <v>2251066.14</v>
      </c>
      <c r="S419">
        <v>62617276.469999999</v>
      </c>
      <c r="T419">
        <v>1.4758909170810712</v>
      </c>
      <c r="V419">
        <v>-20190511.899999999</v>
      </c>
      <c r="W419">
        <v>1.4758909170810712</v>
      </c>
      <c r="X419">
        <v>4</v>
      </c>
      <c r="Y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0.93721719603667863</v>
      </c>
      <c r="AL419">
        <v>0</v>
      </c>
      <c r="AM419">
        <v>3264.6930085022059</v>
      </c>
      <c r="AN419">
        <v>3264.69</v>
      </c>
      <c r="AO419">
        <v>0.93</v>
      </c>
      <c r="AP419">
        <v>2252983.36</v>
      </c>
      <c r="AQ419">
        <v>2256248.0499999998</v>
      </c>
      <c r="AS419">
        <v>2256248.0499999998</v>
      </c>
      <c r="AU419">
        <v>82</v>
      </c>
      <c r="AV419">
        <v>41</v>
      </c>
      <c r="AX419">
        <v>136</v>
      </c>
      <c r="AY419">
        <v>136.66</v>
      </c>
    </row>
    <row r="420" spans="1:51" x14ac:dyDescent="0.25">
      <c r="A420" t="s">
        <v>954</v>
      </c>
      <c r="B420" t="s">
        <v>955</v>
      </c>
      <c r="C420" t="s">
        <v>879</v>
      </c>
      <c r="D420" t="s">
        <v>102</v>
      </c>
      <c r="F420">
        <v>11603.12</v>
      </c>
      <c r="H420">
        <v>69315095.520000011</v>
      </c>
      <c r="I420">
        <v>10491193.01</v>
      </c>
      <c r="J420">
        <v>20172522.649999999</v>
      </c>
      <c r="K420">
        <v>57049894.469120003</v>
      </c>
      <c r="L420">
        <v>157028705.64912</v>
      </c>
      <c r="M420">
        <v>1.05731</v>
      </c>
      <c r="N420">
        <v>162758491.31</v>
      </c>
      <c r="O420">
        <v>14027.13</v>
      </c>
      <c r="Q420">
        <v>137856434.86000001</v>
      </c>
      <c r="R420">
        <v>13464747.5</v>
      </c>
      <c r="S420">
        <v>155084770.43000001</v>
      </c>
      <c r="T420">
        <v>0.9528521011823331</v>
      </c>
      <c r="V420">
        <v>7673720.8799999952</v>
      </c>
      <c r="W420">
        <v>0.9528521011823331</v>
      </c>
      <c r="X420">
        <v>3</v>
      </c>
      <c r="Y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22.987766298084281</v>
      </c>
      <c r="AK420">
        <v>0</v>
      </c>
      <c r="AL420">
        <v>266729.81088862772</v>
      </c>
      <c r="AM420">
        <v>0</v>
      </c>
      <c r="AN420">
        <v>266729.81</v>
      </c>
      <c r="AO420">
        <v>22.98</v>
      </c>
      <c r="AP420">
        <v>13577197.569999998</v>
      </c>
      <c r="AQ420">
        <v>13843927.379999999</v>
      </c>
      <c r="AS420">
        <v>13843927.379999999</v>
      </c>
      <c r="AU420">
        <v>42</v>
      </c>
      <c r="AV420">
        <v>21</v>
      </c>
      <c r="AX420">
        <v>1183</v>
      </c>
      <c r="AY420">
        <v>3182</v>
      </c>
    </row>
    <row r="421" spans="1:51" x14ac:dyDescent="0.25">
      <c r="A421" t="s">
        <v>956</v>
      </c>
      <c r="B421" t="s">
        <v>957</v>
      </c>
      <c r="C421" t="s">
        <v>879</v>
      </c>
      <c r="D421" t="s">
        <v>102</v>
      </c>
      <c r="F421">
        <v>1322.04</v>
      </c>
      <c r="H421">
        <v>8097622.3899999997</v>
      </c>
      <c r="I421">
        <v>1195348.8999999999</v>
      </c>
      <c r="J421">
        <v>2608787.1900000004</v>
      </c>
      <c r="K421">
        <v>6618569.9820399992</v>
      </c>
      <c r="L421">
        <v>18520328.46204</v>
      </c>
      <c r="M421">
        <v>1.05731</v>
      </c>
      <c r="N421">
        <v>19202418.239999998</v>
      </c>
      <c r="O421">
        <v>14524.83</v>
      </c>
      <c r="Q421">
        <v>22270853.109999999</v>
      </c>
      <c r="R421">
        <v>1326308.1599999999</v>
      </c>
      <c r="S421">
        <v>24134274.41</v>
      </c>
      <c r="T421">
        <v>1.2568351604657062</v>
      </c>
      <c r="V421">
        <v>-4931856.1700000018</v>
      </c>
      <c r="W421">
        <v>1.2568351604657062</v>
      </c>
      <c r="X421">
        <v>4</v>
      </c>
      <c r="Y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1.1176704382696951</v>
      </c>
      <c r="AL421">
        <v>0</v>
      </c>
      <c r="AM421">
        <v>1477.6050262100678</v>
      </c>
      <c r="AN421">
        <v>1477.6</v>
      </c>
      <c r="AO421">
        <v>1.1100000000000001</v>
      </c>
      <c r="AP421">
        <v>1327431.3199999998</v>
      </c>
      <c r="AQ421">
        <v>1328908.92</v>
      </c>
      <c r="AS421">
        <v>1328908.92</v>
      </c>
      <c r="AU421">
        <v>47</v>
      </c>
      <c r="AV421">
        <v>24</v>
      </c>
      <c r="AX421">
        <v>108.5</v>
      </c>
      <c r="AY421">
        <v>531.33000000000004</v>
      </c>
    </row>
    <row r="422" spans="1:51" x14ac:dyDescent="0.25">
      <c r="A422" t="s">
        <v>958</v>
      </c>
      <c r="B422" t="s">
        <v>959</v>
      </c>
      <c r="C422" t="s">
        <v>879</v>
      </c>
      <c r="D422" t="s">
        <v>102</v>
      </c>
      <c r="F422">
        <v>1451.25</v>
      </c>
      <c r="H422">
        <v>8680148.8999999985</v>
      </c>
      <c r="I422">
        <v>1312176.71</v>
      </c>
      <c r="J422">
        <v>2318450.02</v>
      </c>
      <c r="K422">
        <v>7024257.3907500003</v>
      </c>
      <c r="L422">
        <v>19335033.020750001</v>
      </c>
      <c r="M422">
        <v>1.05731</v>
      </c>
      <c r="N422">
        <v>20040563.57</v>
      </c>
      <c r="O422">
        <v>13809.17</v>
      </c>
      <c r="Q422">
        <v>28072266.170000002</v>
      </c>
      <c r="R422">
        <v>1253602.47</v>
      </c>
      <c r="S422">
        <v>29953132.57</v>
      </c>
      <c r="T422">
        <v>1.4946252616787064</v>
      </c>
      <c r="V422">
        <v>-9912569</v>
      </c>
      <c r="W422">
        <v>1.4946252616787064</v>
      </c>
      <c r="X422">
        <v>4</v>
      </c>
      <c r="Y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1.062600785697851</v>
      </c>
      <c r="AL422">
        <v>0</v>
      </c>
      <c r="AM422">
        <v>1542.0993902440061</v>
      </c>
      <c r="AN422">
        <v>1542.09</v>
      </c>
      <c r="AO422">
        <v>1.06</v>
      </c>
      <c r="AP422">
        <v>1255535.4000000001</v>
      </c>
      <c r="AQ422">
        <v>1257077.4900000002</v>
      </c>
      <c r="AS422">
        <v>1257077.4900000002</v>
      </c>
      <c r="AU422">
        <v>48</v>
      </c>
      <c r="AV422">
        <v>24</v>
      </c>
      <c r="AX422">
        <v>89.5</v>
      </c>
      <c r="AY422">
        <v>388</v>
      </c>
    </row>
    <row r="423" spans="1:51" x14ac:dyDescent="0.25">
      <c r="A423" t="s">
        <v>960</v>
      </c>
      <c r="B423" t="s">
        <v>961</v>
      </c>
      <c r="C423" t="s">
        <v>879</v>
      </c>
      <c r="D423" t="s">
        <v>102</v>
      </c>
      <c r="F423">
        <v>16150.2</v>
      </c>
      <c r="H423">
        <v>94352699.950000003</v>
      </c>
      <c r="I423">
        <v>14602526.33</v>
      </c>
      <c r="J423">
        <v>21195946.57</v>
      </c>
      <c r="K423">
        <v>76691344.674199983</v>
      </c>
      <c r="L423">
        <v>206842517.52419996</v>
      </c>
      <c r="M423">
        <v>1.05731</v>
      </c>
      <c r="N423">
        <v>214301481.24000001</v>
      </c>
      <c r="O423">
        <v>13269.27</v>
      </c>
      <c r="Q423">
        <v>238665783.65000001</v>
      </c>
      <c r="R423">
        <v>12663217.42</v>
      </c>
      <c r="S423">
        <v>255703715.68000001</v>
      </c>
      <c r="T423">
        <v>1.1931962121793871</v>
      </c>
      <c r="V423">
        <v>-41402234.439999998</v>
      </c>
      <c r="W423">
        <v>1.1931962121793871</v>
      </c>
      <c r="X423">
        <v>4</v>
      </c>
      <c r="Y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1.0210563323407085</v>
      </c>
      <c r="AL423">
        <v>0</v>
      </c>
      <c r="AM423">
        <v>16490.26397856891</v>
      </c>
      <c r="AN423">
        <v>16490.259999999998</v>
      </c>
      <c r="AO423">
        <v>1.02</v>
      </c>
      <c r="AP423">
        <v>12681170.699999999</v>
      </c>
      <c r="AQ423">
        <v>12697660.959999999</v>
      </c>
      <c r="AS423">
        <v>12697660.959999999</v>
      </c>
      <c r="AU423">
        <v>41</v>
      </c>
      <c r="AV423">
        <v>21</v>
      </c>
      <c r="AX423">
        <v>1156</v>
      </c>
      <c r="AY423">
        <v>2122</v>
      </c>
    </row>
    <row r="424" spans="1:51" x14ac:dyDescent="0.25">
      <c r="A424" t="s">
        <v>962</v>
      </c>
      <c r="B424" t="s">
        <v>963</v>
      </c>
      <c r="C424" t="s">
        <v>879</v>
      </c>
      <c r="D424" t="s">
        <v>102</v>
      </c>
      <c r="F424">
        <v>26147.360000000001</v>
      </c>
      <c r="H424">
        <v>153137902.91</v>
      </c>
      <c r="I424">
        <v>23641658.489999998</v>
      </c>
      <c r="J424">
        <v>38023819.980000004</v>
      </c>
      <c r="K424">
        <v>133062206.17536001</v>
      </c>
      <c r="L424">
        <v>347865587.55536002</v>
      </c>
      <c r="M424">
        <v>1.05731</v>
      </c>
      <c r="N424">
        <v>360175969.33999997</v>
      </c>
      <c r="O424">
        <v>13774.85</v>
      </c>
      <c r="Q424">
        <v>257493771.99000001</v>
      </c>
      <c r="R424">
        <v>40874063.560000002</v>
      </c>
      <c r="S424">
        <v>302861668.29000002</v>
      </c>
      <c r="T424">
        <v>0.84087139085090867</v>
      </c>
      <c r="V424">
        <v>57314301.049999952</v>
      </c>
      <c r="W424">
        <v>0.84087139085090867</v>
      </c>
      <c r="X424">
        <v>2</v>
      </c>
      <c r="Y424">
        <v>0</v>
      </c>
      <c r="AA424">
        <v>0</v>
      </c>
      <c r="AB424">
        <v>0</v>
      </c>
      <c r="AC424">
        <v>7447457.4293651786</v>
      </c>
      <c r="AD424">
        <v>467935.65735353186</v>
      </c>
      <c r="AE424">
        <v>794193.28400285949</v>
      </c>
      <c r="AF424">
        <v>782991.10607946618</v>
      </c>
      <c r="AG424">
        <v>0</v>
      </c>
      <c r="AH424">
        <v>17.896095718785066</v>
      </c>
      <c r="AI424">
        <v>29.945321672224889</v>
      </c>
      <c r="AJ424">
        <v>0</v>
      </c>
      <c r="AK424">
        <v>0</v>
      </c>
      <c r="AL424">
        <v>0</v>
      </c>
      <c r="AM424">
        <v>0</v>
      </c>
      <c r="AN424">
        <v>782991.1</v>
      </c>
      <c r="AO424">
        <v>29.94</v>
      </c>
      <c r="AP424">
        <v>41204419.509999998</v>
      </c>
      <c r="AQ424">
        <v>41987410.609999999</v>
      </c>
      <c r="AS424">
        <v>41987410.609999999</v>
      </c>
      <c r="AU424">
        <v>84</v>
      </c>
      <c r="AV424">
        <v>42</v>
      </c>
      <c r="AX424">
        <v>2774.66</v>
      </c>
      <c r="AY424">
        <v>3842.66</v>
      </c>
    </row>
    <row r="425" spans="1:51" x14ac:dyDescent="0.25">
      <c r="A425" t="s">
        <v>964</v>
      </c>
      <c r="B425" t="s">
        <v>965</v>
      </c>
      <c r="C425" t="s">
        <v>879</v>
      </c>
      <c r="D425" t="s">
        <v>102</v>
      </c>
      <c r="F425">
        <v>8044.21</v>
      </c>
      <c r="H425">
        <v>46984039.180000007</v>
      </c>
      <c r="I425">
        <v>7273333.3499999996</v>
      </c>
      <c r="J425">
        <v>11475487.07</v>
      </c>
      <c r="K425">
        <v>38595700.186710007</v>
      </c>
      <c r="L425">
        <v>104328559.78671002</v>
      </c>
      <c r="M425">
        <v>1.05731</v>
      </c>
      <c r="N425">
        <v>108095709.97</v>
      </c>
      <c r="O425">
        <v>13437.7</v>
      </c>
      <c r="Q425">
        <v>108670577.90000001</v>
      </c>
      <c r="R425">
        <v>6510677.0700000003</v>
      </c>
      <c r="S425">
        <v>118849443.26000002</v>
      </c>
      <c r="T425">
        <v>1.0994834419699406</v>
      </c>
      <c r="V425">
        <v>-10753733.290000021</v>
      </c>
      <c r="W425">
        <v>1.0994834419699406</v>
      </c>
      <c r="X425">
        <v>4</v>
      </c>
      <c r="Y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1.0340165590548045</v>
      </c>
      <c r="AL425">
        <v>0</v>
      </c>
      <c r="AM425">
        <v>8317.8463445142497</v>
      </c>
      <c r="AN425">
        <v>8317.84</v>
      </c>
      <c r="AO425">
        <v>1.03</v>
      </c>
      <c r="AP425">
        <v>6513548.0100000007</v>
      </c>
      <c r="AQ425">
        <v>6521865.8500000006</v>
      </c>
      <c r="AS425">
        <v>6521865.8500000006</v>
      </c>
      <c r="AU425">
        <v>47</v>
      </c>
      <c r="AV425">
        <v>24</v>
      </c>
      <c r="AX425">
        <v>818.83</v>
      </c>
      <c r="AY425">
        <v>1133</v>
      </c>
    </row>
    <row r="426" spans="1:51" x14ac:dyDescent="0.25">
      <c r="A426" t="s">
        <v>966</v>
      </c>
      <c r="B426" t="s">
        <v>967</v>
      </c>
      <c r="C426" t="s">
        <v>968</v>
      </c>
      <c r="D426" t="s">
        <v>97</v>
      </c>
      <c r="F426">
        <v>38</v>
      </c>
      <c r="H426">
        <v>235399.03</v>
      </c>
      <c r="I426">
        <v>34358.46</v>
      </c>
      <c r="J426">
        <v>68375.850000000006</v>
      </c>
      <c r="K426">
        <v>211229.416</v>
      </c>
      <c r="L426">
        <v>549362.75599999994</v>
      </c>
      <c r="M426">
        <v>0.9</v>
      </c>
      <c r="N426">
        <v>515549.42</v>
      </c>
      <c r="O426">
        <v>13567.09</v>
      </c>
      <c r="Q426">
        <v>51554.94</v>
      </c>
      <c r="R426">
        <v>258839.2</v>
      </c>
      <c r="S426">
        <v>310394.14</v>
      </c>
      <c r="T426">
        <v>0.60206476422764676</v>
      </c>
      <c r="V426">
        <v>205155.27999999997</v>
      </c>
      <c r="W426">
        <v>0.60206476422764676</v>
      </c>
      <c r="X426">
        <v>1</v>
      </c>
      <c r="Y426">
        <v>1</v>
      </c>
      <c r="AA426">
        <v>66893.764476209471</v>
      </c>
      <c r="AB426">
        <v>20068.129342862841</v>
      </c>
      <c r="AC426">
        <v>120178.98779142344</v>
      </c>
      <c r="AD426">
        <v>7551.0379462558894</v>
      </c>
      <c r="AE426">
        <v>7551.0379462558894</v>
      </c>
      <c r="AF426">
        <v>7444.5297796872728</v>
      </c>
      <c r="AG426">
        <v>528.1086669174432</v>
      </c>
      <c r="AH426">
        <v>198.71152490147077</v>
      </c>
      <c r="AI426">
        <v>195.90867841282298</v>
      </c>
      <c r="AJ426">
        <v>0</v>
      </c>
      <c r="AK426">
        <v>0</v>
      </c>
      <c r="AL426">
        <v>0</v>
      </c>
      <c r="AM426">
        <v>0</v>
      </c>
      <c r="AN426">
        <v>27512.65</v>
      </c>
      <c r="AO426">
        <v>724.01</v>
      </c>
      <c r="AP426">
        <v>258839.2</v>
      </c>
      <c r="AQ426">
        <v>286351.85000000003</v>
      </c>
      <c r="AS426">
        <v>286351.85000000003</v>
      </c>
      <c r="AU426">
        <v>118</v>
      </c>
      <c r="AV426">
        <v>59</v>
      </c>
      <c r="AX426">
        <v>0</v>
      </c>
      <c r="AY426">
        <v>17.637884762338111</v>
      </c>
    </row>
    <row r="427" spans="1:51" x14ac:dyDescent="0.25">
      <c r="A427" t="s">
        <v>969</v>
      </c>
      <c r="B427" t="s">
        <v>970</v>
      </c>
      <c r="C427" t="s">
        <v>968</v>
      </c>
      <c r="D427" t="s">
        <v>97</v>
      </c>
      <c r="F427">
        <v>16</v>
      </c>
      <c r="H427">
        <v>93146.25</v>
      </c>
      <c r="I427">
        <v>14466.72</v>
      </c>
      <c r="J427">
        <v>27505.22</v>
      </c>
      <c r="K427">
        <v>84132.37</v>
      </c>
      <c r="L427">
        <v>219250.56</v>
      </c>
      <c r="M427">
        <v>0.9</v>
      </c>
      <c r="N427">
        <v>205738.74</v>
      </c>
      <c r="O427">
        <v>12858.67</v>
      </c>
      <c r="Q427">
        <v>20573.87</v>
      </c>
      <c r="R427">
        <v>154163.6</v>
      </c>
      <c r="S427">
        <v>174737.47</v>
      </c>
      <c r="T427">
        <v>0.8493172943510785</v>
      </c>
      <c r="V427">
        <v>31001.26999999999</v>
      </c>
      <c r="W427">
        <v>0.8493172943510785</v>
      </c>
      <c r="X427">
        <v>2</v>
      </c>
      <c r="Y427">
        <v>0</v>
      </c>
      <c r="AA427">
        <v>0</v>
      </c>
      <c r="AB427">
        <v>0</v>
      </c>
      <c r="AC427">
        <v>9384.6564000000071</v>
      </c>
      <c r="AD427">
        <v>589.65296589085131</v>
      </c>
      <c r="AE427">
        <v>589.65296589085131</v>
      </c>
      <c r="AF427">
        <v>581.33585018360975</v>
      </c>
      <c r="AG427">
        <v>0</v>
      </c>
      <c r="AH427">
        <v>36.853310368178207</v>
      </c>
      <c r="AI427">
        <v>36.333490636475609</v>
      </c>
      <c r="AJ427">
        <v>0</v>
      </c>
      <c r="AK427">
        <v>0</v>
      </c>
      <c r="AL427">
        <v>0</v>
      </c>
      <c r="AM427">
        <v>0</v>
      </c>
      <c r="AN427">
        <v>581.33000000000004</v>
      </c>
      <c r="AO427">
        <v>36.33</v>
      </c>
      <c r="AP427">
        <v>154163.6</v>
      </c>
      <c r="AQ427">
        <v>154744.93</v>
      </c>
      <c r="AS427">
        <v>154744.93</v>
      </c>
      <c r="AU427">
        <v>109</v>
      </c>
      <c r="AV427">
        <v>55</v>
      </c>
      <c r="AX427">
        <v>0</v>
      </c>
      <c r="AY427">
        <v>7.4264777946686786</v>
      </c>
    </row>
    <row r="428" spans="1:51" x14ac:dyDescent="0.25">
      <c r="A428" t="s">
        <v>971</v>
      </c>
      <c r="B428" t="s">
        <v>972</v>
      </c>
      <c r="C428" t="s">
        <v>973</v>
      </c>
      <c r="D428" t="s">
        <v>102</v>
      </c>
      <c r="F428">
        <v>836.03</v>
      </c>
      <c r="H428">
        <v>5065238.6899999995</v>
      </c>
      <c r="I428">
        <v>755913.24</v>
      </c>
      <c r="J428">
        <v>1331795.9500000002</v>
      </c>
      <c r="K428">
        <v>4325894.9055300001</v>
      </c>
      <c r="L428">
        <v>11478842.785530001</v>
      </c>
      <c r="M428">
        <v>0.9</v>
      </c>
      <c r="N428">
        <v>10763547.99</v>
      </c>
      <c r="O428">
        <v>12874.59</v>
      </c>
      <c r="Q428">
        <v>2787758.92</v>
      </c>
      <c r="R428">
        <v>4433924.82</v>
      </c>
      <c r="S428">
        <v>7553287.9500000002</v>
      </c>
      <c r="T428">
        <v>0.70174704075435634</v>
      </c>
      <c r="V428">
        <v>3210260.04</v>
      </c>
      <c r="W428">
        <v>0.70174704075435634</v>
      </c>
      <c r="X428">
        <v>1</v>
      </c>
      <c r="Y428">
        <v>1</v>
      </c>
      <c r="AA428">
        <v>323661.00646709651</v>
      </c>
      <c r="AB428">
        <v>97098.301940128949</v>
      </c>
      <c r="AC428">
        <v>1509273.9418433642</v>
      </c>
      <c r="AD428">
        <v>94830.094807702844</v>
      </c>
      <c r="AE428">
        <v>94830.094807702844</v>
      </c>
      <c r="AF428">
        <v>93492.506570776473</v>
      </c>
      <c r="AG428">
        <v>116.14212640710136</v>
      </c>
      <c r="AH428">
        <v>113.42905733969218</v>
      </c>
      <c r="AI428">
        <v>111.82912882405712</v>
      </c>
      <c r="AJ428">
        <v>0</v>
      </c>
      <c r="AK428">
        <v>0</v>
      </c>
      <c r="AL428">
        <v>0</v>
      </c>
      <c r="AM428">
        <v>0</v>
      </c>
      <c r="AN428">
        <v>190590.8</v>
      </c>
      <c r="AO428">
        <v>227.97</v>
      </c>
      <c r="AP428">
        <v>4493266.55</v>
      </c>
      <c r="AQ428">
        <v>4683857.3499999996</v>
      </c>
      <c r="AS428">
        <v>4683857.3499999996</v>
      </c>
      <c r="AU428">
        <v>109</v>
      </c>
      <c r="AV428">
        <v>55</v>
      </c>
      <c r="AX428">
        <v>0.5</v>
      </c>
      <c r="AY428">
        <v>289.66000000000003</v>
      </c>
    </row>
    <row r="429" spans="1:51" x14ac:dyDescent="0.25">
      <c r="A429" t="s">
        <v>974</v>
      </c>
      <c r="B429" t="s">
        <v>975</v>
      </c>
      <c r="C429" t="s">
        <v>976</v>
      </c>
      <c r="D429" t="s">
        <v>102</v>
      </c>
      <c r="F429">
        <v>684.88</v>
      </c>
      <c r="H429">
        <v>4259515.62</v>
      </c>
      <c r="I429">
        <v>619247.93999999994</v>
      </c>
      <c r="J429">
        <v>1373929.8899999997</v>
      </c>
      <c r="K429">
        <v>3653976.3958800002</v>
      </c>
      <c r="L429">
        <v>9906669.8458799999</v>
      </c>
      <c r="M429">
        <v>0.9</v>
      </c>
      <c r="N429">
        <v>9281400.5</v>
      </c>
      <c r="O429">
        <v>13551.86</v>
      </c>
      <c r="Q429">
        <v>2730980.4</v>
      </c>
      <c r="R429">
        <v>3382646.2</v>
      </c>
      <c r="S429">
        <v>6805892.6400000006</v>
      </c>
      <c r="T429">
        <v>0.73328293935812816</v>
      </c>
      <c r="V429">
        <v>2475507.8599999994</v>
      </c>
      <c r="W429">
        <v>0.73328293935812816</v>
      </c>
      <c r="X429">
        <v>2</v>
      </c>
      <c r="Y429">
        <v>0</v>
      </c>
      <c r="AA429">
        <v>0</v>
      </c>
      <c r="AB429">
        <v>0</v>
      </c>
      <c r="AC429">
        <v>1113950.0864189996</v>
      </c>
      <c r="AD429">
        <v>69991.264923810406</v>
      </c>
      <c r="AE429">
        <v>69991.264923810406</v>
      </c>
      <c r="AF429">
        <v>69004.030936124022</v>
      </c>
      <c r="AG429">
        <v>0</v>
      </c>
      <c r="AH429">
        <v>102.19493184763813</v>
      </c>
      <c r="AI429">
        <v>100.75346182707047</v>
      </c>
      <c r="AJ429">
        <v>0</v>
      </c>
      <c r="AK429">
        <v>0</v>
      </c>
      <c r="AL429">
        <v>0</v>
      </c>
      <c r="AM429">
        <v>0</v>
      </c>
      <c r="AN429">
        <v>69004.03</v>
      </c>
      <c r="AO429">
        <v>100.75</v>
      </c>
      <c r="AP429">
        <v>3542241.12</v>
      </c>
      <c r="AQ429">
        <v>3611245.15</v>
      </c>
      <c r="AS429">
        <v>3611245.15</v>
      </c>
      <c r="AU429">
        <v>118</v>
      </c>
      <c r="AV429">
        <v>59</v>
      </c>
      <c r="AX429">
        <v>9</v>
      </c>
      <c r="AY429">
        <v>347</v>
      </c>
    </row>
    <row r="430" spans="1:51" x14ac:dyDescent="0.25">
      <c r="A430" t="s">
        <v>977</v>
      </c>
      <c r="B430" t="s">
        <v>978</v>
      </c>
      <c r="C430" t="s">
        <v>979</v>
      </c>
      <c r="D430" t="s">
        <v>102</v>
      </c>
      <c r="F430">
        <v>1080.1199999999999</v>
      </c>
      <c r="H430">
        <v>6658667.75</v>
      </c>
      <c r="I430">
        <v>976612.1</v>
      </c>
      <c r="J430">
        <v>2008647.26</v>
      </c>
      <c r="K430">
        <v>5711396.50612</v>
      </c>
      <c r="L430">
        <v>15355323.616119999</v>
      </c>
      <c r="M430">
        <v>0.9</v>
      </c>
      <c r="N430">
        <v>14390930.9</v>
      </c>
      <c r="O430">
        <v>13323.45</v>
      </c>
      <c r="Q430">
        <v>3820792.15</v>
      </c>
      <c r="R430">
        <v>6252388.3499999996</v>
      </c>
      <c r="S430">
        <v>10592394.02</v>
      </c>
      <c r="T430">
        <v>0.73604647910580956</v>
      </c>
      <c r="V430">
        <v>3798536.8800000008</v>
      </c>
      <c r="W430">
        <v>0.73604647910580956</v>
      </c>
      <c r="X430">
        <v>2</v>
      </c>
      <c r="Y430">
        <v>0</v>
      </c>
      <c r="AA430">
        <v>0</v>
      </c>
      <c r="AB430">
        <v>0</v>
      </c>
      <c r="AC430">
        <v>1733011.4637550006</v>
      </c>
      <c r="AD430">
        <v>108887.8810231114</v>
      </c>
      <c r="AE430">
        <v>108887.8810231114</v>
      </c>
      <c r="AF430">
        <v>107352.00626630876</v>
      </c>
      <c r="AG430">
        <v>0</v>
      </c>
      <c r="AH430">
        <v>100.81091084612027</v>
      </c>
      <c r="AI430">
        <v>99.388962584072857</v>
      </c>
      <c r="AJ430">
        <v>0</v>
      </c>
      <c r="AK430">
        <v>0</v>
      </c>
      <c r="AL430">
        <v>0</v>
      </c>
      <c r="AM430">
        <v>0</v>
      </c>
      <c r="AN430">
        <v>107352</v>
      </c>
      <c r="AO430">
        <v>99.38</v>
      </c>
      <c r="AP430">
        <v>6395483.0200000005</v>
      </c>
      <c r="AQ430">
        <v>6502835.0200000005</v>
      </c>
      <c r="AS430">
        <v>6502835.0200000005</v>
      </c>
      <c r="AU430">
        <v>118</v>
      </c>
      <c r="AV430">
        <v>59</v>
      </c>
      <c r="AX430">
        <v>0</v>
      </c>
      <c r="AY430">
        <v>496.33</v>
      </c>
    </row>
    <row r="431" spans="1:51" x14ac:dyDescent="0.25">
      <c r="A431" t="s">
        <v>980</v>
      </c>
      <c r="B431" t="s">
        <v>981</v>
      </c>
      <c r="C431" t="s">
        <v>982</v>
      </c>
      <c r="D431" t="s">
        <v>102</v>
      </c>
      <c r="F431">
        <v>501.28</v>
      </c>
      <c r="H431">
        <v>3083689.9</v>
      </c>
      <c r="I431">
        <v>453242.33</v>
      </c>
      <c r="J431">
        <v>946027.83000000007</v>
      </c>
      <c r="K431">
        <v>2646088.4412799994</v>
      </c>
      <c r="L431">
        <v>7129048.5012800004</v>
      </c>
      <c r="M431">
        <v>0.9</v>
      </c>
      <c r="N431">
        <v>6680752.4900000002</v>
      </c>
      <c r="O431">
        <v>13327.38</v>
      </c>
      <c r="Q431">
        <v>1070924.6200000001</v>
      </c>
      <c r="R431">
        <v>3361318.08</v>
      </c>
      <c r="S431">
        <v>5042098.33</v>
      </c>
      <c r="T431">
        <v>0.75472012135567079</v>
      </c>
      <c r="V431">
        <v>1638654.1600000001</v>
      </c>
      <c r="W431">
        <v>0.75472012135567079</v>
      </c>
      <c r="X431">
        <v>2</v>
      </c>
      <c r="Y431">
        <v>0</v>
      </c>
      <c r="AA431">
        <v>0</v>
      </c>
      <c r="AB431">
        <v>0</v>
      </c>
      <c r="AC431">
        <v>814995.11156670027</v>
      </c>
      <c r="AD431">
        <v>51207.445881753301</v>
      </c>
      <c r="AE431">
        <v>51207.445881753301</v>
      </c>
      <c r="AF431">
        <v>50485.159592855554</v>
      </c>
      <c r="AG431">
        <v>0</v>
      </c>
      <c r="AH431">
        <v>102.15337911297739</v>
      </c>
      <c r="AI431">
        <v>100.71249519800422</v>
      </c>
      <c r="AJ431">
        <v>0</v>
      </c>
      <c r="AK431">
        <v>0</v>
      </c>
      <c r="AL431">
        <v>0</v>
      </c>
      <c r="AM431">
        <v>0</v>
      </c>
      <c r="AN431">
        <v>50485.15</v>
      </c>
      <c r="AO431">
        <v>100.71</v>
      </c>
      <c r="AP431">
        <v>3480203.55</v>
      </c>
      <c r="AQ431">
        <v>3530688.6999999997</v>
      </c>
      <c r="AS431">
        <v>3530688.6999999997</v>
      </c>
      <c r="AU431">
        <v>118</v>
      </c>
      <c r="AV431">
        <v>59</v>
      </c>
      <c r="AX431">
        <v>0</v>
      </c>
      <c r="AY431">
        <v>237</v>
      </c>
    </row>
    <row r="432" spans="1:51" x14ac:dyDescent="0.25">
      <c r="A432" t="s">
        <v>983</v>
      </c>
      <c r="B432" t="s">
        <v>984</v>
      </c>
      <c r="C432" t="s">
        <v>985</v>
      </c>
      <c r="D432" t="s">
        <v>102</v>
      </c>
      <c r="F432">
        <v>478.7</v>
      </c>
      <c r="H432">
        <v>2963044.08</v>
      </c>
      <c r="I432">
        <v>432826.17</v>
      </c>
      <c r="J432">
        <v>916235.88000000012</v>
      </c>
      <c r="K432">
        <v>2549976.9356999998</v>
      </c>
      <c r="L432">
        <v>6862083.0657000002</v>
      </c>
      <c r="M432">
        <v>0.9</v>
      </c>
      <c r="N432">
        <v>6430872.4500000002</v>
      </c>
      <c r="O432">
        <v>13434.03</v>
      </c>
      <c r="Q432">
        <v>2045660.52</v>
      </c>
      <c r="R432">
        <v>2337723.8199999998</v>
      </c>
      <c r="S432">
        <v>4499899.68</v>
      </c>
      <c r="T432">
        <v>0.6997339342346931</v>
      </c>
      <c r="V432">
        <v>1930972.7700000005</v>
      </c>
      <c r="W432">
        <v>0.6997339342346931</v>
      </c>
      <c r="X432">
        <v>1</v>
      </c>
      <c r="Y432">
        <v>1</v>
      </c>
      <c r="AA432">
        <v>206323.0340402713</v>
      </c>
      <c r="AB432">
        <v>61896.910212081391</v>
      </c>
      <c r="AC432">
        <v>836001.63642388186</v>
      </c>
      <c r="AD432">
        <v>52527.319423963861</v>
      </c>
      <c r="AE432">
        <v>52527.319423963861</v>
      </c>
      <c r="AF432">
        <v>51786.416183054513</v>
      </c>
      <c r="AG432">
        <v>129.30208943405347</v>
      </c>
      <c r="AH432">
        <v>109.7290984415372</v>
      </c>
      <c r="AI432">
        <v>108.1813582265605</v>
      </c>
      <c r="AJ432">
        <v>0</v>
      </c>
      <c r="AK432">
        <v>0</v>
      </c>
      <c r="AL432">
        <v>0</v>
      </c>
      <c r="AM432">
        <v>0</v>
      </c>
      <c r="AN432">
        <v>113683.32</v>
      </c>
      <c r="AO432">
        <v>237.48</v>
      </c>
      <c r="AP432">
        <v>2395340.9500000002</v>
      </c>
      <c r="AQ432">
        <v>2509024.27</v>
      </c>
      <c r="AS432">
        <v>2509024.27</v>
      </c>
      <c r="AU432">
        <v>118</v>
      </c>
      <c r="AV432">
        <v>59</v>
      </c>
      <c r="AX432">
        <v>0</v>
      </c>
      <c r="AY432">
        <v>232.33</v>
      </c>
    </row>
    <row r="433" spans="1:51" x14ac:dyDescent="0.25">
      <c r="A433" t="s">
        <v>986</v>
      </c>
      <c r="B433" t="s">
        <v>987</v>
      </c>
      <c r="C433" t="s">
        <v>968</v>
      </c>
      <c r="D433" t="s">
        <v>102</v>
      </c>
      <c r="F433">
        <v>400.53</v>
      </c>
      <c r="H433">
        <v>2465789.7799999998</v>
      </c>
      <c r="I433">
        <v>362147.21</v>
      </c>
      <c r="J433">
        <v>721361.24</v>
      </c>
      <c r="K433">
        <v>2109746.8320299997</v>
      </c>
      <c r="L433">
        <v>5659045.0620299987</v>
      </c>
      <c r="M433">
        <v>0.9</v>
      </c>
      <c r="N433">
        <v>5304115.2300000004</v>
      </c>
      <c r="O433">
        <v>13242.74</v>
      </c>
      <c r="Q433">
        <v>1635926.44</v>
      </c>
      <c r="R433">
        <v>1789219.68</v>
      </c>
      <c r="S433">
        <v>3480848.3899999997</v>
      </c>
      <c r="T433">
        <v>0.65625429295207816</v>
      </c>
      <c r="V433">
        <v>1823266.8400000008</v>
      </c>
      <c r="W433">
        <v>0.65625429295207816</v>
      </c>
      <c r="X433">
        <v>1</v>
      </c>
      <c r="Y433">
        <v>1</v>
      </c>
      <c r="AA433">
        <v>400794.0725733228</v>
      </c>
      <c r="AB433">
        <v>120238.22177199683</v>
      </c>
      <c r="AC433">
        <v>829392.07145476714</v>
      </c>
      <c r="AD433">
        <v>52112.029889518381</v>
      </c>
      <c r="AE433">
        <v>52112.029889518381</v>
      </c>
      <c r="AF433">
        <v>51376.984350189094</v>
      </c>
      <c r="AG433">
        <v>300.19779235512158</v>
      </c>
      <c r="AH433">
        <v>130.10768204508622</v>
      </c>
      <c r="AI433">
        <v>128.27249981322024</v>
      </c>
      <c r="AJ433">
        <v>0</v>
      </c>
      <c r="AK433">
        <v>0</v>
      </c>
      <c r="AL433">
        <v>0</v>
      </c>
      <c r="AM433">
        <v>0</v>
      </c>
      <c r="AN433">
        <v>171615.2</v>
      </c>
      <c r="AO433">
        <v>428.47</v>
      </c>
      <c r="AP433">
        <v>1845563.04</v>
      </c>
      <c r="AQ433">
        <v>2017178.24</v>
      </c>
      <c r="AS433">
        <v>2017178.24</v>
      </c>
      <c r="AU433">
        <v>118</v>
      </c>
      <c r="AV433">
        <v>59</v>
      </c>
      <c r="AX433">
        <v>0</v>
      </c>
      <c r="AY433">
        <v>174.33</v>
      </c>
    </row>
    <row r="434" spans="1:51" x14ac:dyDescent="0.25">
      <c r="A434" t="s">
        <v>988</v>
      </c>
      <c r="B434" t="s">
        <v>989</v>
      </c>
      <c r="C434" t="s">
        <v>968</v>
      </c>
      <c r="D434" t="s">
        <v>102</v>
      </c>
      <c r="F434">
        <v>434</v>
      </c>
      <c r="H434">
        <v>2703088.4</v>
      </c>
      <c r="I434">
        <v>392409.78</v>
      </c>
      <c r="J434">
        <v>836787.00000000012</v>
      </c>
      <c r="K434">
        <v>2300643.9079999998</v>
      </c>
      <c r="L434">
        <v>6232929.0879999995</v>
      </c>
      <c r="M434">
        <v>0.9</v>
      </c>
      <c r="N434">
        <v>5839700.5700000003</v>
      </c>
      <c r="O434">
        <v>13455.53</v>
      </c>
      <c r="Q434">
        <v>671034.88</v>
      </c>
      <c r="R434">
        <v>2952025.33</v>
      </c>
      <c r="S434">
        <v>3781701.08</v>
      </c>
      <c r="T434">
        <v>0.64758475792877856</v>
      </c>
      <c r="V434">
        <v>2057999.4900000002</v>
      </c>
      <c r="W434">
        <v>0.64758475792877856</v>
      </c>
      <c r="X434">
        <v>1</v>
      </c>
      <c r="Y434">
        <v>1</v>
      </c>
      <c r="AA434">
        <v>491891.91681459546</v>
      </c>
      <c r="AB434">
        <v>147567.57504437864</v>
      </c>
      <c r="AC434">
        <v>1179755.1764657297</v>
      </c>
      <c r="AD434">
        <v>74125.903941256896</v>
      </c>
      <c r="AE434">
        <v>74125.903941256896</v>
      </c>
      <c r="AF434">
        <v>73080.35044513928</v>
      </c>
      <c r="AG434">
        <v>340.0174540193056</v>
      </c>
      <c r="AH434">
        <v>170.79701368953201</v>
      </c>
      <c r="AI434">
        <v>168.387904251473</v>
      </c>
      <c r="AJ434">
        <v>0</v>
      </c>
      <c r="AK434">
        <v>0</v>
      </c>
      <c r="AL434">
        <v>0</v>
      </c>
      <c r="AM434">
        <v>0</v>
      </c>
      <c r="AN434">
        <v>220647.92</v>
      </c>
      <c r="AO434">
        <v>508.4</v>
      </c>
      <c r="AP434">
        <v>3102888.0399999991</v>
      </c>
      <c r="AQ434">
        <v>3323535.959999999</v>
      </c>
      <c r="AS434">
        <v>3323535.959999999</v>
      </c>
      <c r="AU434">
        <v>118</v>
      </c>
      <c r="AV434">
        <v>59</v>
      </c>
      <c r="AX434">
        <v>0</v>
      </c>
      <c r="AY434">
        <v>212.66</v>
      </c>
    </row>
    <row r="435" spans="1:51" x14ac:dyDescent="0.25">
      <c r="A435" t="s">
        <v>990</v>
      </c>
      <c r="B435" t="s">
        <v>991</v>
      </c>
      <c r="C435" t="s">
        <v>968</v>
      </c>
      <c r="D435" t="s">
        <v>102</v>
      </c>
      <c r="F435">
        <v>1779.21</v>
      </c>
      <c r="H435">
        <v>11184889.130000001</v>
      </c>
      <c r="I435">
        <v>1608708.3</v>
      </c>
      <c r="J435">
        <v>3672896.5999999996</v>
      </c>
      <c r="K435">
        <v>9572247.1537100002</v>
      </c>
      <c r="L435">
        <v>26038741.183710001</v>
      </c>
      <c r="M435">
        <v>0.9</v>
      </c>
      <c r="N435">
        <v>24392091.780000001</v>
      </c>
      <c r="O435">
        <v>13709.5</v>
      </c>
      <c r="Q435">
        <v>4428769.38</v>
      </c>
      <c r="R435">
        <v>11713931.25</v>
      </c>
      <c r="S435">
        <v>16723653.4</v>
      </c>
      <c r="T435">
        <v>0.68561784494892553</v>
      </c>
      <c r="V435">
        <v>7668438.3800000008</v>
      </c>
      <c r="W435">
        <v>0.68561784494892553</v>
      </c>
      <c r="X435">
        <v>1</v>
      </c>
      <c r="Y435">
        <v>1</v>
      </c>
      <c r="AA435">
        <v>1126897.5587569233</v>
      </c>
      <c r="AB435">
        <v>338069.267627077</v>
      </c>
      <c r="AC435">
        <v>4022979.0460217302</v>
      </c>
      <c r="AD435">
        <v>252770.20543911008</v>
      </c>
      <c r="AE435">
        <v>252770.20543911008</v>
      </c>
      <c r="AF435">
        <v>249204.85570360237</v>
      </c>
      <c r="AG435">
        <v>190.01088552058329</v>
      </c>
      <c r="AH435">
        <v>142.06878639346118</v>
      </c>
      <c r="AI435">
        <v>140.06489155501731</v>
      </c>
      <c r="AJ435">
        <v>0</v>
      </c>
      <c r="AK435">
        <v>0</v>
      </c>
      <c r="AL435">
        <v>0</v>
      </c>
      <c r="AM435">
        <v>0</v>
      </c>
      <c r="AN435">
        <v>587274.12</v>
      </c>
      <c r="AO435">
        <v>330.07</v>
      </c>
      <c r="AP435">
        <v>12223404.109999999</v>
      </c>
      <c r="AQ435">
        <v>12810678.229999999</v>
      </c>
      <c r="AS435">
        <v>12810678.229999999</v>
      </c>
      <c r="AU435">
        <v>118</v>
      </c>
      <c r="AV435">
        <v>59</v>
      </c>
      <c r="AX435">
        <v>8</v>
      </c>
      <c r="AY435">
        <v>964.33</v>
      </c>
    </row>
    <row r="436" spans="1:51" x14ac:dyDescent="0.25">
      <c r="A436" t="s">
        <v>992</v>
      </c>
      <c r="B436" t="s">
        <v>993</v>
      </c>
      <c r="C436" t="s">
        <v>968</v>
      </c>
      <c r="D436" t="s">
        <v>102</v>
      </c>
      <c r="F436">
        <v>1033.45</v>
      </c>
      <c r="H436">
        <v>6476617.3399999999</v>
      </c>
      <c r="I436">
        <v>934414.48</v>
      </c>
      <c r="J436">
        <v>2085126.1900000002</v>
      </c>
      <c r="K436">
        <v>5536333.8769499976</v>
      </c>
      <c r="L436">
        <v>15032491.886949997</v>
      </c>
      <c r="M436">
        <v>0.9</v>
      </c>
      <c r="N436">
        <v>14082876.08</v>
      </c>
      <c r="O436">
        <v>13627.05</v>
      </c>
      <c r="Q436">
        <v>2066972.99</v>
      </c>
      <c r="R436">
        <v>7179715.0099999998</v>
      </c>
      <c r="S436">
        <v>9669028.0599999987</v>
      </c>
      <c r="T436">
        <v>0.68658049712811209</v>
      </c>
      <c r="V436">
        <v>4413848.0200000014</v>
      </c>
      <c r="W436">
        <v>0.68658049712811209</v>
      </c>
      <c r="X436">
        <v>1</v>
      </c>
      <c r="Y436">
        <v>1</v>
      </c>
      <c r="AA436">
        <v>637062.10148507543</v>
      </c>
      <c r="AB436">
        <v>191118.63044552263</v>
      </c>
      <c r="AC436">
        <v>2415635.38110821</v>
      </c>
      <c r="AD436">
        <v>151778.23313609351</v>
      </c>
      <c r="AE436">
        <v>151778.23313609351</v>
      </c>
      <c r="AF436">
        <v>149637.38555309799</v>
      </c>
      <c r="AG436">
        <v>184.93263384345892</v>
      </c>
      <c r="AH436">
        <v>146.86557950175964</v>
      </c>
      <c r="AI436">
        <v>144.79402540335573</v>
      </c>
      <c r="AJ436">
        <v>0</v>
      </c>
      <c r="AK436">
        <v>0</v>
      </c>
      <c r="AL436">
        <v>0</v>
      </c>
      <c r="AM436">
        <v>0</v>
      </c>
      <c r="AN436">
        <v>340756.01</v>
      </c>
      <c r="AO436">
        <v>329.72</v>
      </c>
      <c r="AP436">
        <v>7489871.9999999991</v>
      </c>
      <c r="AQ436">
        <v>7830628.0099999988</v>
      </c>
      <c r="AS436">
        <v>7830628.0099999988</v>
      </c>
      <c r="AU436">
        <v>118</v>
      </c>
      <c r="AV436">
        <v>59</v>
      </c>
      <c r="AX436">
        <v>0</v>
      </c>
      <c r="AY436">
        <v>545</v>
      </c>
    </row>
    <row r="437" spans="1:51" x14ac:dyDescent="0.25">
      <c r="A437" t="s">
        <v>994</v>
      </c>
      <c r="B437" t="s">
        <v>995</v>
      </c>
      <c r="C437" t="s">
        <v>996</v>
      </c>
      <c r="D437" t="s">
        <v>102</v>
      </c>
      <c r="F437">
        <v>177.75</v>
      </c>
      <c r="H437">
        <v>1053941.6600000001</v>
      </c>
      <c r="I437">
        <v>160716.21</v>
      </c>
      <c r="J437">
        <v>279412.99</v>
      </c>
      <c r="K437">
        <v>899763.26225000015</v>
      </c>
      <c r="L437">
        <v>2393834.12225</v>
      </c>
      <c r="M437">
        <v>0.9</v>
      </c>
      <c r="N437">
        <v>2244427.0299999998</v>
      </c>
      <c r="O437">
        <v>12626.87</v>
      </c>
      <c r="Q437">
        <v>466427.54</v>
      </c>
      <c r="R437">
        <v>913378.81</v>
      </c>
      <c r="S437">
        <v>1420172.13</v>
      </c>
      <c r="T437">
        <v>0.63275486839953088</v>
      </c>
      <c r="V437">
        <v>824254.89999999991</v>
      </c>
      <c r="W437">
        <v>0.63275486839953088</v>
      </c>
      <c r="X437">
        <v>1</v>
      </c>
      <c r="Y437">
        <v>1</v>
      </c>
      <c r="AA437">
        <v>222338.05049532978</v>
      </c>
      <c r="AB437">
        <v>66701.415148598928</v>
      </c>
      <c r="AC437">
        <v>422756.85000816098</v>
      </c>
      <c r="AD437">
        <v>26562.488793727782</v>
      </c>
      <c r="AE437">
        <v>26562.488793727782</v>
      </c>
      <c r="AF437">
        <v>26187.82215835189</v>
      </c>
      <c r="AG437">
        <v>375.2540936630038</v>
      </c>
      <c r="AH437">
        <v>149.43734905050792</v>
      </c>
      <c r="AI437">
        <v>147.32951987821036</v>
      </c>
      <c r="AJ437">
        <v>0</v>
      </c>
      <c r="AK437">
        <v>0</v>
      </c>
      <c r="AL437">
        <v>0</v>
      </c>
      <c r="AM437">
        <v>0</v>
      </c>
      <c r="AN437">
        <v>92889.23</v>
      </c>
      <c r="AO437">
        <v>522.58000000000004</v>
      </c>
      <c r="AP437">
        <v>938928.17</v>
      </c>
      <c r="AQ437">
        <v>1031817.4</v>
      </c>
      <c r="AS437">
        <v>1031817.4</v>
      </c>
      <c r="AU437">
        <v>109</v>
      </c>
      <c r="AV437">
        <v>55</v>
      </c>
      <c r="AX437">
        <v>0</v>
      </c>
      <c r="AY437">
        <v>60.33</v>
      </c>
    </row>
    <row r="438" spans="1:51" x14ac:dyDescent="0.25">
      <c r="A438" t="s">
        <v>997</v>
      </c>
      <c r="B438" t="s">
        <v>998</v>
      </c>
      <c r="C438" t="s">
        <v>996</v>
      </c>
      <c r="D438" t="s">
        <v>102</v>
      </c>
      <c r="F438">
        <v>1357.23</v>
      </c>
      <c r="H438">
        <v>8363630.0699999994</v>
      </c>
      <c r="I438">
        <v>1227166.6399999999</v>
      </c>
      <c r="J438">
        <v>2488135.1900000004</v>
      </c>
      <c r="K438">
        <v>7170849.5757300006</v>
      </c>
      <c r="L438">
        <v>19249781.475729998</v>
      </c>
      <c r="M438">
        <v>0.9</v>
      </c>
      <c r="N438">
        <v>18041888.280000001</v>
      </c>
      <c r="O438">
        <v>13293.16</v>
      </c>
      <c r="Q438">
        <v>4975952.78</v>
      </c>
      <c r="R438">
        <v>6377223.79</v>
      </c>
      <c r="S438">
        <v>12698959.620000001</v>
      </c>
      <c r="T438">
        <v>0.70385978578956154</v>
      </c>
      <c r="V438">
        <v>5342928.66</v>
      </c>
      <c r="W438">
        <v>0.70385978578956154</v>
      </c>
      <c r="X438">
        <v>1</v>
      </c>
      <c r="Y438">
        <v>1</v>
      </c>
      <c r="AA438">
        <v>504403.54536847956</v>
      </c>
      <c r="AB438">
        <v>151321.06361054388</v>
      </c>
      <c r="AC438">
        <v>2453168.6720676441</v>
      </c>
      <c r="AD438">
        <v>154136.50981566109</v>
      </c>
      <c r="AE438">
        <v>154136.50981566109</v>
      </c>
      <c r="AF438">
        <v>151962.39849764132</v>
      </c>
      <c r="AG438">
        <v>111.49257208471951</v>
      </c>
      <c r="AH438">
        <v>113.56697819504512</v>
      </c>
      <c r="AI438">
        <v>111.96510429156541</v>
      </c>
      <c r="AJ438">
        <v>0</v>
      </c>
      <c r="AK438">
        <v>0</v>
      </c>
      <c r="AL438">
        <v>0</v>
      </c>
      <c r="AM438">
        <v>0</v>
      </c>
      <c r="AN438">
        <v>303283.46000000002</v>
      </c>
      <c r="AO438">
        <v>223.45</v>
      </c>
      <c r="AP438">
        <v>6544949.0599999987</v>
      </c>
      <c r="AQ438">
        <v>6848232.5199999986</v>
      </c>
      <c r="AS438">
        <v>6848232.5199999986</v>
      </c>
      <c r="AU438">
        <v>109</v>
      </c>
      <c r="AV438">
        <v>55</v>
      </c>
      <c r="AX438">
        <v>7</v>
      </c>
      <c r="AY438">
        <v>600.66</v>
      </c>
    </row>
    <row r="439" spans="1:51" x14ac:dyDescent="0.25">
      <c r="A439" t="s">
        <v>999</v>
      </c>
      <c r="B439" t="s">
        <v>1000</v>
      </c>
      <c r="C439" t="s">
        <v>1001</v>
      </c>
      <c r="D439" t="s">
        <v>211</v>
      </c>
      <c r="F439">
        <v>191.25</v>
      </c>
      <c r="H439">
        <v>1121720.8</v>
      </c>
      <c r="I439">
        <v>172922.51</v>
      </c>
      <c r="J439">
        <v>298563.16000000003</v>
      </c>
      <c r="K439">
        <v>936861.26274999999</v>
      </c>
      <c r="L439">
        <v>2530067.7327500004</v>
      </c>
      <c r="M439">
        <v>0.9</v>
      </c>
      <c r="N439">
        <v>2370747.08</v>
      </c>
      <c r="O439">
        <v>12396.06</v>
      </c>
      <c r="Q439">
        <v>545271.81999999995</v>
      </c>
      <c r="R439">
        <v>950969.25</v>
      </c>
      <c r="S439">
        <v>1524579.97</v>
      </c>
      <c r="T439">
        <v>0.64307997376084503</v>
      </c>
      <c r="V439">
        <v>846167.1100000001</v>
      </c>
      <c r="W439">
        <v>0.64307997376084503</v>
      </c>
      <c r="X439">
        <v>1</v>
      </c>
      <c r="Y439">
        <v>1</v>
      </c>
      <c r="AA439">
        <v>210373.38879980752</v>
      </c>
      <c r="AB439">
        <v>63112.016639942252</v>
      </c>
      <c r="AC439">
        <v>420404.89672724443</v>
      </c>
      <c r="AD439">
        <v>26414.711808762284</v>
      </c>
      <c r="AE439">
        <v>26414.711808762284</v>
      </c>
      <c r="AF439">
        <v>26042.129582952566</v>
      </c>
      <c r="AG439">
        <v>329.99747262714902</v>
      </c>
      <c r="AH439">
        <v>138.11614017653483</v>
      </c>
      <c r="AI439">
        <v>136.16799781935981</v>
      </c>
      <c r="AJ439">
        <v>0</v>
      </c>
      <c r="AK439">
        <v>0</v>
      </c>
      <c r="AL439">
        <v>0</v>
      </c>
      <c r="AM439">
        <v>0</v>
      </c>
      <c r="AN439">
        <v>89154.14</v>
      </c>
      <c r="AO439">
        <v>466.16</v>
      </c>
      <c r="AP439">
        <v>973734.87000000011</v>
      </c>
      <c r="AQ439">
        <v>1062889.01</v>
      </c>
      <c r="AS439">
        <v>1062889.01</v>
      </c>
      <c r="AU439">
        <v>109</v>
      </c>
      <c r="AV439">
        <v>55</v>
      </c>
      <c r="AX439">
        <v>0</v>
      </c>
      <c r="AY439">
        <v>64</v>
      </c>
    </row>
    <row r="440" spans="1:51" x14ac:dyDescent="0.25">
      <c r="A440" t="s">
        <v>1002</v>
      </c>
      <c r="B440" t="s">
        <v>1003</v>
      </c>
      <c r="C440" t="s">
        <v>1001</v>
      </c>
      <c r="D440" t="s">
        <v>211</v>
      </c>
      <c r="F440">
        <v>83.14</v>
      </c>
      <c r="H440">
        <v>505592.32999999996</v>
      </c>
      <c r="I440">
        <v>75172.69</v>
      </c>
      <c r="J440">
        <v>180073.7</v>
      </c>
      <c r="K440">
        <v>427669.6851399999</v>
      </c>
      <c r="L440">
        <v>1188508.4051399999</v>
      </c>
      <c r="M440">
        <v>0.9</v>
      </c>
      <c r="N440">
        <v>1112424.53</v>
      </c>
      <c r="O440">
        <v>13380.13</v>
      </c>
      <c r="Q440">
        <v>181911.86</v>
      </c>
      <c r="R440">
        <v>694234.32</v>
      </c>
      <c r="S440">
        <v>892731.48</v>
      </c>
      <c r="T440">
        <v>0.80250970373693575</v>
      </c>
      <c r="V440">
        <v>219693.05000000005</v>
      </c>
      <c r="W440">
        <v>0.80250970373693575</v>
      </c>
      <c r="X440">
        <v>2</v>
      </c>
      <c r="Y440">
        <v>0</v>
      </c>
      <c r="AA440">
        <v>0</v>
      </c>
      <c r="AB440">
        <v>0</v>
      </c>
      <c r="AC440">
        <v>91358.782912800059</v>
      </c>
      <c r="AD440">
        <v>5740.2183957114239</v>
      </c>
      <c r="AE440">
        <v>5740.2183957114239</v>
      </c>
      <c r="AF440">
        <v>5659.252025077064</v>
      </c>
      <c r="AG440">
        <v>0</v>
      </c>
      <c r="AH440">
        <v>69.042800044640657</v>
      </c>
      <c r="AI440">
        <v>68.068944251588448</v>
      </c>
      <c r="AJ440">
        <v>0</v>
      </c>
      <c r="AK440">
        <v>0</v>
      </c>
      <c r="AL440">
        <v>0</v>
      </c>
      <c r="AM440">
        <v>0</v>
      </c>
      <c r="AN440">
        <v>5659.25</v>
      </c>
      <c r="AO440">
        <v>68.06</v>
      </c>
      <c r="AP440">
        <v>711482.37</v>
      </c>
      <c r="AQ440">
        <v>717141.62</v>
      </c>
      <c r="AS440">
        <v>717141.62</v>
      </c>
      <c r="AU440">
        <v>109</v>
      </c>
      <c r="AV440">
        <v>55</v>
      </c>
      <c r="AX440">
        <v>0</v>
      </c>
      <c r="AY440">
        <v>50</v>
      </c>
    </row>
    <row r="441" spans="1:51" x14ac:dyDescent="0.25">
      <c r="A441" t="s">
        <v>1004</v>
      </c>
      <c r="B441" t="s">
        <v>1005</v>
      </c>
      <c r="C441" t="s">
        <v>1001</v>
      </c>
      <c r="D441" t="s">
        <v>211</v>
      </c>
      <c r="F441">
        <v>185.56</v>
      </c>
      <c r="H441">
        <v>1102753.93</v>
      </c>
      <c r="I441">
        <v>167777.78</v>
      </c>
      <c r="J441">
        <v>310935.59000000003</v>
      </c>
      <c r="K441">
        <v>920854.45356000005</v>
      </c>
      <c r="L441">
        <v>2502321.7535600001</v>
      </c>
      <c r="M441">
        <v>0.9</v>
      </c>
      <c r="N441">
        <v>2344175.02</v>
      </c>
      <c r="O441">
        <v>12632.97</v>
      </c>
      <c r="Q441">
        <v>299286.8</v>
      </c>
      <c r="R441">
        <v>1152873.3</v>
      </c>
      <c r="S441">
        <v>1469152.23</v>
      </c>
      <c r="T441">
        <v>0.62672463338509599</v>
      </c>
      <c r="V441">
        <v>875022.79</v>
      </c>
      <c r="W441">
        <v>0.62672463338509599</v>
      </c>
      <c r="X441">
        <v>1</v>
      </c>
      <c r="Y441">
        <v>1</v>
      </c>
      <c r="AA441">
        <v>246355.23972283769</v>
      </c>
      <c r="AB441">
        <v>73906.571916851302</v>
      </c>
      <c r="AC441">
        <v>496088.0560591885</v>
      </c>
      <c r="AD441">
        <v>31170.005712550883</v>
      </c>
      <c r="AE441">
        <v>31170.005712550883</v>
      </c>
      <c r="AF441">
        <v>30730.34957732735</v>
      </c>
      <c r="AG441">
        <v>398.28935070516974</v>
      </c>
      <c r="AH441">
        <v>167.97804328815954</v>
      </c>
      <c r="AI441">
        <v>165.60869571743561</v>
      </c>
      <c r="AJ441">
        <v>0</v>
      </c>
      <c r="AK441">
        <v>0</v>
      </c>
      <c r="AL441">
        <v>0</v>
      </c>
      <c r="AM441">
        <v>0</v>
      </c>
      <c r="AN441">
        <v>104636.92</v>
      </c>
      <c r="AO441">
        <v>563.89</v>
      </c>
      <c r="AP441">
        <v>1185857.6200000001</v>
      </c>
      <c r="AQ441">
        <v>1290494.54</v>
      </c>
      <c r="AS441">
        <v>1290494.54</v>
      </c>
      <c r="AU441">
        <v>109</v>
      </c>
      <c r="AV441">
        <v>55</v>
      </c>
      <c r="AX441">
        <v>0</v>
      </c>
      <c r="AY441">
        <v>71.33</v>
      </c>
    </row>
    <row r="442" spans="1:51" x14ac:dyDescent="0.25">
      <c r="A442" t="s">
        <v>1006</v>
      </c>
      <c r="B442" t="s">
        <v>1007</v>
      </c>
      <c r="C442" t="s">
        <v>1001</v>
      </c>
      <c r="D442" t="s">
        <v>102</v>
      </c>
      <c r="F442">
        <v>489.28</v>
      </c>
      <c r="H442">
        <v>2972776.92</v>
      </c>
      <c r="I442">
        <v>442392.29</v>
      </c>
      <c r="J442">
        <v>816345.65</v>
      </c>
      <c r="K442">
        <v>2537578.9222799991</v>
      </c>
      <c r="L442">
        <v>6769093.7822799999</v>
      </c>
      <c r="M442">
        <v>0.9</v>
      </c>
      <c r="N442">
        <v>6345942.29</v>
      </c>
      <c r="O442">
        <v>12969.96</v>
      </c>
      <c r="Q442">
        <v>1945031.31</v>
      </c>
      <c r="R442">
        <v>2529902.02</v>
      </c>
      <c r="S442">
        <v>4696406.0500000007</v>
      </c>
      <c r="T442">
        <v>0.74006441208906748</v>
      </c>
      <c r="V442">
        <v>1649536.2399999993</v>
      </c>
      <c r="W442">
        <v>0.74006441208906748</v>
      </c>
      <c r="X442">
        <v>2</v>
      </c>
      <c r="Y442">
        <v>0</v>
      </c>
      <c r="AA442">
        <v>0</v>
      </c>
      <c r="AB442">
        <v>0</v>
      </c>
      <c r="AC442">
        <v>703862.2846284993</v>
      </c>
      <c r="AD442">
        <v>44224.792684994296</v>
      </c>
      <c r="AE442">
        <v>44224.792684994296</v>
      </c>
      <c r="AF442">
        <v>43600.997437336788</v>
      </c>
      <c r="AG442">
        <v>0</v>
      </c>
      <c r="AH442">
        <v>90.38749322472674</v>
      </c>
      <c r="AI442">
        <v>89.112568339880625</v>
      </c>
      <c r="AJ442">
        <v>0</v>
      </c>
      <c r="AK442">
        <v>0</v>
      </c>
      <c r="AL442">
        <v>0</v>
      </c>
      <c r="AM442">
        <v>0</v>
      </c>
      <c r="AN442">
        <v>43600.99</v>
      </c>
      <c r="AO442">
        <v>89.11</v>
      </c>
      <c r="AP442">
        <v>2574145.0699999998</v>
      </c>
      <c r="AQ442">
        <v>2617746.06</v>
      </c>
      <c r="AS442">
        <v>2617746.06</v>
      </c>
      <c r="AU442">
        <v>109</v>
      </c>
      <c r="AV442">
        <v>55</v>
      </c>
      <c r="AX442">
        <v>2</v>
      </c>
      <c r="AY442">
        <v>183.66</v>
      </c>
    </row>
    <row r="443" spans="1:51" x14ac:dyDescent="0.25">
      <c r="A443" t="s">
        <v>1008</v>
      </c>
      <c r="B443" t="s">
        <v>1009</v>
      </c>
      <c r="C443" t="s">
        <v>1001</v>
      </c>
      <c r="D443" t="s">
        <v>211</v>
      </c>
      <c r="F443">
        <v>585.14</v>
      </c>
      <c r="H443">
        <v>3507571.89</v>
      </c>
      <c r="I443">
        <v>529066.03</v>
      </c>
      <c r="J443">
        <v>1117091</v>
      </c>
      <c r="K443">
        <v>2952107.8801399991</v>
      </c>
      <c r="L443">
        <v>8105836.800139999</v>
      </c>
      <c r="M443">
        <v>0.9</v>
      </c>
      <c r="N443">
        <v>7590463.9000000004</v>
      </c>
      <c r="O443">
        <v>12972.04</v>
      </c>
      <c r="Q443">
        <v>1333644.5</v>
      </c>
      <c r="R443">
        <v>3643568.71</v>
      </c>
      <c r="S443">
        <v>5106198.58</v>
      </c>
      <c r="T443">
        <v>0.6727123199940388</v>
      </c>
      <c r="V443">
        <v>2484265.3200000003</v>
      </c>
      <c r="W443">
        <v>0.6727123199940388</v>
      </c>
      <c r="X443">
        <v>1</v>
      </c>
      <c r="Y443">
        <v>1</v>
      </c>
      <c r="AA443">
        <v>448633.03795297258</v>
      </c>
      <c r="AB443">
        <v>134589.91138589176</v>
      </c>
      <c r="AC443">
        <v>1311155.5000436101</v>
      </c>
      <c r="AD443">
        <v>82381.996355755386</v>
      </c>
      <c r="AE443">
        <v>82381.996355755386</v>
      </c>
      <c r="AF443">
        <v>81219.989827306577</v>
      </c>
      <c r="AG443">
        <v>230.01317870234774</v>
      </c>
      <c r="AH443">
        <v>140.7902320055976</v>
      </c>
      <c r="AI443">
        <v>138.80437130824518</v>
      </c>
      <c r="AJ443">
        <v>0</v>
      </c>
      <c r="AK443">
        <v>0</v>
      </c>
      <c r="AL443">
        <v>0</v>
      </c>
      <c r="AM443">
        <v>0</v>
      </c>
      <c r="AN443">
        <v>215809.9</v>
      </c>
      <c r="AO443">
        <v>368.81</v>
      </c>
      <c r="AP443">
        <v>3772290.5399999996</v>
      </c>
      <c r="AQ443">
        <v>3988100.4399999995</v>
      </c>
      <c r="AS443">
        <v>3988100.4399999995</v>
      </c>
      <c r="AU443">
        <v>109</v>
      </c>
      <c r="AV443">
        <v>55</v>
      </c>
      <c r="AX443">
        <v>0</v>
      </c>
      <c r="AY443">
        <v>282.33</v>
      </c>
    </row>
    <row r="444" spans="1:51" x14ac:dyDescent="0.25">
      <c r="A444" t="s">
        <v>1010</v>
      </c>
      <c r="B444" t="s">
        <v>1011</v>
      </c>
      <c r="C444" t="s">
        <v>1001</v>
      </c>
      <c r="D444" t="s">
        <v>102</v>
      </c>
      <c r="F444">
        <v>365.5</v>
      </c>
      <c r="H444">
        <v>2215432.66</v>
      </c>
      <c r="I444">
        <v>330474.13</v>
      </c>
      <c r="J444">
        <v>598856.97</v>
      </c>
      <c r="K444">
        <v>1886642.9415000002</v>
      </c>
      <c r="L444">
        <v>5031406.7015000004</v>
      </c>
      <c r="M444">
        <v>0.9</v>
      </c>
      <c r="N444">
        <v>4716930.32</v>
      </c>
      <c r="O444">
        <v>12905.41</v>
      </c>
      <c r="Q444">
        <v>1593001.05</v>
      </c>
      <c r="R444">
        <v>1908814.63</v>
      </c>
      <c r="S444">
        <v>3889753.02</v>
      </c>
      <c r="T444">
        <v>0.82463652335657134</v>
      </c>
      <c r="V444">
        <v>827177.30000000028</v>
      </c>
      <c r="W444">
        <v>0.82463652335657134</v>
      </c>
      <c r="X444">
        <v>2</v>
      </c>
      <c r="Y444">
        <v>0</v>
      </c>
      <c r="AA444">
        <v>0</v>
      </c>
      <c r="AB444">
        <v>0</v>
      </c>
      <c r="AC444">
        <v>243862.2078480004</v>
      </c>
      <c r="AD444">
        <v>15322.252408331602</v>
      </c>
      <c r="AE444">
        <v>15322.252408331602</v>
      </c>
      <c r="AF444">
        <v>15106.130462801961</v>
      </c>
      <c r="AG444">
        <v>0</v>
      </c>
      <c r="AH444">
        <v>41.921347218417516</v>
      </c>
      <c r="AI444">
        <v>41.330042305887716</v>
      </c>
      <c r="AJ444">
        <v>0</v>
      </c>
      <c r="AK444">
        <v>0</v>
      </c>
      <c r="AL444">
        <v>0</v>
      </c>
      <c r="AM444">
        <v>0</v>
      </c>
      <c r="AN444">
        <v>15106.13</v>
      </c>
      <c r="AO444">
        <v>41.33</v>
      </c>
      <c r="AP444">
        <v>1933071.0800000003</v>
      </c>
      <c r="AQ444">
        <v>1948177.2100000002</v>
      </c>
      <c r="AS444">
        <v>1948177.2100000002</v>
      </c>
      <c r="AU444">
        <v>109</v>
      </c>
      <c r="AV444">
        <v>55</v>
      </c>
      <c r="AX444">
        <v>0</v>
      </c>
      <c r="AY444">
        <v>134</v>
      </c>
    </row>
    <row r="445" spans="1:51" x14ac:dyDescent="0.25">
      <c r="A445" t="s">
        <v>1012</v>
      </c>
      <c r="B445" t="s">
        <v>1013</v>
      </c>
      <c r="C445" t="s">
        <v>1001</v>
      </c>
      <c r="D445" t="s">
        <v>222</v>
      </c>
      <c r="F445">
        <v>428.15</v>
      </c>
      <c r="H445">
        <v>2800096.73</v>
      </c>
      <c r="I445">
        <v>387120.38</v>
      </c>
      <c r="J445">
        <v>741918.43</v>
      </c>
      <c r="K445">
        <v>2477885.8996500005</v>
      </c>
      <c r="L445">
        <v>6407021.439650001</v>
      </c>
      <c r="M445">
        <v>0.9</v>
      </c>
      <c r="N445">
        <v>6014107.8799999999</v>
      </c>
      <c r="O445">
        <v>14046.73</v>
      </c>
      <c r="Q445">
        <v>1196330.83</v>
      </c>
      <c r="R445">
        <v>2687788.42</v>
      </c>
      <c r="S445">
        <v>4069539.6799999997</v>
      </c>
      <c r="T445">
        <v>0.67666556057853755</v>
      </c>
      <c r="V445">
        <v>1944568.2000000002</v>
      </c>
      <c r="W445">
        <v>0.67666556057853755</v>
      </c>
      <c r="X445">
        <v>1</v>
      </c>
      <c r="Y445">
        <v>1</v>
      </c>
      <c r="AA445">
        <v>331687.57642685995</v>
      </c>
      <c r="AB445">
        <v>99506.272928057981</v>
      </c>
      <c r="AC445">
        <v>1031111.1594045475</v>
      </c>
      <c r="AD445">
        <v>64786.362695819676</v>
      </c>
      <c r="AE445">
        <v>64786.362695819676</v>
      </c>
      <c r="AF445">
        <v>63872.544389185074</v>
      </c>
      <c r="AG445">
        <v>232.40983984131259</v>
      </c>
      <c r="AH445">
        <v>151.31697464865042</v>
      </c>
      <c r="AI445">
        <v>149.18263316404315</v>
      </c>
      <c r="AJ445">
        <v>0</v>
      </c>
      <c r="AK445">
        <v>0</v>
      </c>
      <c r="AL445">
        <v>0</v>
      </c>
      <c r="AM445">
        <v>0</v>
      </c>
      <c r="AN445">
        <v>163378.81</v>
      </c>
      <c r="AO445">
        <v>381.59</v>
      </c>
      <c r="AP445">
        <v>2749596.64</v>
      </c>
      <c r="AQ445">
        <v>2912975.45</v>
      </c>
      <c r="AS445">
        <v>2912975.45</v>
      </c>
      <c r="AU445">
        <v>109</v>
      </c>
      <c r="AV445">
        <v>55</v>
      </c>
      <c r="AX445">
        <v>0</v>
      </c>
      <c r="AY445">
        <v>174</v>
      </c>
    </row>
    <row r="446" spans="1:51" x14ac:dyDescent="0.25">
      <c r="A446" t="s">
        <v>1014</v>
      </c>
      <c r="B446" t="s">
        <v>1015</v>
      </c>
      <c r="C446" t="s">
        <v>1016</v>
      </c>
      <c r="D446" t="s">
        <v>102</v>
      </c>
      <c r="F446">
        <v>260.27999999999997</v>
      </c>
      <c r="H446">
        <v>1589802.4000000001</v>
      </c>
      <c r="I446">
        <v>235337.36</v>
      </c>
      <c r="J446">
        <v>470287.45999999996</v>
      </c>
      <c r="K446">
        <v>1363650.1662800005</v>
      </c>
      <c r="L446">
        <v>3659077.3862800007</v>
      </c>
      <c r="M446">
        <v>0.9</v>
      </c>
      <c r="N446">
        <v>3429534.66</v>
      </c>
      <c r="O446">
        <v>13176.32</v>
      </c>
      <c r="Q446">
        <v>987558.16</v>
      </c>
      <c r="R446">
        <v>1595236.14</v>
      </c>
      <c r="S446">
        <v>2746978.4299999997</v>
      </c>
      <c r="T446">
        <v>0.80097701359869022</v>
      </c>
      <c r="V446">
        <v>682556.23000000045</v>
      </c>
      <c r="W446">
        <v>0.80097701359869022</v>
      </c>
      <c r="X446">
        <v>2</v>
      </c>
      <c r="Y446">
        <v>0</v>
      </c>
      <c r="AA446">
        <v>0</v>
      </c>
      <c r="AB446">
        <v>0</v>
      </c>
      <c r="AC446">
        <v>251170.20425440033</v>
      </c>
      <c r="AD446">
        <v>15781.425506640602</v>
      </c>
      <c r="AE446">
        <v>15781.425506640602</v>
      </c>
      <c r="AF446">
        <v>15558.826877350846</v>
      </c>
      <c r="AG446">
        <v>0</v>
      </c>
      <c r="AH446">
        <v>60.632493878287242</v>
      </c>
      <c r="AI446">
        <v>59.777266318391149</v>
      </c>
      <c r="AJ446">
        <v>0</v>
      </c>
      <c r="AK446">
        <v>0</v>
      </c>
      <c r="AL446">
        <v>0</v>
      </c>
      <c r="AM446">
        <v>0</v>
      </c>
      <c r="AN446">
        <v>15558.82</v>
      </c>
      <c r="AO446">
        <v>59.77</v>
      </c>
      <c r="AP446">
        <v>1626846.15</v>
      </c>
      <c r="AQ446">
        <v>1642404.97</v>
      </c>
      <c r="AS446">
        <v>1642404.97</v>
      </c>
      <c r="AU446">
        <v>109</v>
      </c>
      <c r="AV446">
        <v>55</v>
      </c>
      <c r="AX446">
        <v>0.5</v>
      </c>
      <c r="AY446">
        <v>114</v>
      </c>
    </row>
    <row r="447" spans="1:51" x14ac:dyDescent="0.25">
      <c r="A447" t="s">
        <v>1017</v>
      </c>
      <c r="B447" t="s">
        <v>1018</v>
      </c>
      <c r="C447" t="s">
        <v>1016</v>
      </c>
      <c r="D447" t="s">
        <v>102</v>
      </c>
      <c r="F447">
        <v>669.79</v>
      </c>
      <c r="H447">
        <v>4114295.18</v>
      </c>
      <c r="I447">
        <v>605604.02</v>
      </c>
      <c r="J447">
        <v>1237960.81</v>
      </c>
      <c r="K447">
        <v>3516241.1112899999</v>
      </c>
      <c r="L447">
        <v>9474101.1212900002</v>
      </c>
      <c r="M447">
        <v>0.9</v>
      </c>
      <c r="N447">
        <v>8878315.1199999992</v>
      </c>
      <c r="O447">
        <v>13255.37</v>
      </c>
      <c r="Q447">
        <v>1981639.93</v>
      </c>
      <c r="R447">
        <v>3834471.09</v>
      </c>
      <c r="S447">
        <v>6035625.9399999995</v>
      </c>
      <c r="T447">
        <v>0.67981659339886102</v>
      </c>
      <c r="V447">
        <v>2842689.1799999997</v>
      </c>
      <c r="W447">
        <v>0.67981659339886102</v>
      </c>
      <c r="X447">
        <v>1</v>
      </c>
      <c r="Y447">
        <v>1</v>
      </c>
      <c r="AA447">
        <v>461677.28052199446</v>
      </c>
      <c r="AB447">
        <v>138503.18415659832</v>
      </c>
      <c r="AC447">
        <v>1410944.163049554</v>
      </c>
      <c r="AD447">
        <v>88651.877595492348</v>
      </c>
      <c r="AE447">
        <v>88651.877595492348</v>
      </c>
      <c r="AF447">
        <v>87401.433747538555</v>
      </c>
      <c r="AG447">
        <v>206.78598390032448</v>
      </c>
      <c r="AH447">
        <v>132.35772047282336</v>
      </c>
      <c r="AI447">
        <v>130.49080121760338</v>
      </c>
      <c r="AJ447">
        <v>0</v>
      </c>
      <c r="AK447">
        <v>0</v>
      </c>
      <c r="AL447">
        <v>0</v>
      </c>
      <c r="AM447">
        <v>0</v>
      </c>
      <c r="AN447">
        <v>225904.61</v>
      </c>
      <c r="AO447">
        <v>337.27</v>
      </c>
      <c r="AP447">
        <v>3973167.0399999996</v>
      </c>
      <c r="AQ447">
        <v>4199071.6499999994</v>
      </c>
      <c r="AS447">
        <v>4199071.6499999994</v>
      </c>
      <c r="AU447">
        <v>109</v>
      </c>
      <c r="AV447">
        <v>55</v>
      </c>
      <c r="AX447">
        <v>3</v>
      </c>
      <c r="AY447">
        <v>302</v>
      </c>
    </row>
    <row r="448" spans="1:51" x14ac:dyDescent="0.25">
      <c r="A448" t="s">
        <v>1019</v>
      </c>
      <c r="B448" t="s">
        <v>1020</v>
      </c>
      <c r="C448" t="s">
        <v>1016</v>
      </c>
      <c r="D448" t="s">
        <v>102</v>
      </c>
      <c r="F448">
        <v>1283.69</v>
      </c>
      <c r="H448">
        <v>7865740.7400000002</v>
      </c>
      <c r="I448">
        <v>1160673.98</v>
      </c>
      <c r="J448">
        <v>2402067.56</v>
      </c>
      <c r="K448">
        <v>6743736.4741900004</v>
      </c>
      <c r="L448">
        <v>18172218.754190002</v>
      </c>
      <c r="M448">
        <v>0.9</v>
      </c>
      <c r="N448">
        <v>17029370.52</v>
      </c>
      <c r="O448">
        <v>13265.95</v>
      </c>
      <c r="Q448">
        <v>5730383.1699999999</v>
      </c>
      <c r="R448">
        <v>5777172.6900000004</v>
      </c>
      <c r="S448">
        <v>12159605.039999999</v>
      </c>
      <c r="T448">
        <v>0.71403725849521293</v>
      </c>
      <c r="V448">
        <v>4869765.4800000004</v>
      </c>
      <c r="W448">
        <v>0.71403725849521293</v>
      </c>
      <c r="X448">
        <v>1</v>
      </c>
      <c r="Y448">
        <v>1</v>
      </c>
      <c r="AA448">
        <v>302780.26932638511</v>
      </c>
      <c r="AB448">
        <v>90834.080797915536</v>
      </c>
      <c r="AC448">
        <v>2040922.249368584</v>
      </c>
      <c r="AD448">
        <v>128234.40797393631</v>
      </c>
      <c r="AE448">
        <v>128234.40797393631</v>
      </c>
      <c r="AF448">
        <v>126425.64846543878</v>
      </c>
      <c r="AG448">
        <v>70.760137414730607</v>
      </c>
      <c r="AH448">
        <v>99.895152236082154</v>
      </c>
      <c r="AI448">
        <v>98.486120843380235</v>
      </c>
      <c r="AJ448">
        <v>0</v>
      </c>
      <c r="AK448">
        <v>0</v>
      </c>
      <c r="AL448">
        <v>0</v>
      </c>
      <c r="AM448">
        <v>0</v>
      </c>
      <c r="AN448">
        <v>217259.72</v>
      </c>
      <c r="AO448">
        <v>169.24</v>
      </c>
      <c r="AP448">
        <v>5972037.0199999996</v>
      </c>
      <c r="AQ448">
        <v>6189296.7399999993</v>
      </c>
      <c r="AS448">
        <v>6189296.7399999993</v>
      </c>
      <c r="AU448">
        <v>109</v>
      </c>
      <c r="AV448">
        <v>55</v>
      </c>
      <c r="AX448">
        <v>9.5</v>
      </c>
      <c r="AY448">
        <v>585</v>
      </c>
    </row>
    <row r="449" spans="1:51" x14ac:dyDescent="0.25">
      <c r="A449" t="s">
        <v>1021</v>
      </c>
      <c r="B449" t="s">
        <v>1022</v>
      </c>
      <c r="C449" t="s">
        <v>1023</v>
      </c>
      <c r="D449" t="s">
        <v>97</v>
      </c>
      <c r="F449">
        <v>99</v>
      </c>
      <c r="H449">
        <v>630945.33000000007</v>
      </c>
      <c r="I449">
        <v>89512.83</v>
      </c>
      <c r="J449">
        <v>188559.23</v>
      </c>
      <c r="K449">
        <v>563641.07200000004</v>
      </c>
      <c r="L449">
        <v>1472658.4620000001</v>
      </c>
      <c r="M449">
        <v>0.9</v>
      </c>
      <c r="N449">
        <v>1381756.72</v>
      </c>
      <c r="O449">
        <v>13957.13</v>
      </c>
      <c r="Q449">
        <v>138175.67000000001</v>
      </c>
      <c r="R449">
        <v>651109.62</v>
      </c>
      <c r="S449">
        <v>789285.29</v>
      </c>
      <c r="T449">
        <v>0.5712187091805857</v>
      </c>
      <c r="V449">
        <v>592471.42999999993</v>
      </c>
      <c r="W449">
        <v>0.5712187091805857</v>
      </c>
      <c r="X449">
        <v>1</v>
      </c>
      <c r="Y449">
        <v>1</v>
      </c>
      <c r="AA449">
        <v>221907.96744701744</v>
      </c>
      <c r="AB449">
        <v>66572.390234105231</v>
      </c>
      <c r="AC449">
        <v>348951.03098930523</v>
      </c>
      <c r="AD449">
        <v>21925.15118332026</v>
      </c>
      <c r="AE449">
        <v>21925.15118332026</v>
      </c>
      <c r="AF449">
        <v>21615.894671712729</v>
      </c>
      <c r="AG449">
        <v>672.44838620308315</v>
      </c>
      <c r="AH449">
        <v>221.46617356889152</v>
      </c>
      <c r="AI449">
        <v>218.34237042134069</v>
      </c>
      <c r="AJ449">
        <v>0</v>
      </c>
      <c r="AK449">
        <v>0</v>
      </c>
      <c r="AL449">
        <v>0</v>
      </c>
      <c r="AM449">
        <v>0</v>
      </c>
      <c r="AN449">
        <v>88188.28</v>
      </c>
      <c r="AO449">
        <v>890.79</v>
      </c>
      <c r="AP449">
        <v>651109.62</v>
      </c>
      <c r="AQ449">
        <v>739297.9</v>
      </c>
      <c r="AS449">
        <v>739297.9</v>
      </c>
      <c r="AU449">
        <v>117</v>
      </c>
      <c r="AV449">
        <v>59</v>
      </c>
      <c r="AX449">
        <v>0.66</v>
      </c>
      <c r="AY449">
        <v>48.238748037823321</v>
      </c>
    </row>
    <row r="450" spans="1:51" x14ac:dyDescent="0.25">
      <c r="A450" t="s">
        <v>1024</v>
      </c>
      <c r="B450" t="s">
        <v>1025</v>
      </c>
      <c r="C450" t="s">
        <v>1023</v>
      </c>
      <c r="D450" t="s">
        <v>97</v>
      </c>
      <c r="F450">
        <v>22.97</v>
      </c>
      <c r="H450">
        <v>130228.98999999999</v>
      </c>
      <c r="I450">
        <v>20768.78</v>
      </c>
      <c r="J450">
        <v>41869.260000000009</v>
      </c>
      <c r="K450">
        <v>118381.31847</v>
      </c>
      <c r="L450">
        <v>311248.34846999997</v>
      </c>
      <c r="M450">
        <v>0.9</v>
      </c>
      <c r="N450">
        <v>291961.64</v>
      </c>
      <c r="O450">
        <v>12710.56</v>
      </c>
      <c r="Q450">
        <v>29196.16</v>
      </c>
      <c r="R450">
        <v>173959.73</v>
      </c>
      <c r="S450">
        <v>203155.89</v>
      </c>
      <c r="T450">
        <v>0.69583076050675696</v>
      </c>
      <c r="V450">
        <v>88805.75</v>
      </c>
      <c r="W450">
        <v>0.69583076050675696</v>
      </c>
      <c r="X450">
        <v>1</v>
      </c>
      <c r="Y450">
        <v>1</v>
      </c>
      <c r="AA450">
        <v>10506.643735441816</v>
      </c>
      <c r="AB450">
        <v>3151.9931206325446</v>
      </c>
      <c r="AC450">
        <v>50811.833591430724</v>
      </c>
      <c r="AD450">
        <v>3192.5887429975055</v>
      </c>
      <c r="AE450">
        <v>3192.5887429975055</v>
      </c>
      <c r="AF450">
        <v>3147.5569505413605</v>
      </c>
      <c r="AG450">
        <v>137.22216459001066</v>
      </c>
      <c r="AH450">
        <v>138.98949686536812</v>
      </c>
      <c r="AI450">
        <v>137.02903572230565</v>
      </c>
      <c r="AJ450">
        <v>0</v>
      </c>
      <c r="AK450">
        <v>0</v>
      </c>
      <c r="AL450">
        <v>0</v>
      </c>
      <c r="AM450">
        <v>0</v>
      </c>
      <c r="AN450">
        <v>6299.55</v>
      </c>
      <c r="AO450">
        <v>274.25</v>
      </c>
      <c r="AP450">
        <v>173959.72999999998</v>
      </c>
      <c r="AQ450">
        <v>180259.27999999997</v>
      </c>
      <c r="AS450">
        <v>180259.27999999997</v>
      </c>
      <c r="AU450">
        <v>117</v>
      </c>
      <c r="AV450">
        <v>59</v>
      </c>
      <c r="AX450">
        <v>0</v>
      </c>
      <c r="AY450">
        <v>11.192364064937388</v>
      </c>
    </row>
    <row r="451" spans="1:51" x14ac:dyDescent="0.25">
      <c r="A451" t="s">
        <v>1026</v>
      </c>
      <c r="B451" t="s">
        <v>1027</v>
      </c>
      <c r="C451" t="s">
        <v>1023</v>
      </c>
      <c r="D451" t="s">
        <v>211</v>
      </c>
      <c r="F451">
        <v>1073.97</v>
      </c>
      <c r="H451">
        <v>6500312.5999999996</v>
      </c>
      <c r="I451">
        <v>971051.45</v>
      </c>
      <c r="J451">
        <v>2176592.92</v>
      </c>
      <c r="K451">
        <v>5477553.3084699987</v>
      </c>
      <c r="L451">
        <v>15125510.278469998</v>
      </c>
      <c r="M451">
        <v>0.9</v>
      </c>
      <c r="N451">
        <v>14160714.58</v>
      </c>
      <c r="O451">
        <v>13185.39</v>
      </c>
      <c r="Q451">
        <v>2472460.7599999998</v>
      </c>
      <c r="R451">
        <v>6686557.0800000001</v>
      </c>
      <c r="S451">
        <v>9551056.3399999999</v>
      </c>
      <c r="T451">
        <v>0.67447559132993973</v>
      </c>
      <c r="V451">
        <v>4609658.24</v>
      </c>
      <c r="W451">
        <v>0.67447559132993973</v>
      </c>
      <c r="X451">
        <v>1</v>
      </c>
      <c r="Y451">
        <v>1</v>
      </c>
      <c r="AA451">
        <v>811997.37029979564</v>
      </c>
      <c r="AB451">
        <v>243599.21108993868</v>
      </c>
      <c r="AC451">
        <v>2434919.7410291643</v>
      </c>
      <c r="AD451">
        <v>152989.90030194705</v>
      </c>
      <c r="AE451">
        <v>152989.90030194705</v>
      </c>
      <c r="AF451">
        <v>150831.96202900333</v>
      </c>
      <c r="AG451">
        <v>226.82124369390081</v>
      </c>
      <c r="AH451">
        <v>142.4526758679917</v>
      </c>
      <c r="AI451">
        <v>140.44336622904115</v>
      </c>
      <c r="AJ451">
        <v>0</v>
      </c>
      <c r="AK451">
        <v>0</v>
      </c>
      <c r="AL451">
        <v>0</v>
      </c>
      <c r="AM451">
        <v>0</v>
      </c>
      <c r="AN451">
        <v>394431.17</v>
      </c>
      <c r="AO451">
        <v>367.26</v>
      </c>
      <c r="AP451">
        <v>6957388.3299999991</v>
      </c>
      <c r="AQ451">
        <v>7351819.4999999991</v>
      </c>
      <c r="AS451">
        <v>7351819.4999999991</v>
      </c>
      <c r="AU451">
        <v>117</v>
      </c>
      <c r="AV451">
        <v>59</v>
      </c>
      <c r="AX451">
        <v>9.5</v>
      </c>
      <c r="AY451">
        <v>559.66</v>
      </c>
    </row>
    <row r="452" spans="1:51" x14ac:dyDescent="0.25">
      <c r="A452" t="s">
        <v>1028</v>
      </c>
      <c r="B452" t="s">
        <v>1029</v>
      </c>
      <c r="C452" t="s">
        <v>1023</v>
      </c>
      <c r="D452" t="s">
        <v>211</v>
      </c>
      <c r="F452">
        <v>84.63</v>
      </c>
      <c r="H452">
        <v>498658.44999999995</v>
      </c>
      <c r="I452">
        <v>76519.899999999994</v>
      </c>
      <c r="J452">
        <v>139174.56</v>
      </c>
      <c r="K452">
        <v>393222.77912999992</v>
      </c>
      <c r="L452">
        <v>1107575.6891299998</v>
      </c>
      <c r="M452">
        <v>0.9</v>
      </c>
      <c r="N452">
        <v>1036140.39</v>
      </c>
      <c r="O452">
        <v>12243.18</v>
      </c>
      <c r="Q452">
        <v>1433714.54</v>
      </c>
      <c r="R452">
        <v>213508.24</v>
      </c>
      <c r="S452">
        <v>1667569.23</v>
      </c>
      <c r="T452">
        <v>1.609404715899551</v>
      </c>
      <c r="V452">
        <v>-631428.84</v>
      </c>
      <c r="W452">
        <v>1.609404715899551</v>
      </c>
      <c r="X452">
        <v>4</v>
      </c>
      <c r="Y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0.94209933569300364</v>
      </c>
      <c r="AL452">
        <v>0</v>
      </c>
      <c r="AM452">
        <v>79.729866779698895</v>
      </c>
      <c r="AN452">
        <v>79.72</v>
      </c>
      <c r="AO452">
        <v>0.94</v>
      </c>
      <c r="AP452">
        <v>213508.24</v>
      </c>
      <c r="AQ452">
        <v>213587.96</v>
      </c>
      <c r="AS452">
        <v>213587.96</v>
      </c>
      <c r="AU452">
        <v>117</v>
      </c>
      <c r="AV452">
        <v>59</v>
      </c>
      <c r="AX452">
        <v>0</v>
      </c>
      <c r="AY452">
        <v>31.66</v>
      </c>
    </row>
    <row r="453" spans="1:51" x14ac:dyDescent="0.25">
      <c r="A453" t="s">
        <v>1030</v>
      </c>
      <c r="B453" t="s">
        <v>1031</v>
      </c>
      <c r="C453" t="s">
        <v>1023</v>
      </c>
      <c r="D453" t="s">
        <v>102</v>
      </c>
      <c r="F453">
        <v>701.95</v>
      </c>
      <c r="H453">
        <v>4437991.18</v>
      </c>
      <c r="I453">
        <v>634682.13</v>
      </c>
      <c r="J453">
        <v>1486158.3899999997</v>
      </c>
      <c r="K453">
        <v>3808730.6554499995</v>
      </c>
      <c r="L453">
        <v>10367562.355449999</v>
      </c>
      <c r="M453">
        <v>0.9</v>
      </c>
      <c r="N453">
        <v>9711679.1799999997</v>
      </c>
      <c r="O453">
        <v>13835.28</v>
      </c>
      <c r="Q453">
        <v>1015031.36</v>
      </c>
      <c r="R453">
        <v>5538540.6299999999</v>
      </c>
      <c r="S453">
        <v>6699869.5099999998</v>
      </c>
      <c r="T453">
        <v>0.68987755730209366</v>
      </c>
      <c r="V453">
        <v>3011809.67</v>
      </c>
      <c r="W453">
        <v>0.68987755730209366</v>
      </c>
      <c r="X453">
        <v>1</v>
      </c>
      <c r="Y453">
        <v>1</v>
      </c>
      <c r="AA453">
        <v>407303.81737457588</v>
      </c>
      <c r="AB453">
        <v>122191.14521237276</v>
      </c>
      <c r="AC453">
        <v>1718356.2084996779</v>
      </c>
      <c r="AD453">
        <v>107967.06790445652</v>
      </c>
      <c r="AE453">
        <v>107967.06790445652</v>
      </c>
      <c r="AF453">
        <v>106444.18131136306</v>
      </c>
      <c r="AG453">
        <v>174.07385883947967</v>
      </c>
      <c r="AH453">
        <v>153.81019717138901</v>
      </c>
      <c r="AI453">
        <v>151.64068852676553</v>
      </c>
      <c r="AJ453">
        <v>0</v>
      </c>
      <c r="AK453">
        <v>0</v>
      </c>
      <c r="AL453">
        <v>0</v>
      </c>
      <c r="AM453">
        <v>0</v>
      </c>
      <c r="AN453">
        <v>228635.32</v>
      </c>
      <c r="AO453">
        <v>325.70999999999998</v>
      </c>
      <c r="AP453">
        <v>5758326.1599999983</v>
      </c>
      <c r="AQ453">
        <v>5986961.4799999986</v>
      </c>
      <c r="AS453">
        <v>5986961.4799999986</v>
      </c>
      <c r="AU453">
        <v>117</v>
      </c>
      <c r="AV453">
        <v>59</v>
      </c>
      <c r="AX453">
        <v>1.5</v>
      </c>
      <c r="AY453">
        <v>399</v>
      </c>
    </row>
    <row r="454" spans="1:51" x14ac:dyDescent="0.25">
      <c r="A454" t="s">
        <v>1032</v>
      </c>
      <c r="B454" t="s">
        <v>1033</v>
      </c>
      <c r="C454" t="s">
        <v>1023</v>
      </c>
      <c r="D454" t="s">
        <v>222</v>
      </c>
      <c r="F454">
        <v>560.5</v>
      </c>
      <c r="H454">
        <v>3712443.4</v>
      </c>
      <c r="I454">
        <v>506787.28</v>
      </c>
      <c r="J454">
        <v>1075652.99</v>
      </c>
      <c r="K454">
        <v>3288537.5384999998</v>
      </c>
      <c r="L454">
        <v>8583421.2084999997</v>
      </c>
      <c r="M454">
        <v>0.9</v>
      </c>
      <c r="N454">
        <v>8053932.8399999999</v>
      </c>
      <c r="O454">
        <v>14369.19</v>
      </c>
      <c r="Q454">
        <v>1538428.55</v>
      </c>
      <c r="R454">
        <v>3533558.89</v>
      </c>
      <c r="S454">
        <v>5497593.9000000004</v>
      </c>
      <c r="T454">
        <v>0.68259743521774896</v>
      </c>
      <c r="V454">
        <v>2556338.9399999995</v>
      </c>
      <c r="W454">
        <v>0.68259743521774896</v>
      </c>
      <c r="X454">
        <v>1</v>
      </c>
      <c r="Y454">
        <v>1</v>
      </c>
      <c r="AA454">
        <v>396412.23426298983</v>
      </c>
      <c r="AB454">
        <v>118923.67027889694</v>
      </c>
      <c r="AC454">
        <v>1382649.0263029179</v>
      </c>
      <c r="AD454">
        <v>86874.048915164618</v>
      </c>
      <c r="AE454">
        <v>86874.048915164618</v>
      </c>
      <c r="AF454">
        <v>85648.681523528823</v>
      </c>
      <c r="AG454">
        <v>212.17425562693478</v>
      </c>
      <c r="AH454">
        <v>154.99384284596721</v>
      </c>
      <c r="AI454">
        <v>152.80763875741093</v>
      </c>
      <c r="AJ454">
        <v>0</v>
      </c>
      <c r="AK454">
        <v>0</v>
      </c>
      <c r="AL454">
        <v>0</v>
      </c>
      <c r="AM454">
        <v>0</v>
      </c>
      <c r="AN454">
        <v>204572.35</v>
      </c>
      <c r="AO454">
        <v>364.98</v>
      </c>
      <c r="AP454">
        <v>3653883.1500000008</v>
      </c>
      <c r="AQ454">
        <v>3858455.5000000009</v>
      </c>
      <c r="AS454">
        <v>3858455.5000000009</v>
      </c>
      <c r="AU454">
        <v>117</v>
      </c>
      <c r="AV454">
        <v>59</v>
      </c>
      <c r="AX454">
        <v>2</v>
      </c>
      <c r="AY454">
        <v>270</v>
      </c>
    </row>
    <row r="455" spans="1:51" x14ac:dyDescent="0.25">
      <c r="A455" t="s">
        <v>1034</v>
      </c>
      <c r="B455" t="s">
        <v>1035</v>
      </c>
      <c r="C455" t="s">
        <v>1023</v>
      </c>
      <c r="D455" t="s">
        <v>211</v>
      </c>
      <c r="F455">
        <v>204</v>
      </c>
      <c r="H455">
        <v>1193505.21</v>
      </c>
      <c r="I455">
        <v>184450.68</v>
      </c>
      <c r="J455">
        <v>322641.24</v>
      </c>
      <c r="K455">
        <v>998824.223</v>
      </c>
      <c r="L455">
        <v>2699421.3530000001</v>
      </c>
      <c r="M455">
        <v>0.9</v>
      </c>
      <c r="N455">
        <v>2529361.64</v>
      </c>
      <c r="O455">
        <v>12398.83</v>
      </c>
      <c r="Q455">
        <v>553814.03</v>
      </c>
      <c r="R455">
        <v>1014547.74</v>
      </c>
      <c r="S455">
        <v>1603761.06</v>
      </c>
      <c r="T455">
        <v>0.63405763519051395</v>
      </c>
      <c r="V455">
        <v>925600.58000000007</v>
      </c>
      <c r="W455">
        <v>0.63405763519051395</v>
      </c>
      <c r="X455">
        <v>1</v>
      </c>
      <c r="Y455">
        <v>1</v>
      </c>
      <c r="AA455">
        <v>247269.15320072207</v>
      </c>
      <c r="AB455">
        <v>74180.74596021662</v>
      </c>
      <c r="AC455">
        <v>478727.08766482293</v>
      </c>
      <c r="AD455">
        <v>30079.188311449765</v>
      </c>
      <c r="AE455">
        <v>30079.188311449765</v>
      </c>
      <c r="AF455">
        <v>29654.918267817789</v>
      </c>
      <c r="AG455">
        <v>363.63110764812069</v>
      </c>
      <c r="AH455">
        <v>147.44700152671453</v>
      </c>
      <c r="AI455">
        <v>145.36724641087153</v>
      </c>
      <c r="AJ455">
        <v>0</v>
      </c>
      <c r="AK455">
        <v>0</v>
      </c>
      <c r="AL455">
        <v>0</v>
      </c>
      <c r="AM455">
        <v>0</v>
      </c>
      <c r="AN455">
        <v>103835.66</v>
      </c>
      <c r="AO455">
        <v>508.99</v>
      </c>
      <c r="AP455">
        <v>1038812.5700000001</v>
      </c>
      <c r="AQ455">
        <v>1142648.23</v>
      </c>
      <c r="AS455">
        <v>1142648.23</v>
      </c>
      <c r="AU455">
        <v>117</v>
      </c>
      <c r="AV455">
        <v>59</v>
      </c>
      <c r="AX455">
        <v>0</v>
      </c>
      <c r="AY455">
        <v>70</v>
      </c>
    </row>
    <row r="456" spans="1:51" x14ac:dyDescent="0.25">
      <c r="A456" t="s">
        <v>1036</v>
      </c>
      <c r="B456" t="s">
        <v>1037</v>
      </c>
      <c r="C456" t="s">
        <v>1023</v>
      </c>
      <c r="D456" t="s">
        <v>102</v>
      </c>
      <c r="F456">
        <v>1489.04</v>
      </c>
      <c r="H456">
        <v>9387136.6899999995</v>
      </c>
      <c r="I456">
        <v>1346345.29</v>
      </c>
      <c r="J456">
        <v>3255046.7199999993</v>
      </c>
      <c r="K456">
        <v>8048362.9890399994</v>
      </c>
      <c r="L456">
        <v>22036891.689039998</v>
      </c>
      <c r="M456">
        <v>0.9</v>
      </c>
      <c r="N456">
        <v>20638038.809999999</v>
      </c>
      <c r="O456">
        <v>13859.96</v>
      </c>
      <c r="Q456">
        <v>2621030.92</v>
      </c>
      <c r="R456">
        <v>11622591.859999999</v>
      </c>
      <c r="S456">
        <v>14817178.689999999</v>
      </c>
      <c r="T456">
        <v>0.7179547837084429</v>
      </c>
      <c r="V456">
        <v>5820860.1199999992</v>
      </c>
      <c r="W456">
        <v>0.7179547837084429</v>
      </c>
      <c r="X456">
        <v>1</v>
      </c>
      <c r="Y456">
        <v>1</v>
      </c>
      <c r="AA456">
        <v>286091.94334410131</v>
      </c>
      <c r="AB456">
        <v>85827.583003230393</v>
      </c>
      <c r="AC456">
        <v>3204982.6166851781</v>
      </c>
      <c r="AD456">
        <v>201374.18196334128</v>
      </c>
      <c r="AE456">
        <v>201374.18196334128</v>
      </c>
      <c r="AF456">
        <v>198533.77842308293</v>
      </c>
      <c r="AG456">
        <v>57.639541586008697</v>
      </c>
      <c r="AH456">
        <v>135.2375906378212</v>
      </c>
      <c r="AI456">
        <v>133.33005051783897</v>
      </c>
      <c r="AJ456">
        <v>0</v>
      </c>
      <c r="AK456">
        <v>0</v>
      </c>
      <c r="AL456">
        <v>0</v>
      </c>
      <c r="AM456">
        <v>0</v>
      </c>
      <c r="AN456">
        <v>284361.36</v>
      </c>
      <c r="AO456">
        <v>190.96</v>
      </c>
      <c r="AP456">
        <v>12124671.370000003</v>
      </c>
      <c r="AQ456">
        <v>12409032.730000002</v>
      </c>
      <c r="AS456">
        <v>12409032.730000002</v>
      </c>
      <c r="AU456">
        <v>117</v>
      </c>
      <c r="AV456">
        <v>59</v>
      </c>
      <c r="AX456">
        <v>2.5</v>
      </c>
      <c r="AY456">
        <v>889.33</v>
      </c>
    </row>
    <row r="457" spans="1:51" x14ac:dyDescent="0.25">
      <c r="A457" t="s">
        <v>1038</v>
      </c>
      <c r="B457" t="s">
        <v>1039</v>
      </c>
      <c r="C457" t="s">
        <v>1023</v>
      </c>
      <c r="D457" t="s">
        <v>102</v>
      </c>
      <c r="F457">
        <v>291.02</v>
      </c>
      <c r="H457">
        <v>1783733.42</v>
      </c>
      <c r="I457">
        <v>263131.55</v>
      </c>
      <c r="J457">
        <v>521799.87000000005</v>
      </c>
      <c r="K457">
        <v>1529309.2080200003</v>
      </c>
      <c r="L457">
        <v>4097974.0480200001</v>
      </c>
      <c r="M457">
        <v>0.9</v>
      </c>
      <c r="N457">
        <v>3841107.56</v>
      </c>
      <c r="O457">
        <v>13198.77</v>
      </c>
      <c r="Q457">
        <v>757436.52</v>
      </c>
      <c r="R457">
        <v>1869625.63</v>
      </c>
      <c r="S457">
        <v>2718412.34</v>
      </c>
      <c r="T457">
        <v>0.70771575581705393</v>
      </c>
      <c r="V457">
        <v>1122695.2200000002</v>
      </c>
      <c r="W457">
        <v>0.70771575581705393</v>
      </c>
      <c r="X457">
        <v>1</v>
      </c>
      <c r="Y457">
        <v>1</v>
      </c>
      <c r="AA457">
        <v>92576.026896283962</v>
      </c>
      <c r="AB457">
        <v>27772.808068885188</v>
      </c>
      <c r="AC457">
        <v>573056.35701166489</v>
      </c>
      <c r="AD457">
        <v>36006.047119054303</v>
      </c>
      <c r="AE457">
        <v>36006.047119054303</v>
      </c>
      <c r="AF457">
        <v>35498.178122589357</v>
      </c>
      <c r="AG457">
        <v>95.432644041252118</v>
      </c>
      <c r="AH457">
        <v>123.7236173426373</v>
      </c>
      <c r="AI457">
        <v>121.97848299975726</v>
      </c>
      <c r="AJ457">
        <v>0</v>
      </c>
      <c r="AK457">
        <v>0</v>
      </c>
      <c r="AL457">
        <v>0</v>
      </c>
      <c r="AM457">
        <v>0</v>
      </c>
      <c r="AN457">
        <v>63270.98</v>
      </c>
      <c r="AO457">
        <v>217.41</v>
      </c>
      <c r="AP457">
        <v>1916119.2000000002</v>
      </c>
      <c r="AQ457">
        <v>1979390.1800000002</v>
      </c>
      <c r="AS457">
        <v>1979390.1800000002</v>
      </c>
      <c r="AU457">
        <v>117</v>
      </c>
      <c r="AV457">
        <v>59</v>
      </c>
      <c r="AX457">
        <v>0</v>
      </c>
      <c r="AY457">
        <v>126</v>
      </c>
    </row>
    <row r="458" spans="1:51" x14ac:dyDescent="0.25">
      <c r="A458" t="s">
        <v>1040</v>
      </c>
      <c r="B458" t="s">
        <v>1041</v>
      </c>
      <c r="C458" t="s">
        <v>1023</v>
      </c>
      <c r="D458" t="s">
        <v>102</v>
      </c>
      <c r="F458">
        <v>514.54999999999995</v>
      </c>
      <c r="H458">
        <v>3250551.08</v>
      </c>
      <c r="I458">
        <v>465240.67</v>
      </c>
      <c r="J458">
        <v>1125247.8899999999</v>
      </c>
      <c r="K458">
        <v>2788453.7530500004</v>
      </c>
      <c r="L458">
        <v>7629493.3930500001</v>
      </c>
      <c r="M458">
        <v>0.9</v>
      </c>
      <c r="N458">
        <v>7145389.4199999999</v>
      </c>
      <c r="O458">
        <v>13886.67</v>
      </c>
      <c r="Q458">
        <v>766069.62</v>
      </c>
      <c r="R458">
        <v>4195323.99</v>
      </c>
      <c r="S458">
        <v>5117851.4000000004</v>
      </c>
      <c r="T458">
        <v>0.71624527358510304</v>
      </c>
      <c r="V458">
        <v>2027538.0199999996</v>
      </c>
      <c r="W458">
        <v>0.71624527358510304</v>
      </c>
      <c r="X458">
        <v>1</v>
      </c>
      <c r="Y458">
        <v>1</v>
      </c>
      <c r="AA458">
        <v>111267.08283774182</v>
      </c>
      <c r="AB458">
        <v>33380.124851322544</v>
      </c>
      <c r="AC458">
        <v>1144491.191696177</v>
      </c>
      <c r="AD458">
        <v>71910.211397788109</v>
      </c>
      <c r="AE458">
        <v>71910.211397788109</v>
      </c>
      <c r="AF458">
        <v>70895.910472795702</v>
      </c>
      <c r="AG458">
        <v>64.872461085069574</v>
      </c>
      <c r="AH458">
        <v>139.75359323251018</v>
      </c>
      <c r="AI458">
        <v>137.78235443163095</v>
      </c>
      <c r="AJ458">
        <v>0</v>
      </c>
      <c r="AK458">
        <v>0</v>
      </c>
      <c r="AL458">
        <v>0</v>
      </c>
      <c r="AM458">
        <v>0</v>
      </c>
      <c r="AN458">
        <v>104276.03</v>
      </c>
      <c r="AO458">
        <v>202.65</v>
      </c>
      <c r="AP458">
        <v>4399485.78</v>
      </c>
      <c r="AQ458">
        <v>4503761.8100000005</v>
      </c>
      <c r="AS458">
        <v>4503761.8100000005</v>
      </c>
      <c r="AU458">
        <v>117</v>
      </c>
      <c r="AV458">
        <v>59</v>
      </c>
      <c r="AX458">
        <v>1</v>
      </c>
      <c r="AY458">
        <v>309.33</v>
      </c>
    </row>
    <row r="459" spans="1:51" x14ac:dyDescent="0.25">
      <c r="A459" t="s">
        <v>1042</v>
      </c>
      <c r="B459" t="s">
        <v>1043</v>
      </c>
      <c r="C459" t="s">
        <v>1023</v>
      </c>
      <c r="D459" t="s">
        <v>102</v>
      </c>
      <c r="F459">
        <v>585.29</v>
      </c>
      <c r="H459">
        <v>3572796.36</v>
      </c>
      <c r="I459">
        <v>529201.65</v>
      </c>
      <c r="J459">
        <v>1017998.03</v>
      </c>
      <c r="K459">
        <v>3060302.6617900003</v>
      </c>
      <c r="L459">
        <v>8180298.7017900003</v>
      </c>
      <c r="M459">
        <v>0.9</v>
      </c>
      <c r="N459">
        <v>7668299.0899999999</v>
      </c>
      <c r="O459">
        <v>13101.7</v>
      </c>
      <c r="Q459">
        <v>1071481.51</v>
      </c>
      <c r="R459">
        <v>3870682.57</v>
      </c>
      <c r="S459">
        <v>5346481.4800000004</v>
      </c>
      <c r="T459">
        <v>0.69721869442627604</v>
      </c>
      <c r="V459">
        <v>2321817.6099999994</v>
      </c>
      <c r="W459">
        <v>0.69721869442627604</v>
      </c>
      <c r="X459">
        <v>1</v>
      </c>
      <c r="Y459">
        <v>1</v>
      </c>
      <c r="AA459">
        <v>265311.26445294544</v>
      </c>
      <c r="AB459">
        <v>79593.379335883626</v>
      </c>
      <c r="AC459">
        <v>1272822.6812996329</v>
      </c>
      <c r="AD459">
        <v>79973.484067192257</v>
      </c>
      <c r="AE459">
        <v>79973.484067192257</v>
      </c>
      <c r="AF459">
        <v>78845.449852197402</v>
      </c>
      <c r="AG459">
        <v>135.98964502363552</v>
      </c>
      <c r="AH459">
        <v>136.63907476155796</v>
      </c>
      <c r="AI459">
        <v>134.71176656392115</v>
      </c>
      <c r="AJ459">
        <v>0</v>
      </c>
      <c r="AK459">
        <v>0</v>
      </c>
      <c r="AL459">
        <v>0</v>
      </c>
      <c r="AM459">
        <v>0</v>
      </c>
      <c r="AN459">
        <v>158438.82</v>
      </c>
      <c r="AO459">
        <v>270.7</v>
      </c>
      <c r="AP459">
        <v>3966188.29</v>
      </c>
      <c r="AQ459">
        <v>4124627.11</v>
      </c>
      <c r="AS459">
        <v>4124627.11</v>
      </c>
      <c r="AU459">
        <v>117</v>
      </c>
      <c r="AV459">
        <v>59</v>
      </c>
      <c r="AX459">
        <v>0</v>
      </c>
      <c r="AY459">
        <v>239</v>
      </c>
    </row>
    <row r="460" spans="1:51" x14ac:dyDescent="0.25">
      <c r="A460" t="s">
        <v>1044</v>
      </c>
      <c r="B460" t="s">
        <v>1045</v>
      </c>
      <c r="C460" t="s">
        <v>1046</v>
      </c>
      <c r="D460" t="s">
        <v>102</v>
      </c>
      <c r="F460">
        <v>576.36</v>
      </c>
      <c r="H460">
        <v>3483766.62</v>
      </c>
      <c r="I460">
        <v>521127.42</v>
      </c>
      <c r="J460">
        <v>910124.40999999992</v>
      </c>
      <c r="K460">
        <v>2968459.5123600005</v>
      </c>
      <c r="L460">
        <v>7883477.9623600002</v>
      </c>
      <c r="M460">
        <v>0.9</v>
      </c>
      <c r="N460">
        <v>7391976.1100000003</v>
      </c>
      <c r="O460">
        <v>12825.27</v>
      </c>
      <c r="Q460">
        <v>2437873.7200000002</v>
      </c>
      <c r="R460">
        <v>2214107.62</v>
      </c>
      <c r="S460">
        <v>5000630.3600000003</v>
      </c>
      <c r="T460">
        <v>0.67649438872442458</v>
      </c>
      <c r="V460">
        <v>2391345.75</v>
      </c>
      <c r="W460">
        <v>0.67649438872442458</v>
      </c>
      <c r="X460">
        <v>1</v>
      </c>
      <c r="Y460">
        <v>1</v>
      </c>
      <c r="AA460">
        <v>408944.4902250329</v>
      </c>
      <c r="AB460">
        <v>122683.34706750987</v>
      </c>
      <c r="AC460">
        <v>1025047.3035531553</v>
      </c>
      <c r="AD460">
        <v>64405.360937725687</v>
      </c>
      <c r="AE460">
        <v>64405.360937725687</v>
      </c>
      <c r="AF460">
        <v>63496.916700060523</v>
      </c>
      <c r="AG460">
        <v>212.85888518896152</v>
      </c>
      <c r="AH460">
        <v>111.74502210029441</v>
      </c>
      <c r="AI460">
        <v>110.16884707484996</v>
      </c>
      <c r="AJ460">
        <v>0</v>
      </c>
      <c r="AK460">
        <v>0</v>
      </c>
      <c r="AL460">
        <v>0</v>
      </c>
      <c r="AM460">
        <v>0</v>
      </c>
      <c r="AN460">
        <v>186180.26</v>
      </c>
      <c r="AO460">
        <v>323.02</v>
      </c>
      <c r="AP460">
        <v>2271449.67</v>
      </c>
      <c r="AQ460">
        <v>2457629.9299999997</v>
      </c>
      <c r="AS460">
        <v>2457629.9299999997</v>
      </c>
      <c r="AU460">
        <v>118</v>
      </c>
      <c r="AV460">
        <v>59</v>
      </c>
      <c r="AX460">
        <v>0</v>
      </c>
      <c r="AY460">
        <v>196.66</v>
      </c>
    </row>
    <row r="461" spans="1:51" x14ac:dyDescent="0.25">
      <c r="A461" t="s">
        <v>1047</v>
      </c>
      <c r="B461" t="s">
        <v>1048</v>
      </c>
      <c r="C461" t="s">
        <v>1046</v>
      </c>
      <c r="D461" t="s">
        <v>211</v>
      </c>
      <c r="F461">
        <v>203.55</v>
      </c>
      <c r="H461">
        <v>1204744.94</v>
      </c>
      <c r="I461">
        <v>184043.8</v>
      </c>
      <c r="J461">
        <v>346949.20000000007</v>
      </c>
      <c r="K461">
        <v>1010089.9420499997</v>
      </c>
      <c r="L461">
        <v>2745827.8820499997</v>
      </c>
      <c r="M461">
        <v>0.9</v>
      </c>
      <c r="N461">
        <v>2572254.08</v>
      </c>
      <c r="O461">
        <v>12636.96</v>
      </c>
      <c r="Q461">
        <v>529369.88</v>
      </c>
      <c r="R461">
        <v>1263109.6599999999</v>
      </c>
      <c r="S461">
        <v>1887997.79</v>
      </c>
      <c r="T461">
        <v>0.73398573052316818</v>
      </c>
      <c r="V461">
        <v>684256.29</v>
      </c>
      <c r="W461">
        <v>0.73398573052316818</v>
      </c>
      <c r="X461">
        <v>2</v>
      </c>
      <c r="Y461">
        <v>0</v>
      </c>
      <c r="AA461">
        <v>0</v>
      </c>
      <c r="AB461">
        <v>0</v>
      </c>
      <c r="AC461">
        <v>339147.92648440017</v>
      </c>
      <c r="AD461">
        <v>21309.206453979372</v>
      </c>
      <c r="AE461">
        <v>21309.206453979372</v>
      </c>
      <c r="AF461">
        <v>21008.637906105654</v>
      </c>
      <c r="AG461">
        <v>0</v>
      </c>
      <c r="AH461">
        <v>104.68782340446755</v>
      </c>
      <c r="AI461">
        <v>103.21119089219187</v>
      </c>
      <c r="AJ461">
        <v>0</v>
      </c>
      <c r="AK461">
        <v>0</v>
      </c>
      <c r="AL461">
        <v>0</v>
      </c>
      <c r="AM461">
        <v>0</v>
      </c>
      <c r="AN461">
        <v>21008.63</v>
      </c>
      <c r="AO461">
        <v>103.21</v>
      </c>
      <c r="AP461">
        <v>1300808.1599999999</v>
      </c>
      <c r="AQ461">
        <v>1321816.7899999998</v>
      </c>
      <c r="AS461">
        <v>1321816.7899999998</v>
      </c>
      <c r="AU461">
        <v>118</v>
      </c>
      <c r="AV461">
        <v>59</v>
      </c>
      <c r="AX461">
        <v>0</v>
      </c>
      <c r="AY461">
        <v>80.66</v>
      </c>
    </row>
    <row r="462" spans="1:51" x14ac:dyDescent="0.25">
      <c r="A462" t="s">
        <v>1049</v>
      </c>
      <c r="B462" t="s">
        <v>1050</v>
      </c>
      <c r="C462" t="s">
        <v>1046</v>
      </c>
      <c r="D462" t="s">
        <v>211</v>
      </c>
      <c r="F462">
        <v>61.89</v>
      </c>
      <c r="H462">
        <v>386102.58</v>
      </c>
      <c r="I462">
        <v>55959.08</v>
      </c>
      <c r="J462">
        <v>147782.34999999998</v>
      </c>
      <c r="K462">
        <v>325352.17138999997</v>
      </c>
      <c r="L462">
        <v>915196.18139000004</v>
      </c>
      <c r="M462">
        <v>0.9</v>
      </c>
      <c r="N462">
        <v>856211.78</v>
      </c>
      <c r="O462">
        <v>13834.41</v>
      </c>
      <c r="Q462">
        <v>202986</v>
      </c>
      <c r="R462">
        <v>323606.09000000003</v>
      </c>
      <c r="S462">
        <v>620871.06000000006</v>
      </c>
      <c r="T462">
        <v>0.72513725517768512</v>
      </c>
      <c r="V462">
        <v>235340.71999999997</v>
      </c>
      <c r="W462">
        <v>0.72513725517768512</v>
      </c>
      <c r="X462">
        <v>1</v>
      </c>
      <c r="Y462">
        <v>1</v>
      </c>
      <c r="AA462">
        <v>5719.4000650027301</v>
      </c>
      <c r="AB462">
        <v>1715.8200195008189</v>
      </c>
      <c r="AC462">
        <v>114466.07857971807</v>
      </c>
      <c r="AD462">
        <v>7192.0867266302857</v>
      </c>
      <c r="AE462">
        <v>7192.0867266302857</v>
      </c>
      <c r="AF462">
        <v>7090.6416039189508</v>
      </c>
      <c r="AG462">
        <v>27.723703659732088</v>
      </c>
      <c r="AH462">
        <v>116.20757354387277</v>
      </c>
      <c r="AI462">
        <v>114.56845377151318</v>
      </c>
      <c r="AJ462">
        <v>0</v>
      </c>
      <c r="AK462">
        <v>0</v>
      </c>
      <c r="AL462">
        <v>0</v>
      </c>
      <c r="AM462">
        <v>0</v>
      </c>
      <c r="AN462">
        <v>8806.4599999999991</v>
      </c>
      <c r="AO462">
        <v>142.29</v>
      </c>
      <c r="AP462">
        <v>334257.70999999996</v>
      </c>
      <c r="AQ462">
        <v>343064.17</v>
      </c>
      <c r="AS462">
        <v>343064.17</v>
      </c>
      <c r="AU462">
        <v>118</v>
      </c>
      <c r="AV462">
        <v>59</v>
      </c>
      <c r="AX462">
        <v>0</v>
      </c>
      <c r="AY462">
        <v>43.66</v>
      </c>
    </row>
    <row r="463" spans="1:51" x14ac:dyDescent="0.25">
      <c r="A463" t="s">
        <v>1051</v>
      </c>
      <c r="B463" t="s">
        <v>1052</v>
      </c>
      <c r="C463" t="s">
        <v>1046</v>
      </c>
      <c r="D463" t="s">
        <v>211</v>
      </c>
      <c r="F463">
        <v>367.47</v>
      </c>
      <c r="H463">
        <v>2182265.3200000003</v>
      </c>
      <c r="I463">
        <v>332255.34000000003</v>
      </c>
      <c r="J463">
        <v>682073.7</v>
      </c>
      <c r="K463">
        <v>1843344.6819699996</v>
      </c>
      <c r="L463">
        <v>5039939.0419699997</v>
      </c>
      <c r="M463">
        <v>0.9</v>
      </c>
      <c r="N463">
        <v>4720279.5999999996</v>
      </c>
      <c r="O463">
        <v>12845.34</v>
      </c>
      <c r="Q463">
        <v>870973.94</v>
      </c>
      <c r="R463">
        <v>2252903.8199999998</v>
      </c>
      <c r="S463">
        <v>3346377.63</v>
      </c>
      <c r="T463">
        <v>0.70893631597585871</v>
      </c>
      <c r="V463">
        <v>1373901.9699999997</v>
      </c>
      <c r="W463">
        <v>0.70893631597585871</v>
      </c>
      <c r="X463">
        <v>1</v>
      </c>
      <c r="Y463">
        <v>1</v>
      </c>
      <c r="AA463">
        <v>108003.9088751683</v>
      </c>
      <c r="AB463">
        <v>32401.172662550489</v>
      </c>
      <c r="AC463">
        <v>709924.57168602734</v>
      </c>
      <c r="AD463">
        <v>44605.695873261597</v>
      </c>
      <c r="AE463">
        <v>44605.695873261597</v>
      </c>
      <c r="AF463">
        <v>43976.527946972194</v>
      </c>
      <c r="AG463">
        <v>88.173654073939332</v>
      </c>
      <c r="AH463">
        <v>121.38595224987507</v>
      </c>
      <c r="AI463">
        <v>119.67379091346828</v>
      </c>
      <c r="AJ463">
        <v>0</v>
      </c>
      <c r="AK463">
        <v>0</v>
      </c>
      <c r="AL463">
        <v>0</v>
      </c>
      <c r="AM463">
        <v>0</v>
      </c>
      <c r="AN463">
        <v>76377.7</v>
      </c>
      <c r="AO463">
        <v>207.84</v>
      </c>
      <c r="AP463">
        <v>2317599.0299999998</v>
      </c>
      <c r="AQ463">
        <v>2393976.73</v>
      </c>
      <c r="AS463">
        <v>2393976.73</v>
      </c>
      <c r="AU463">
        <v>118</v>
      </c>
      <c r="AV463">
        <v>59</v>
      </c>
      <c r="AX463">
        <v>3.33</v>
      </c>
      <c r="AY463">
        <v>165.66</v>
      </c>
    </row>
    <row r="464" spans="1:51" x14ac:dyDescent="0.25">
      <c r="A464" t="s">
        <v>1053</v>
      </c>
      <c r="B464" t="s">
        <v>1054</v>
      </c>
      <c r="C464" t="s">
        <v>1046</v>
      </c>
      <c r="D464" t="s">
        <v>211</v>
      </c>
      <c r="F464">
        <v>104.8</v>
      </c>
      <c r="H464">
        <v>642240.19999999995</v>
      </c>
      <c r="I464">
        <v>94757.01</v>
      </c>
      <c r="J464">
        <v>210503.91999999998</v>
      </c>
      <c r="K464">
        <v>535130.01179999986</v>
      </c>
      <c r="L464">
        <v>1482631.1417999999</v>
      </c>
      <c r="M464">
        <v>0.9</v>
      </c>
      <c r="N464">
        <v>1387881.02</v>
      </c>
      <c r="O464">
        <v>13243.13</v>
      </c>
      <c r="Q464">
        <v>188335.45</v>
      </c>
      <c r="R464">
        <v>684649.89</v>
      </c>
      <c r="S464">
        <v>954436.65</v>
      </c>
      <c r="T464">
        <v>0.68769342346075168</v>
      </c>
      <c r="V464">
        <v>433444.37</v>
      </c>
      <c r="W464">
        <v>0.68769342346075168</v>
      </c>
      <c r="X464">
        <v>1</v>
      </c>
      <c r="Y464">
        <v>1</v>
      </c>
      <c r="AA464">
        <v>61238.475186066935</v>
      </c>
      <c r="AB464">
        <v>18371.54255582008</v>
      </c>
      <c r="AC464">
        <v>238792.88820140477</v>
      </c>
      <c r="AD464">
        <v>15003.738950059023</v>
      </c>
      <c r="AE464">
        <v>15003.738950059023</v>
      </c>
      <c r="AF464">
        <v>14792.109669605295</v>
      </c>
      <c r="AG464">
        <v>175.30097858606948</v>
      </c>
      <c r="AH464">
        <v>143.16544799674642</v>
      </c>
      <c r="AI464">
        <v>141.14608463363831</v>
      </c>
      <c r="AJ464">
        <v>0</v>
      </c>
      <c r="AK464">
        <v>0</v>
      </c>
      <c r="AL464">
        <v>0</v>
      </c>
      <c r="AM464">
        <v>0</v>
      </c>
      <c r="AN464">
        <v>33163.65</v>
      </c>
      <c r="AO464">
        <v>316.44</v>
      </c>
      <c r="AP464">
        <v>698733.20000000007</v>
      </c>
      <c r="AQ464">
        <v>731896.85000000009</v>
      </c>
      <c r="AS464">
        <v>731896.85000000009</v>
      </c>
      <c r="AU464">
        <v>118</v>
      </c>
      <c r="AV464">
        <v>59</v>
      </c>
      <c r="AX464">
        <v>0</v>
      </c>
      <c r="AY464">
        <v>56</v>
      </c>
    </row>
    <row r="465" spans="1:51" x14ac:dyDescent="0.25">
      <c r="A465" t="s">
        <v>1055</v>
      </c>
      <c r="B465" t="s">
        <v>1056</v>
      </c>
      <c r="C465" t="s">
        <v>1046</v>
      </c>
      <c r="D465" t="s">
        <v>222</v>
      </c>
      <c r="F465">
        <v>346.49</v>
      </c>
      <c r="H465">
        <v>2252507.35</v>
      </c>
      <c r="I465">
        <v>313285.86</v>
      </c>
      <c r="J465">
        <v>580433.17000000004</v>
      </c>
      <c r="K465">
        <v>1995368.8259900003</v>
      </c>
      <c r="L465">
        <v>5141595.2059899997</v>
      </c>
      <c r="M465">
        <v>0.9</v>
      </c>
      <c r="N465">
        <v>4826972.5599999996</v>
      </c>
      <c r="O465">
        <v>13931.05</v>
      </c>
      <c r="Q465">
        <v>882591.25</v>
      </c>
      <c r="R465">
        <v>2209493.58</v>
      </c>
      <c r="S465">
        <v>3582392.0700000003</v>
      </c>
      <c r="T465">
        <v>0.74216126681275363</v>
      </c>
      <c r="V465">
        <v>1244580.4899999993</v>
      </c>
      <c r="W465">
        <v>0.74216126681275363</v>
      </c>
      <c r="X465">
        <v>2</v>
      </c>
      <c r="Y465">
        <v>0</v>
      </c>
      <c r="AA465">
        <v>0</v>
      </c>
      <c r="AB465">
        <v>0</v>
      </c>
      <c r="AC465">
        <v>639981.91655999934</v>
      </c>
      <c r="AD465">
        <v>40211.087026704001</v>
      </c>
      <c r="AE465">
        <v>40211.087026704001</v>
      </c>
      <c r="AF465">
        <v>39643.90551001345</v>
      </c>
      <c r="AG465">
        <v>0</v>
      </c>
      <c r="AH465">
        <v>116.05266249156975</v>
      </c>
      <c r="AI465">
        <v>114.41572775552959</v>
      </c>
      <c r="AJ465">
        <v>0</v>
      </c>
      <c r="AK465">
        <v>0</v>
      </c>
      <c r="AL465">
        <v>0</v>
      </c>
      <c r="AM465">
        <v>0</v>
      </c>
      <c r="AN465">
        <v>39643.9</v>
      </c>
      <c r="AO465">
        <v>114.41</v>
      </c>
      <c r="AP465">
        <v>2249232.0799999996</v>
      </c>
      <c r="AQ465">
        <v>2288875.9799999995</v>
      </c>
      <c r="AS465">
        <v>2288875.9799999995</v>
      </c>
      <c r="AU465">
        <v>118</v>
      </c>
      <c r="AV465">
        <v>59</v>
      </c>
      <c r="AX465">
        <v>2.33</v>
      </c>
      <c r="AY465">
        <v>131</v>
      </c>
    </row>
    <row r="466" spans="1:51" x14ac:dyDescent="0.25">
      <c r="A466" t="s">
        <v>1057</v>
      </c>
      <c r="B466" t="s">
        <v>1058</v>
      </c>
      <c r="C466" t="s">
        <v>1059</v>
      </c>
      <c r="D466" t="s">
        <v>102</v>
      </c>
      <c r="F466">
        <v>1895.7</v>
      </c>
      <c r="H466">
        <v>11848613.43</v>
      </c>
      <c r="I466">
        <v>1714035.06</v>
      </c>
      <c r="J466">
        <v>3781010.8899999997</v>
      </c>
      <c r="K466">
        <v>10122834.988700001</v>
      </c>
      <c r="L466">
        <v>27466494.368699998</v>
      </c>
      <c r="M466">
        <v>0.9</v>
      </c>
      <c r="N466">
        <v>25732128.43</v>
      </c>
      <c r="O466">
        <v>13573.94</v>
      </c>
      <c r="Q466">
        <v>4695691.1100000003</v>
      </c>
      <c r="R466">
        <v>11819834.83</v>
      </c>
      <c r="S466">
        <v>18085494.760000002</v>
      </c>
      <c r="T466">
        <v>0.70283710922703502</v>
      </c>
      <c r="V466">
        <v>7646633.6699999981</v>
      </c>
      <c r="W466">
        <v>0.70283710922703502</v>
      </c>
      <c r="X466">
        <v>1</v>
      </c>
      <c r="Y466">
        <v>1</v>
      </c>
      <c r="AA466">
        <v>745717.99370146543</v>
      </c>
      <c r="AB466">
        <v>223715.39811043962</v>
      </c>
      <c r="AC466">
        <v>3999552.0672052195</v>
      </c>
      <c r="AD466">
        <v>251298.25090478981</v>
      </c>
      <c r="AE466">
        <v>251298.25090478981</v>
      </c>
      <c r="AF466">
        <v>247753.66323932313</v>
      </c>
      <c r="AG466">
        <v>118.01202622273546</v>
      </c>
      <c r="AH466">
        <v>132.56224661327732</v>
      </c>
      <c r="AI466">
        <v>130.69244249581848</v>
      </c>
      <c r="AJ466">
        <v>0</v>
      </c>
      <c r="AK466">
        <v>0</v>
      </c>
      <c r="AL466">
        <v>0</v>
      </c>
      <c r="AM466">
        <v>0</v>
      </c>
      <c r="AN466">
        <v>471469.06</v>
      </c>
      <c r="AO466">
        <v>248.7</v>
      </c>
      <c r="AP466">
        <v>12265626.360000001</v>
      </c>
      <c r="AQ466">
        <v>12737095.420000002</v>
      </c>
      <c r="AS466">
        <v>12737095.420000002</v>
      </c>
      <c r="AU466">
        <v>118</v>
      </c>
      <c r="AV466">
        <v>59</v>
      </c>
      <c r="AX466">
        <v>0</v>
      </c>
      <c r="AY466">
        <v>981</v>
      </c>
    </row>
    <row r="467" spans="1:51" x14ac:dyDescent="0.25">
      <c r="A467" t="s">
        <v>1060</v>
      </c>
      <c r="B467" t="s">
        <v>1061</v>
      </c>
      <c r="C467" t="s">
        <v>1059</v>
      </c>
      <c r="D467" t="s">
        <v>102</v>
      </c>
      <c r="F467">
        <v>215.95</v>
      </c>
      <c r="H467">
        <v>1351852.94</v>
      </c>
      <c r="I467">
        <v>195255.51</v>
      </c>
      <c r="J467">
        <v>458249.96</v>
      </c>
      <c r="K467">
        <v>1162059.8594500001</v>
      </c>
      <c r="L467">
        <v>3167418.26945</v>
      </c>
      <c r="M467">
        <v>0.9</v>
      </c>
      <c r="N467">
        <v>2966882.42</v>
      </c>
      <c r="O467">
        <v>13738.74</v>
      </c>
      <c r="Q467">
        <v>1430339.43</v>
      </c>
      <c r="R467">
        <v>528819.93999999994</v>
      </c>
      <c r="S467">
        <v>3221633.96</v>
      </c>
      <c r="T467">
        <v>1.0858650610090574</v>
      </c>
      <c r="V467">
        <v>-254751.54000000004</v>
      </c>
      <c r="W467">
        <v>1.0858650610090574</v>
      </c>
      <c r="X467">
        <v>4</v>
      </c>
      <c r="Y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1.0571815176563435</v>
      </c>
      <c r="AL467">
        <v>0</v>
      </c>
      <c r="AM467">
        <v>228.29834873788738</v>
      </c>
      <c r="AN467">
        <v>228.29</v>
      </c>
      <c r="AO467">
        <v>1.05</v>
      </c>
      <c r="AP467">
        <v>528819.93999999994</v>
      </c>
      <c r="AQ467">
        <v>529048.23</v>
      </c>
      <c r="AS467">
        <v>529048.23</v>
      </c>
      <c r="AU467">
        <v>118</v>
      </c>
      <c r="AV467">
        <v>59</v>
      </c>
      <c r="AX467">
        <v>0</v>
      </c>
      <c r="AY467">
        <v>124.33</v>
      </c>
    </row>
    <row r="468" spans="1:51" x14ac:dyDescent="0.25">
      <c r="A468" t="s">
        <v>1062</v>
      </c>
      <c r="B468" t="s">
        <v>1063</v>
      </c>
      <c r="C468" t="s">
        <v>1064</v>
      </c>
      <c r="D468" t="s">
        <v>102</v>
      </c>
      <c r="F468">
        <v>1024.44</v>
      </c>
      <c r="H468">
        <v>6420578.1699999999</v>
      </c>
      <c r="I468">
        <v>926267.91</v>
      </c>
      <c r="J468">
        <v>2066903.7600000002</v>
      </c>
      <c r="K468">
        <v>5504965.2834400013</v>
      </c>
      <c r="L468">
        <v>14918715.123440001</v>
      </c>
      <c r="M468">
        <v>0.9</v>
      </c>
      <c r="N468">
        <v>13977340.130000001</v>
      </c>
      <c r="O468">
        <v>13643.88</v>
      </c>
      <c r="Q468">
        <v>2628096.67</v>
      </c>
      <c r="R468">
        <v>6433625.75</v>
      </c>
      <c r="S468">
        <v>9534242.6600000001</v>
      </c>
      <c r="T468">
        <v>0.68212138871374806</v>
      </c>
      <c r="V468">
        <v>4443097.4700000007</v>
      </c>
      <c r="W468">
        <v>0.68212138871374806</v>
      </c>
      <c r="X468">
        <v>1</v>
      </c>
      <c r="Y468">
        <v>1</v>
      </c>
      <c r="AA468">
        <v>694614.48389695212</v>
      </c>
      <c r="AB468">
        <v>208384.34516908563</v>
      </c>
      <c r="AC468">
        <v>2313272.767786928</v>
      </c>
      <c r="AD468">
        <v>145346.62648278734</v>
      </c>
      <c r="AE468">
        <v>145346.62648278734</v>
      </c>
      <c r="AF468">
        <v>143296.4973728825</v>
      </c>
      <c r="AG468">
        <v>203.41293308450042</v>
      </c>
      <c r="AH468">
        <v>141.87910124827937</v>
      </c>
      <c r="AI468">
        <v>139.8778819383102</v>
      </c>
      <c r="AJ468">
        <v>0</v>
      </c>
      <c r="AK468">
        <v>0</v>
      </c>
      <c r="AL468">
        <v>0</v>
      </c>
      <c r="AM468">
        <v>0</v>
      </c>
      <c r="AN468">
        <v>351680.84</v>
      </c>
      <c r="AO468">
        <v>343.29</v>
      </c>
      <c r="AP468">
        <v>6761431.129999999</v>
      </c>
      <c r="AQ468">
        <v>7113111.9699999988</v>
      </c>
      <c r="AS468">
        <v>7113111.9699999988</v>
      </c>
      <c r="AU468">
        <v>117</v>
      </c>
      <c r="AV468">
        <v>59</v>
      </c>
      <c r="AX468">
        <v>0</v>
      </c>
      <c r="AY468">
        <v>540.33000000000004</v>
      </c>
    </row>
    <row r="469" spans="1:51" x14ac:dyDescent="0.25">
      <c r="A469" t="s">
        <v>1065</v>
      </c>
      <c r="B469" t="s">
        <v>1066</v>
      </c>
      <c r="C469" t="s">
        <v>1064</v>
      </c>
      <c r="D469" t="s">
        <v>102</v>
      </c>
      <c r="F469">
        <v>3703.87</v>
      </c>
      <c r="H469">
        <v>23060562.330000002</v>
      </c>
      <c r="I469">
        <v>3348928.13</v>
      </c>
      <c r="J469">
        <v>7222811.5799999991</v>
      </c>
      <c r="K469">
        <v>19687741.492370002</v>
      </c>
      <c r="L469">
        <v>53320043.532370001</v>
      </c>
      <c r="M469">
        <v>0.9</v>
      </c>
      <c r="N469">
        <v>49956813.32</v>
      </c>
      <c r="O469">
        <v>13487.73</v>
      </c>
      <c r="Q469">
        <v>23534654.75</v>
      </c>
      <c r="R469">
        <v>10483836.810000001</v>
      </c>
      <c r="S469">
        <v>35236585.990000002</v>
      </c>
      <c r="T469">
        <v>0.70534094647492618</v>
      </c>
      <c r="V469">
        <v>14720227.329999998</v>
      </c>
      <c r="W469">
        <v>0.70534094647492618</v>
      </c>
      <c r="X469">
        <v>1</v>
      </c>
      <c r="Y469">
        <v>1</v>
      </c>
      <c r="AA469">
        <v>1322666.4902219549</v>
      </c>
      <c r="AB469">
        <v>396799.94706658646</v>
      </c>
      <c r="AC469">
        <v>4933444.8863386791</v>
      </c>
      <c r="AD469">
        <v>309976.22984776023</v>
      </c>
      <c r="AE469">
        <v>309976.22984776023</v>
      </c>
      <c r="AF469">
        <v>305603.98325650755</v>
      </c>
      <c r="AG469">
        <v>107.13117551819758</v>
      </c>
      <c r="AH469">
        <v>83.689824385780341</v>
      </c>
      <c r="AI469">
        <v>82.50937080850774</v>
      </c>
      <c r="AJ469">
        <v>0</v>
      </c>
      <c r="AK469">
        <v>0</v>
      </c>
      <c r="AL469">
        <v>0</v>
      </c>
      <c r="AM469">
        <v>0</v>
      </c>
      <c r="AN469">
        <v>702403.93</v>
      </c>
      <c r="AO469">
        <v>189.64</v>
      </c>
      <c r="AP469">
        <v>11084639.779999999</v>
      </c>
      <c r="AQ469">
        <v>11787043.709999999</v>
      </c>
      <c r="AS469">
        <v>11787043.709999999</v>
      </c>
      <c r="AU469">
        <v>117</v>
      </c>
      <c r="AV469">
        <v>59</v>
      </c>
      <c r="AX469">
        <v>25</v>
      </c>
      <c r="AY469">
        <v>1812.66</v>
      </c>
    </row>
    <row r="470" spans="1:51" x14ac:dyDescent="0.25">
      <c r="A470" t="s">
        <v>1067</v>
      </c>
      <c r="B470" t="s">
        <v>1068</v>
      </c>
      <c r="C470" t="s">
        <v>1064</v>
      </c>
      <c r="D470" t="s">
        <v>102</v>
      </c>
      <c r="F470">
        <v>473.62</v>
      </c>
      <c r="H470">
        <v>2877360.89</v>
      </c>
      <c r="I470">
        <v>428232.99</v>
      </c>
      <c r="J470">
        <v>772113.12</v>
      </c>
      <c r="K470">
        <v>2462893.3786199996</v>
      </c>
      <c r="L470">
        <v>6540600.3786199996</v>
      </c>
      <c r="M470">
        <v>0.9</v>
      </c>
      <c r="N470">
        <v>6132829.6699999999</v>
      </c>
      <c r="O470">
        <v>12948.84</v>
      </c>
      <c r="Q470">
        <v>1171911.6100000001</v>
      </c>
      <c r="R470">
        <v>2536961.6</v>
      </c>
      <c r="S470">
        <v>4192383.8200000003</v>
      </c>
      <c r="T470">
        <v>0.68359697653236806</v>
      </c>
      <c r="V470">
        <v>1940445.8499999996</v>
      </c>
      <c r="W470">
        <v>0.68359697653236806</v>
      </c>
      <c r="X470">
        <v>1</v>
      </c>
      <c r="Y470">
        <v>1</v>
      </c>
      <c r="AA470">
        <v>295726.07779374253</v>
      </c>
      <c r="AB470">
        <v>88717.823338122762</v>
      </c>
      <c r="AC470">
        <v>1010323.479672159</v>
      </c>
      <c r="AD470">
        <v>63480.239542691554</v>
      </c>
      <c r="AE470">
        <v>63480.239542691554</v>
      </c>
      <c r="AF470">
        <v>62584.844237416844</v>
      </c>
      <c r="AG470">
        <v>187.3185746761597</v>
      </c>
      <c r="AH470">
        <v>134.03200781785304</v>
      </c>
      <c r="AI470">
        <v>132.1414725674947</v>
      </c>
      <c r="AJ470">
        <v>0</v>
      </c>
      <c r="AK470">
        <v>0</v>
      </c>
      <c r="AL470">
        <v>0</v>
      </c>
      <c r="AM470">
        <v>0</v>
      </c>
      <c r="AN470">
        <v>151302.66</v>
      </c>
      <c r="AO470">
        <v>319.45999999999998</v>
      </c>
      <c r="AP470">
        <v>2585652.17</v>
      </c>
      <c r="AQ470">
        <v>2736954.83</v>
      </c>
      <c r="AS470">
        <v>2736954.83</v>
      </c>
      <c r="AU470">
        <v>117</v>
      </c>
      <c r="AV470">
        <v>59</v>
      </c>
      <c r="AX470">
        <v>0</v>
      </c>
      <c r="AY470">
        <v>172.33</v>
      </c>
    </row>
    <row r="471" spans="1:51" x14ac:dyDescent="0.25">
      <c r="A471" t="s">
        <v>1069</v>
      </c>
      <c r="B471" t="s">
        <v>1070</v>
      </c>
      <c r="C471" t="s">
        <v>1064</v>
      </c>
      <c r="D471" t="s">
        <v>102</v>
      </c>
      <c r="F471">
        <v>2275.9699999999998</v>
      </c>
      <c r="H471">
        <v>14299742.779999999</v>
      </c>
      <c r="I471">
        <v>2057863.79</v>
      </c>
      <c r="J471">
        <v>4716303.83</v>
      </c>
      <c r="K471">
        <v>12208913.09547</v>
      </c>
      <c r="L471">
        <v>33282823.495469999</v>
      </c>
      <c r="M471">
        <v>0.9</v>
      </c>
      <c r="N471">
        <v>31175432.449999999</v>
      </c>
      <c r="O471">
        <v>13697.64</v>
      </c>
      <c r="Q471">
        <v>5686900.0099999998</v>
      </c>
      <c r="R471">
        <v>14504983.470000001</v>
      </c>
      <c r="S471">
        <v>20675057.530000001</v>
      </c>
      <c r="T471">
        <v>0.66318430588442412</v>
      </c>
      <c r="V471">
        <v>10500374.919999998</v>
      </c>
      <c r="W471">
        <v>0.66318430588442412</v>
      </c>
      <c r="X471">
        <v>1</v>
      </c>
      <c r="Y471">
        <v>1</v>
      </c>
      <c r="AA471">
        <v>2139658.4291414544</v>
      </c>
      <c r="AB471">
        <v>641897.52874243632</v>
      </c>
      <c r="AC471">
        <v>5529588.2801750768</v>
      </c>
      <c r="AD471">
        <v>347432.87240228883</v>
      </c>
      <c r="AE471">
        <v>347432.87240228883</v>
      </c>
      <c r="AF471">
        <v>342532.29601681535</v>
      </c>
      <c r="AG471">
        <v>282.03250866331121</v>
      </c>
      <c r="AH471">
        <v>152.65265904308444</v>
      </c>
      <c r="AI471">
        <v>150.49947759276941</v>
      </c>
      <c r="AJ471">
        <v>0</v>
      </c>
      <c r="AK471">
        <v>0</v>
      </c>
      <c r="AL471">
        <v>0</v>
      </c>
      <c r="AM471">
        <v>0</v>
      </c>
      <c r="AN471">
        <v>984429.82</v>
      </c>
      <c r="AO471">
        <v>432.53</v>
      </c>
      <c r="AP471">
        <v>15199997.690000001</v>
      </c>
      <c r="AQ471">
        <v>16184427.510000002</v>
      </c>
      <c r="AS471">
        <v>16184427.510000002</v>
      </c>
      <c r="AU471">
        <v>117</v>
      </c>
      <c r="AV471">
        <v>59</v>
      </c>
      <c r="AX471">
        <v>17.5</v>
      </c>
      <c r="AY471">
        <v>1230</v>
      </c>
    </row>
    <row r="472" spans="1:51" x14ac:dyDescent="0.25">
      <c r="A472" t="s">
        <v>1071</v>
      </c>
      <c r="B472" t="s">
        <v>1072</v>
      </c>
      <c r="C472" t="s">
        <v>1064</v>
      </c>
      <c r="D472" t="s">
        <v>102</v>
      </c>
      <c r="F472">
        <v>2215.5</v>
      </c>
      <c r="H472">
        <v>13399801.17</v>
      </c>
      <c r="I472">
        <v>2003188.63</v>
      </c>
      <c r="J472">
        <v>3519704.5000000005</v>
      </c>
      <c r="K472">
        <v>11398735.7095</v>
      </c>
      <c r="L472">
        <v>30321430.009500001</v>
      </c>
      <c r="M472">
        <v>0.9</v>
      </c>
      <c r="N472">
        <v>28429160.57</v>
      </c>
      <c r="O472">
        <v>12831.93</v>
      </c>
      <c r="Q472">
        <v>7002417.6299999999</v>
      </c>
      <c r="R472">
        <v>10383563.140000001</v>
      </c>
      <c r="S472">
        <v>17738736.880000003</v>
      </c>
      <c r="T472">
        <v>0.62396273841159011</v>
      </c>
      <c r="V472">
        <v>10690423.689999998</v>
      </c>
      <c r="W472">
        <v>0.62396273841159011</v>
      </c>
      <c r="X472">
        <v>1</v>
      </c>
      <c r="Y472">
        <v>1</v>
      </c>
      <c r="AA472">
        <v>3066210.2334561273</v>
      </c>
      <c r="AB472">
        <v>919863.07003683818</v>
      </c>
      <c r="AC472">
        <v>5233835.467318668</v>
      </c>
      <c r="AD472">
        <v>328850.25031808094</v>
      </c>
      <c r="AE472">
        <v>328850.25031808094</v>
      </c>
      <c r="AF472">
        <v>324211.78372762015</v>
      </c>
      <c r="AG472">
        <v>415.19434440841263</v>
      </c>
      <c r="AH472">
        <v>148.43161828845902</v>
      </c>
      <c r="AI472">
        <v>146.33797505196125</v>
      </c>
      <c r="AJ472">
        <v>0</v>
      </c>
      <c r="AK472">
        <v>0</v>
      </c>
      <c r="AL472">
        <v>0</v>
      </c>
      <c r="AM472">
        <v>0</v>
      </c>
      <c r="AN472">
        <v>1244074.8500000001</v>
      </c>
      <c r="AO472">
        <v>561.53</v>
      </c>
      <c r="AP472">
        <v>10606582.069999998</v>
      </c>
      <c r="AQ472">
        <v>11850656.919999998</v>
      </c>
      <c r="AS472">
        <v>11850656.919999998</v>
      </c>
      <c r="AU472">
        <v>117</v>
      </c>
      <c r="AV472">
        <v>59</v>
      </c>
      <c r="AX472">
        <v>10.16</v>
      </c>
      <c r="AY472">
        <v>748.33</v>
      </c>
    </row>
    <row r="473" spans="1:51" x14ac:dyDescent="0.25">
      <c r="A473" t="s">
        <v>1073</v>
      </c>
      <c r="B473" t="s">
        <v>1074</v>
      </c>
      <c r="C473" t="s">
        <v>1075</v>
      </c>
      <c r="D473" t="s">
        <v>97</v>
      </c>
      <c r="F473">
        <v>75.319999999999993</v>
      </c>
      <c r="H473">
        <v>470512.76</v>
      </c>
      <c r="I473">
        <v>68102.080000000002</v>
      </c>
      <c r="J473">
        <v>106369.64000000001</v>
      </c>
      <c r="K473">
        <v>421493.57532</v>
      </c>
      <c r="L473">
        <v>1066478.05532</v>
      </c>
      <c r="M473">
        <v>1.05731</v>
      </c>
      <c r="N473">
        <v>1103442.1100000001</v>
      </c>
      <c r="O473">
        <v>14650.05</v>
      </c>
      <c r="Q473">
        <v>110344.21</v>
      </c>
      <c r="R473">
        <v>530847.59</v>
      </c>
      <c r="S473">
        <v>641191.79999999993</v>
      </c>
      <c r="T473">
        <v>0.58108331573461514</v>
      </c>
      <c r="V473">
        <v>462250.31000000017</v>
      </c>
      <c r="W473">
        <v>0.58108331573461514</v>
      </c>
      <c r="X473">
        <v>1</v>
      </c>
      <c r="Y473">
        <v>1</v>
      </c>
      <c r="AA473">
        <v>166326.05423928343</v>
      </c>
      <c r="AB473">
        <v>49897.816271785028</v>
      </c>
      <c r="AC473">
        <v>271807.45445539366</v>
      </c>
      <c r="AD473">
        <v>17078.096931802986</v>
      </c>
      <c r="AE473">
        <v>17078.096931802986</v>
      </c>
      <c r="AF473">
        <v>16837.208618748042</v>
      </c>
      <c r="AG473">
        <v>662.47764566894625</v>
      </c>
      <c r="AH473">
        <v>226.74053281735246</v>
      </c>
      <c r="AI473">
        <v>223.54233429033513</v>
      </c>
      <c r="AJ473">
        <v>0</v>
      </c>
      <c r="AK473">
        <v>0</v>
      </c>
      <c r="AL473">
        <v>0</v>
      </c>
      <c r="AM473">
        <v>0</v>
      </c>
      <c r="AN473">
        <v>66735.02</v>
      </c>
      <c r="AO473">
        <v>886.01</v>
      </c>
      <c r="AP473">
        <v>530847.59</v>
      </c>
      <c r="AQ473">
        <v>597582.61</v>
      </c>
      <c r="AS473">
        <v>597582.61</v>
      </c>
      <c r="AU473">
        <v>75</v>
      </c>
      <c r="AV473">
        <v>38</v>
      </c>
      <c r="AX473">
        <v>3</v>
      </c>
      <c r="AY473">
        <v>17.579529812342287</v>
      </c>
    </row>
    <row r="474" spans="1:51" x14ac:dyDescent="0.25">
      <c r="A474" t="s">
        <v>1076</v>
      </c>
      <c r="B474" t="s">
        <v>1077</v>
      </c>
      <c r="C474" t="s">
        <v>1075</v>
      </c>
      <c r="D474" t="s">
        <v>97</v>
      </c>
      <c r="F474">
        <v>134.97999999999999</v>
      </c>
      <c r="H474">
        <v>845373.94</v>
      </c>
      <c r="I474">
        <v>122044.86</v>
      </c>
      <c r="J474">
        <v>196673.09999999998</v>
      </c>
      <c r="K474">
        <v>755984.26697999984</v>
      </c>
      <c r="L474">
        <v>1920076.1669799997</v>
      </c>
      <c r="M474">
        <v>1.05731</v>
      </c>
      <c r="N474">
        <v>1986790.27</v>
      </c>
      <c r="O474">
        <v>14719.14</v>
      </c>
      <c r="Q474">
        <v>198679.02</v>
      </c>
      <c r="R474">
        <v>1001711.85</v>
      </c>
      <c r="S474">
        <v>1200390.8699999999</v>
      </c>
      <c r="T474">
        <v>0.60418600197795402</v>
      </c>
      <c r="V474">
        <v>786399.40000000014</v>
      </c>
      <c r="W474">
        <v>0.60418600197795402</v>
      </c>
      <c r="X474">
        <v>1</v>
      </c>
      <c r="Y474">
        <v>1</v>
      </c>
      <c r="AA474">
        <v>253576.31243233127</v>
      </c>
      <c r="AB474">
        <v>76072.893729699383</v>
      </c>
      <c r="AC474">
        <v>460482.73134327069</v>
      </c>
      <c r="AD474">
        <v>28932.8662345144</v>
      </c>
      <c r="AE474">
        <v>28932.8662345144</v>
      </c>
      <c r="AF474">
        <v>28524.765181633167</v>
      </c>
      <c r="AG474">
        <v>563.5864107993732</v>
      </c>
      <c r="AH474">
        <v>214.34928311241964</v>
      </c>
      <c r="AI474">
        <v>211.32586443645852</v>
      </c>
      <c r="AJ474">
        <v>0</v>
      </c>
      <c r="AK474">
        <v>0</v>
      </c>
      <c r="AL474">
        <v>0</v>
      </c>
      <c r="AM474">
        <v>0</v>
      </c>
      <c r="AN474">
        <v>104597.65</v>
      </c>
      <c r="AO474">
        <v>774.91</v>
      </c>
      <c r="AP474">
        <v>1001711.85</v>
      </c>
      <c r="AQ474">
        <v>1106309.5</v>
      </c>
      <c r="AS474">
        <v>1106309.5</v>
      </c>
      <c r="AU474">
        <v>75</v>
      </c>
      <c r="AV474">
        <v>38</v>
      </c>
      <c r="AX474">
        <v>6.66</v>
      </c>
      <c r="AY474">
        <v>31.50404851394002</v>
      </c>
    </row>
    <row r="475" spans="1:51" x14ac:dyDescent="0.25">
      <c r="A475" t="s">
        <v>1078</v>
      </c>
      <c r="B475" t="s">
        <v>1079</v>
      </c>
      <c r="C475" t="s">
        <v>1075</v>
      </c>
      <c r="D475" t="s">
        <v>102</v>
      </c>
      <c r="F475">
        <v>2037.95</v>
      </c>
      <c r="H475">
        <v>12008051.050000001</v>
      </c>
      <c r="I475">
        <v>1842653.25</v>
      </c>
      <c r="J475">
        <v>2814110.6</v>
      </c>
      <c r="K475">
        <v>9722736.2644500025</v>
      </c>
      <c r="L475">
        <v>26387551.164450005</v>
      </c>
      <c r="M475">
        <v>1.05731</v>
      </c>
      <c r="N475">
        <v>27342611.699999999</v>
      </c>
      <c r="O475">
        <v>13416.72</v>
      </c>
      <c r="Q475">
        <v>24608350.530000001</v>
      </c>
      <c r="R475">
        <v>1349365.94</v>
      </c>
      <c r="S475">
        <v>28571884.240000002</v>
      </c>
      <c r="T475">
        <v>1.0449581244647528</v>
      </c>
      <c r="V475">
        <v>-1229272.5400000028</v>
      </c>
      <c r="W475">
        <v>1.0449581244647528</v>
      </c>
      <c r="X475">
        <v>4</v>
      </c>
      <c r="Y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1.0324021621859301</v>
      </c>
      <c r="AL475">
        <v>0</v>
      </c>
      <c r="AM475">
        <v>2103.983986426816</v>
      </c>
      <c r="AN475">
        <v>2103.98</v>
      </c>
      <c r="AO475">
        <v>1.03</v>
      </c>
      <c r="AP475">
        <v>1349365.94</v>
      </c>
      <c r="AQ475">
        <v>1351469.92</v>
      </c>
      <c r="AS475">
        <v>1351469.92</v>
      </c>
      <c r="AU475">
        <v>79</v>
      </c>
      <c r="AV475">
        <v>40</v>
      </c>
      <c r="AX475">
        <v>17</v>
      </c>
      <c r="AY475">
        <v>497</v>
      </c>
    </row>
    <row r="476" spans="1:51" x14ac:dyDescent="0.25">
      <c r="A476" t="s">
        <v>1080</v>
      </c>
      <c r="B476" t="s">
        <v>1081</v>
      </c>
      <c r="C476" t="s">
        <v>1075</v>
      </c>
      <c r="D476" t="s">
        <v>211</v>
      </c>
      <c r="F476">
        <v>307.56</v>
      </c>
      <c r="H476">
        <v>1785636.19</v>
      </c>
      <c r="I476">
        <v>278086.52</v>
      </c>
      <c r="J476">
        <v>473090.20000000007</v>
      </c>
      <c r="K476">
        <v>1412745.6815599997</v>
      </c>
      <c r="L476">
        <v>3949558.5915599996</v>
      </c>
      <c r="M476">
        <v>1.05731</v>
      </c>
      <c r="N476">
        <v>4094943.33</v>
      </c>
      <c r="O476">
        <v>13314.29</v>
      </c>
      <c r="Q476">
        <v>3248481.32</v>
      </c>
      <c r="R476">
        <v>313712.73</v>
      </c>
      <c r="S476">
        <v>3996873.9899999998</v>
      </c>
      <c r="T476">
        <v>0.97605111179890236</v>
      </c>
      <c r="V476">
        <v>98069.340000000317</v>
      </c>
      <c r="W476">
        <v>0.97605111179890236</v>
      </c>
      <c r="X476">
        <v>3</v>
      </c>
      <c r="Y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21.819557820453966</v>
      </c>
      <c r="AK476">
        <v>0</v>
      </c>
      <c r="AL476">
        <v>6710.8232032588221</v>
      </c>
      <c r="AM476">
        <v>0</v>
      </c>
      <c r="AN476">
        <v>6710.82</v>
      </c>
      <c r="AO476">
        <v>21.81</v>
      </c>
      <c r="AP476">
        <v>317332.19</v>
      </c>
      <c r="AQ476">
        <v>324043.01</v>
      </c>
      <c r="AS476">
        <v>324043.01</v>
      </c>
      <c r="AU476">
        <v>75</v>
      </c>
      <c r="AV476">
        <v>38</v>
      </c>
      <c r="AX476">
        <v>2.5</v>
      </c>
      <c r="AY476">
        <v>96.66</v>
      </c>
    </row>
    <row r="477" spans="1:51" x14ac:dyDescent="0.25">
      <c r="A477" t="s">
        <v>1082</v>
      </c>
      <c r="B477" t="s">
        <v>1083</v>
      </c>
      <c r="C477" t="s">
        <v>1075</v>
      </c>
      <c r="D477" t="s">
        <v>211</v>
      </c>
      <c r="F477">
        <v>85.25</v>
      </c>
      <c r="H477">
        <v>465145.25</v>
      </c>
      <c r="I477">
        <v>77080.490000000005</v>
      </c>
      <c r="J477">
        <v>89128.760000000009</v>
      </c>
      <c r="K477">
        <v>371100.69975000003</v>
      </c>
      <c r="L477">
        <v>1002455.19975</v>
      </c>
      <c r="M477">
        <v>1.05731</v>
      </c>
      <c r="N477">
        <v>1038638.12</v>
      </c>
      <c r="O477">
        <v>12183.43</v>
      </c>
      <c r="Q477">
        <v>1070209.1399999999</v>
      </c>
      <c r="R477">
        <v>42099.61</v>
      </c>
      <c r="S477">
        <v>1156287.96</v>
      </c>
      <c r="T477">
        <v>1.1132731773796247</v>
      </c>
      <c r="V477">
        <v>-117649.83999999997</v>
      </c>
      <c r="W477">
        <v>1.1132731773796247</v>
      </c>
      <c r="X477">
        <v>4</v>
      </c>
      <c r="Y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0.93750222128082084</v>
      </c>
      <c r="AL477">
        <v>0</v>
      </c>
      <c r="AM477">
        <v>79.922064364189978</v>
      </c>
      <c r="AN477">
        <v>79.92</v>
      </c>
      <c r="AO477">
        <v>0.93</v>
      </c>
      <c r="AP477">
        <v>42174.25</v>
      </c>
      <c r="AQ477">
        <v>42254.17</v>
      </c>
      <c r="AS477">
        <v>42254.17</v>
      </c>
      <c r="AU477">
        <v>75</v>
      </c>
      <c r="AV477">
        <v>38</v>
      </c>
      <c r="AX477">
        <v>4</v>
      </c>
      <c r="AY477">
        <v>5.66</v>
      </c>
    </row>
    <row r="478" spans="1:51" x14ac:dyDescent="0.25">
      <c r="A478" t="s">
        <v>1084</v>
      </c>
      <c r="B478" t="s">
        <v>1085</v>
      </c>
      <c r="C478" t="s">
        <v>1075</v>
      </c>
      <c r="D478" t="s">
        <v>211</v>
      </c>
      <c r="F478">
        <v>1105.73</v>
      </c>
      <c r="H478">
        <v>6567569.7799999993</v>
      </c>
      <c r="I478">
        <v>999767.89</v>
      </c>
      <c r="J478">
        <v>2250552.1599999997</v>
      </c>
      <c r="K478">
        <v>5601212.7122300006</v>
      </c>
      <c r="L478">
        <v>15419102.542229999</v>
      </c>
      <c r="M478">
        <v>1.05731</v>
      </c>
      <c r="N478">
        <v>15981765.800000001</v>
      </c>
      <c r="O478">
        <v>14453.58</v>
      </c>
      <c r="Q478">
        <v>6280833.9500000002</v>
      </c>
      <c r="R478">
        <v>3991060.31</v>
      </c>
      <c r="S478">
        <v>10857033.800000001</v>
      </c>
      <c r="T478">
        <v>0.67933881248591443</v>
      </c>
      <c r="V478">
        <v>5124732</v>
      </c>
      <c r="W478">
        <v>0.67933881248591443</v>
      </c>
      <c r="X478">
        <v>1</v>
      </c>
      <c r="Y478">
        <v>1</v>
      </c>
      <c r="AA478">
        <v>838696.41440224275</v>
      </c>
      <c r="AB478">
        <v>251608.92432067281</v>
      </c>
      <c r="AC478">
        <v>1987892.5228773516</v>
      </c>
      <c r="AD478">
        <v>124902.46547405577</v>
      </c>
      <c r="AE478">
        <v>124902.46547405577</v>
      </c>
      <c r="AF478">
        <v>123140.70335708246</v>
      </c>
      <c r="AG478">
        <v>227.55005681375454</v>
      </c>
      <c r="AH478">
        <v>112.95928072319262</v>
      </c>
      <c r="AI478">
        <v>111.36597845503194</v>
      </c>
      <c r="AJ478">
        <v>0</v>
      </c>
      <c r="AK478">
        <v>0</v>
      </c>
      <c r="AL478">
        <v>0</v>
      </c>
      <c r="AM478">
        <v>0</v>
      </c>
      <c r="AN478">
        <v>374749.62</v>
      </c>
      <c r="AO478">
        <v>338.91</v>
      </c>
      <c r="AP478">
        <v>4140103.74</v>
      </c>
      <c r="AQ478">
        <v>4514853.3600000003</v>
      </c>
      <c r="AS478">
        <v>4514853.3600000003</v>
      </c>
      <c r="AU478">
        <v>75</v>
      </c>
      <c r="AV478">
        <v>38</v>
      </c>
      <c r="AX478">
        <v>97</v>
      </c>
      <c r="AY478">
        <v>465.66</v>
      </c>
    </row>
    <row r="479" spans="1:51" x14ac:dyDescent="0.25">
      <c r="A479" t="s">
        <v>1086</v>
      </c>
      <c r="B479" t="s">
        <v>1087</v>
      </c>
      <c r="C479" t="s">
        <v>1075</v>
      </c>
      <c r="D479" t="s">
        <v>211</v>
      </c>
      <c r="F479">
        <v>725.7</v>
      </c>
      <c r="H479">
        <v>4226456.09</v>
      </c>
      <c r="I479">
        <v>656156.16000000003</v>
      </c>
      <c r="J479">
        <v>1275222.5799999998</v>
      </c>
      <c r="K479">
        <v>3593741.5506999996</v>
      </c>
      <c r="L479">
        <v>9751576.3806999996</v>
      </c>
      <c r="M479">
        <v>1.05731</v>
      </c>
      <c r="N479">
        <v>10104481.890000001</v>
      </c>
      <c r="O479">
        <v>13923.77</v>
      </c>
      <c r="Q479">
        <v>7161046.3099999996</v>
      </c>
      <c r="R479">
        <v>1086386.58</v>
      </c>
      <c r="S479">
        <v>8463456.1799999997</v>
      </c>
      <c r="T479">
        <v>0.83759427471248593</v>
      </c>
      <c r="V479">
        <v>1641025.7100000009</v>
      </c>
      <c r="W479">
        <v>0.83759427471248593</v>
      </c>
      <c r="X479">
        <v>2</v>
      </c>
      <c r="Y479">
        <v>0</v>
      </c>
      <c r="AA479">
        <v>0</v>
      </c>
      <c r="AB479">
        <v>0</v>
      </c>
      <c r="AC479">
        <v>183687.23186730046</v>
      </c>
      <c r="AD479">
        <v>11541.362459134267</v>
      </c>
      <c r="AE479">
        <v>22042.227827240502</v>
      </c>
      <c r="AF479">
        <v>21731.319937533604</v>
      </c>
      <c r="AG479">
        <v>0</v>
      </c>
      <c r="AH479">
        <v>15.903765273714022</v>
      </c>
      <c r="AI479">
        <v>29.945321672224889</v>
      </c>
      <c r="AJ479">
        <v>0</v>
      </c>
      <c r="AK479">
        <v>0</v>
      </c>
      <c r="AL479">
        <v>0</v>
      </c>
      <c r="AM479">
        <v>0</v>
      </c>
      <c r="AN479">
        <v>21731.31</v>
      </c>
      <c r="AO479">
        <v>29.94</v>
      </c>
      <c r="AP479">
        <v>1114519.53</v>
      </c>
      <c r="AQ479">
        <v>1136250.8400000001</v>
      </c>
      <c r="AS479">
        <v>1136250.8400000001</v>
      </c>
      <c r="AU479">
        <v>75</v>
      </c>
      <c r="AV479">
        <v>38</v>
      </c>
      <c r="AX479">
        <v>44</v>
      </c>
      <c r="AY479">
        <v>245</v>
      </c>
    </row>
    <row r="480" spans="1:51" x14ac:dyDescent="0.25">
      <c r="A480" t="s">
        <v>1088</v>
      </c>
      <c r="B480" t="s">
        <v>1089</v>
      </c>
      <c r="C480" t="s">
        <v>1075</v>
      </c>
      <c r="D480" t="s">
        <v>211</v>
      </c>
      <c r="F480">
        <v>155.96</v>
      </c>
      <c r="H480">
        <v>886429.39</v>
      </c>
      <c r="I480">
        <v>141014.35</v>
      </c>
      <c r="J480">
        <v>236828.79</v>
      </c>
      <c r="K480">
        <v>754822.83996000013</v>
      </c>
      <c r="L480">
        <v>2019095.3699600003</v>
      </c>
      <c r="M480">
        <v>1.05731</v>
      </c>
      <c r="N480">
        <v>2091550.82</v>
      </c>
      <c r="O480">
        <v>13410.81</v>
      </c>
      <c r="Q480">
        <v>564927.87</v>
      </c>
      <c r="R480">
        <v>1027364.55</v>
      </c>
      <c r="S480">
        <v>1682526.48</v>
      </c>
      <c r="T480">
        <v>0.8044396836601847</v>
      </c>
      <c r="V480">
        <v>409024.34000000008</v>
      </c>
      <c r="W480">
        <v>0.8044396836601847</v>
      </c>
      <c r="X480">
        <v>2</v>
      </c>
      <c r="Y480">
        <v>0</v>
      </c>
      <c r="AA480">
        <v>0</v>
      </c>
      <c r="AB480">
        <v>0</v>
      </c>
      <c r="AC480">
        <v>145884.57141420009</v>
      </c>
      <c r="AD480">
        <v>9166.1608636091078</v>
      </c>
      <c r="AE480">
        <v>9166.1608636091078</v>
      </c>
      <c r="AF480">
        <v>9036.8712222373433</v>
      </c>
      <c r="AG480">
        <v>0</v>
      </c>
      <c r="AH480">
        <v>58.772511308086095</v>
      </c>
      <c r="AI480">
        <v>57.943518993571061</v>
      </c>
      <c r="AJ480">
        <v>0</v>
      </c>
      <c r="AK480">
        <v>0</v>
      </c>
      <c r="AL480">
        <v>0</v>
      </c>
      <c r="AM480">
        <v>0</v>
      </c>
      <c r="AN480">
        <v>9036.8700000000008</v>
      </c>
      <c r="AO480">
        <v>57.94</v>
      </c>
      <c r="AP480">
        <v>1040716.9800000001</v>
      </c>
      <c r="AQ480">
        <v>1049753.8500000001</v>
      </c>
      <c r="AS480">
        <v>1049753.8500000001</v>
      </c>
      <c r="AU480">
        <v>79</v>
      </c>
      <c r="AV480">
        <v>40</v>
      </c>
      <c r="AX480">
        <v>1</v>
      </c>
      <c r="AY480">
        <v>49.33</v>
      </c>
    </row>
    <row r="481" spans="1:51" x14ac:dyDescent="0.25">
      <c r="A481" t="s">
        <v>1090</v>
      </c>
      <c r="B481" t="s">
        <v>1091</v>
      </c>
      <c r="C481" t="s">
        <v>1075</v>
      </c>
      <c r="D481" t="s">
        <v>222</v>
      </c>
      <c r="F481">
        <v>185.32</v>
      </c>
      <c r="H481">
        <v>1186678.71</v>
      </c>
      <c r="I481">
        <v>167560.78</v>
      </c>
      <c r="J481">
        <v>276618.46999999997</v>
      </c>
      <c r="K481">
        <v>1051877.2183200002</v>
      </c>
      <c r="L481">
        <v>2682735.1783199999</v>
      </c>
      <c r="M481">
        <v>1.05731</v>
      </c>
      <c r="N481">
        <v>2776199.64</v>
      </c>
      <c r="O481">
        <v>14980.57</v>
      </c>
      <c r="Q481">
        <v>766322.51</v>
      </c>
      <c r="R481">
        <v>1091400.8700000001</v>
      </c>
      <c r="S481">
        <v>1970863.25</v>
      </c>
      <c r="T481">
        <v>0.70991409320980958</v>
      </c>
      <c r="V481">
        <v>805336.39000000013</v>
      </c>
      <c r="W481">
        <v>0.70991409320980958</v>
      </c>
      <c r="X481">
        <v>1</v>
      </c>
      <c r="Y481">
        <v>1</v>
      </c>
      <c r="AA481">
        <v>60807.243554637767</v>
      </c>
      <c r="AB481">
        <v>18242.173066391329</v>
      </c>
      <c r="AC481">
        <v>391632.85823006497</v>
      </c>
      <c r="AD481">
        <v>24606.918628972813</v>
      </c>
      <c r="AE481">
        <v>24606.918628972813</v>
      </c>
      <c r="AF481">
        <v>24259.835511826706</v>
      </c>
      <c r="AG481">
        <v>98.436073097298348</v>
      </c>
      <c r="AH481">
        <v>132.78069624958349</v>
      </c>
      <c r="AI481">
        <v>130.90781087754536</v>
      </c>
      <c r="AJ481">
        <v>0</v>
      </c>
      <c r="AK481">
        <v>0</v>
      </c>
      <c r="AL481">
        <v>0</v>
      </c>
      <c r="AM481">
        <v>0</v>
      </c>
      <c r="AN481">
        <v>42502</v>
      </c>
      <c r="AO481">
        <v>229.34</v>
      </c>
      <c r="AP481">
        <v>1108618.0900000001</v>
      </c>
      <c r="AQ481">
        <v>1151120.0900000001</v>
      </c>
      <c r="AS481">
        <v>1151120.0900000001</v>
      </c>
      <c r="AU481">
        <v>79</v>
      </c>
      <c r="AV481">
        <v>40</v>
      </c>
      <c r="AX481">
        <v>0.5</v>
      </c>
      <c r="AY481">
        <v>56.66</v>
      </c>
    </row>
    <row r="482" spans="1:51" x14ac:dyDescent="0.25">
      <c r="A482" t="s">
        <v>1092</v>
      </c>
      <c r="B482" t="s">
        <v>1093</v>
      </c>
      <c r="C482" t="s">
        <v>1075</v>
      </c>
      <c r="D482" t="s">
        <v>211</v>
      </c>
      <c r="F482">
        <v>84.14</v>
      </c>
      <c r="H482">
        <v>460511.05</v>
      </c>
      <c r="I482">
        <v>76076.86</v>
      </c>
      <c r="J482">
        <v>93849.64999999998</v>
      </c>
      <c r="K482">
        <v>391733.98314000003</v>
      </c>
      <c r="L482">
        <v>1022171.5431400001</v>
      </c>
      <c r="M482">
        <v>1.05731</v>
      </c>
      <c r="N482">
        <v>1058301.9099999999</v>
      </c>
      <c r="O482">
        <v>12577.86</v>
      </c>
      <c r="Q482">
        <v>637212.15</v>
      </c>
      <c r="R482">
        <v>241033.86</v>
      </c>
      <c r="S482">
        <v>889341.92</v>
      </c>
      <c r="T482">
        <v>0.84034802507348783</v>
      </c>
      <c r="V482">
        <v>168959.98999999987</v>
      </c>
      <c r="W482">
        <v>0.84034802507348783</v>
      </c>
      <c r="X482">
        <v>2</v>
      </c>
      <c r="Y482">
        <v>0</v>
      </c>
      <c r="AA482">
        <v>0</v>
      </c>
      <c r="AB482">
        <v>0</v>
      </c>
      <c r="AC482">
        <v>28572.547027399945</v>
      </c>
      <c r="AD482">
        <v>1795.2588117943449</v>
      </c>
      <c r="AE482">
        <v>2555.6470296045413</v>
      </c>
      <c r="AF482">
        <v>2519.599365501002</v>
      </c>
      <c r="AG482">
        <v>0</v>
      </c>
      <c r="AH482">
        <v>21.336567765561504</v>
      </c>
      <c r="AI482">
        <v>29.945321672224885</v>
      </c>
      <c r="AJ482">
        <v>0</v>
      </c>
      <c r="AK482">
        <v>0</v>
      </c>
      <c r="AL482">
        <v>0</v>
      </c>
      <c r="AM482">
        <v>0</v>
      </c>
      <c r="AN482">
        <v>2519.59</v>
      </c>
      <c r="AO482">
        <v>29.94</v>
      </c>
      <c r="AP482">
        <v>243825.68999999997</v>
      </c>
      <c r="AQ482">
        <v>246345.27999999997</v>
      </c>
      <c r="AS482">
        <v>246345.27999999997</v>
      </c>
      <c r="AU482">
        <v>79</v>
      </c>
      <c r="AV482">
        <v>40</v>
      </c>
      <c r="AX482">
        <v>0</v>
      </c>
      <c r="AY482">
        <v>13</v>
      </c>
    </row>
    <row r="483" spans="1:51" x14ac:dyDescent="0.25">
      <c r="A483" t="s">
        <v>1094</v>
      </c>
      <c r="B483" t="s">
        <v>1095</v>
      </c>
      <c r="C483" t="s">
        <v>1075</v>
      </c>
      <c r="D483" t="s">
        <v>211</v>
      </c>
      <c r="F483">
        <v>109.75</v>
      </c>
      <c r="H483">
        <v>648164.63</v>
      </c>
      <c r="I483">
        <v>99232.65</v>
      </c>
      <c r="J483">
        <v>194911.37</v>
      </c>
      <c r="K483">
        <v>545721.55125000002</v>
      </c>
      <c r="L483">
        <v>1488030.2012499999</v>
      </c>
      <c r="M483">
        <v>1.05731</v>
      </c>
      <c r="N483">
        <v>1542033.9</v>
      </c>
      <c r="O483">
        <v>14050.42</v>
      </c>
      <c r="Q483">
        <v>481198.98</v>
      </c>
      <c r="R483">
        <v>789677.68</v>
      </c>
      <c r="S483">
        <v>1294645.46</v>
      </c>
      <c r="T483">
        <v>0.83957003798684327</v>
      </c>
      <c r="V483">
        <v>247388.43999999994</v>
      </c>
      <c r="W483">
        <v>0.83957003798684327</v>
      </c>
      <c r="X483">
        <v>2</v>
      </c>
      <c r="Y483">
        <v>0</v>
      </c>
      <c r="AA483">
        <v>0</v>
      </c>
      <c r="AB483">
        <v>0</v>
      </c>
      <c r="AC483">
        <v>64251.091975000032</v>
      </c>
      <c r="AD483">
        <v>4036.998834052637</v>
      </c>
      <c r="AE483">
        <v>4036.998834052637</v>
      </c>
      <c r="AF483">
        <v>3980.0565504467404</v>
      </c>
      <c r="AG483">
        <v>0</v>
      </c>
      <c r="AH483">
        <v>36.783588465172095</v>
      </c>
      <c r="AI483">
        <v>36.264752168079639</v>
      </c>
      <c r="AJ483">
        <v>0</v>
      </c>
      <c r="AK483">
        <v>0</v>
      </c>
      <c r="AL483">
        <v>0</v>
      </c>
      <c r="AM483">
        <v>0</v>
      </c>
      <c r="AN483">
        <v>3980.05</v>
      </c>
      <c r="AO483">
        <v>36.26</v>
      </c>
      <c r="AP483">
        <v>814121.29</v>
      </c>
      <c r="AQ483">
        <v>818101.34000000008</v>
      </c>
      <c r="AS483">
        <v>818101.34000000008</v>
      </c>
      <c r="AU483">
        <v>79</v>
      </c>
      <c r="AV483">
        <v>40</v>
      </c>
      <c r="AX483">
        <v>4.5</v>
      </c>
      <c r="AY483">
        <v>43</v>
      </c>
    </row>
    <row r="484" spans="1:51" x14ac:dyDescent="0.25">
      <c r="A484" t="s">
        <v>1096</v>
      </c>
      <c r="B484" t="s">
        <v>1097</v>
      </c>
      <c r="C484" t="s">
        <v>1075</v>
      </c>
      <c r="D484" t="s">
        <v>222</v>
      </c>
      <c r="F484">
        <v>903.5</v>
      </c>
      <c r="H484">
        <v>5824977.8499999996</v>
      </c>
      <c r="I484">
        <v>816917.59</v>
      </c>
      <c r="J484">
        <v>1455335.58</v>
      </c>
      <c r="K484">
        <v>5171537.6394999996</v>
      </c>
      <c r="L484">
        <v>13268768.659499999</v>
      </c>
      <c r="M484">
        <v>1.05731</v>
      </c>
      <c r="N484">
        <v>13732820.960000001</v>
      </c>
      <c r="O484">
        <v>15199.58</v>
      </c>
      <c r="Q484">
        <v>6388331.2999999998</v>
      </c>
      <c r="R484">
        <v>2523681.7400000002</v>
      </c>
      <c r="S484">
        <v>9639396.9499999993</v>
      </c>
      <c r="T484">
        <v>0.70192402406446275</v>
      </c>
      <c r="V484">
        <v>4093424.0100000016</v>
      </c>
      <c r="W484">
        <v>0.70192402406446275</v>
      </c>
      <c r="X484">
        <v>1</v>
      </c>
      <c r="Y484">
        <v>1</v>
      </c>
      <c r="AA484">
        <v>410516.87309259176</v>
      </c>
      <c r="AB484">
        <v>123155.06192777753</v>
      </c>
      <c r="AC484">
        <v>1501837.4965533677</v>
      </c>
      <c r="AD484">
        <v>94362.851060672168</v>
      </c>
      <c r="AE484">
        <v>94362.851060672168</v>
      </c>
      <c r="AF484">
        <v>93031.853344835894</v>
      </c>
      <c r="AG484">
        <v>136.30886765664363</v>
      </c>
      <c r="AH484">
        <v>104.44145109094872</v>
      </c>
      <c r="AI484">
        <v>102.96829368548522</v>
      </c>
      <c r="AJ484">
        <v>0</v>
      </c>
      <c r="AK484">
        <v>0</v>
      </c>
      <c r="AL484">
        <v>0</v>
      </c>
      <c r="AM484">
        <v>0</v>
      </c>
      <c r="AN484">
        <v>216186.91</v>
      </c>
      <c r="AO484">
        <v>239.27</v>
      </c>
      <c r="AP484">
        <v>2576598.52</v>
      </c>
      <c r="AQ484">
        <v>2792785.43</v>
      </c>
      <c r="AS484">
        <v>2792785.43</v>
      </c>
      <c r="AU484">
        <v>75</v>
      </c>
      <c r="AV484">
        <v>38</v>
      </c>
      <c r="AX484">
        <v>24.5</v>
      </c>
      <c r="AY484">
        <v>288</v>
      </c>
    </row>
    <row r="485" spans="1:51" x14ac:dyDescent="0.25">
      <c r="A485" t="s">
        <v>1098</v>
      </c>
      <c r="B485" t="s">
        <v>1099</v>
      </c>
      <c r="C485" t="s">
        <v>1075</v>
      </c>
      <c r="D485" t="s">
        <v>222</v>
      </c>
      <c r="F485">
        <v>2853.5</v>
      </c>
      <c r="H485">
        <v>17878424.200000003</v>
      </c>
      <c r="I485">
        <v>2580049.09</v>
      </c>
      <c r="J485">
        <v>3349704.6999999993</v>
      </c>
      <c r="K485">
        <v>15811425.590500001</v>
      </c>
      <c r="L485">
        <v>39619603.580500007</v>
      </c>
      <c r="M485">
        <v>1.05731</v>
      </c>
      <c r="N485">
        <v>40984050.259999998</v>
      </c>
      <c r="O485">
        <v>14362.73</v>
      </c>
      <c r="Q485">
        <v>22465853.5</v>
      </c>
      <c r="R485">
        <v>6239966.5800000001</v>
      </c>
      <c r="S485">
        <v>29794205.899999999</v>
      </c>
      <c r="T485">
        <v>0.72697075352454443</v>
      </c>
      <c r="V485">
        <v>11189844.359999999</v>
      </c>
      <c r="W485">
        <v>0.72697075352454443</v>
      </c>
      <c r="X485">
        <v>1</v>
      </c>
      <c r="Y485">
        <v>1</v>
      </c>
      <c r="AA485">
        <v>198624.73793001473</v>
      </c>
      <c r="AB485">
        <v>59587.421379004416</v>
      </c>
      <c r="AC485">
        <v>3849938.9221599945</v>
      </c>
      <c r="AD485">
        <v>241897.81779866407</v>
      </c>
      <c r="AE485">
        <v>241897.81779866407</v>
      </c>
      <c r="AF485">
        <v>238485.82420863584</v>
      </c>
      <c r="AG485">
        <v>20.882222316104578</v>
      </c>
      <c r="AH485">
        <v>84.772320938729308</v>
      </c>
      <c r="AI485">
        <v>83.576598636283805</v>
      </c>
      <c r="AJ485">
        <v>0</v>
      </c>
      <c r="AK485">
        <v>0</v>
      </c>
      <c r="AL485">
        <v>0</v>
      </c>
      <c r="AM485">
        <v>0</v>
      </c>
      <c r="AN485">
        <v>298073.24</v>
      </c>
      <c r="AO485">
        <v>104.45</v>
      </c>
      <c r="AP485">
        <v>6306058.1799999988</v>
      </c>
      <c r="AQ485">
        <v>6604131.419999999</v>
      </c>
      <c r="AS485">
        <v>6604131.419999999</v>
      </c>
      <c r="AU485">
        <v>75</v>
      </c>
      <c r="AV485">
        <v>38</v>
      </c>
      <c r="AX485">
        <v>34</v>
      </c>
      <c r="AY485">
        <v>429</v>
      </c>
    </row>
    <row r="486" spans="1:51" x14ac:dyDescent="0.25">
      <c r="A486" t="s">
        <v>1100</v>
      </c>
      <c r="B486" t="s">
        <v>1101</v>
      </c>
      <c r="C486" t="s">
        <v>1075</v>
      </c>
      <c r="D486" t="s">
        <v>211</v>
      </c>
      <c r="F486">
        <v>4545.2299999999996</v>
      </c>
      <c r="H486">
        <v>25815392.829999998</v>
      </c>
      <c r="I486">
        <v>4109660.6</v>
      </c>
      <c r="J486">
        <v>6062391.9300000006</v>
      </c>
      <c r="K486">
        <v>21745413.759730004</v>
      </c>
      <c r="L486">
        <v>57732859.119730003</v>
      </c>
      <c r="M486">
        <v>1.05731</v>
      </c>
      <c r="N486">
        <v>59795299.609999999</v>
      </c>
      <c r="O486">
        <v>13155.61</v>
      </c>
      <c r="Q486">
        <v>27864609.609999999</v>
      </c>
      <c r="R486">
        <v>14210980.890000001</v>
      </c>
      <c r="S486">
        <v>42711005.280000001</v>
      </c>
      <c r="T486">
        <v>0.71428700179733073</v>
      </c>
      <c r="V486">
        <v>17084294.329999998</v>
      </c>
      <c r="W486">
        <v>0.71428700179733073</v>
      </c>
      <c r="X486">
        <v>1</v>
      </c>
      <c r="Y486">
        <v>1</v>
      </c>
      <c r="AA486">
        <v>1048220.1447594836</v>
      </c>
      <c r="AB486">
        <v>314466.04342784506</v>
      </c>
      <c r="AC486">
        <v>5762019.3058555322</v>
      </c>
      <c r="AD486">
        <v>362036.88535874971</v>
      </c>
      <c r="AE486">
        <v>362036.88535874971</v>
      </c>
      <c r="AF486">
        <v>356930.31786905875</v>
      </c>
      <c r="AG486">
        <v>69.18594733992451</v>
      </c>
      <c r="AH486">
        <v>79.652049590174698</v>
      </c>
      <c r="AI486">
        <v>78.528549241525468</v>
      </c>
      <c r="AJ486">
        <v>0</v>
      </c>
      <c r="AK486">
        <v>0</v>
      </c>
      <c r="AL486">
        <v>0</v>
      </c>
      <c r="AM486">
        <v>0</v>
      </c>
      <c r="AN486">
        <v>671396.36</v>
      </c>
      <c r="AO486">
        <v>147.71</v>
      </c>
      <c r="AP486">
        <v>14325638.75</v>
      </c>
      <c r="AQ486">
        <v>14997035.109999999</v>
      </c>
      <c r="AS486">
        <v>14997035.109999999</v>
      </c>
      <c r="AU486">
        <v>75</v>
      </c>
      <c r="AV486">
        <v>38</v>
      </c>
      <c r="AX486">
        <v>147</v>
      </c>
      <c r="AY486">
        <v>872.66</v>
      </c>
    </row>
    <row r="487" spans="1:51" x14ac:dyDescent="0.25">
      <c r="A487" t="s">
        <v>1102</v>
      </c>
      <c r="B487" t="s">
        <v>1103</v>
      </c>
      <c r="C487" t="s">
        <v>1104</v>
      </c>
      <c r="D487" t="s">
        <v>222</v>
      </c>
      <c r="F487">
        <v>169</v>
      </c>
      <c r="H487">
        <v>1073831.22</v>
      </c>
      <c r="I487">
        <v>152804.73000000001</v>
      </c>
      <c r="J487">
        <v>233024.21000000002</v>
      </c>
      <c r="K487">
        <v>902849.48</v>
      </c>
      <c r="L487">
        <v>2362509.6399999997</v>
      </c>
      <c r="M487">
        <v>1.05731</v>
      </c>
      <c r="N487">
        <v>2446162.7599999998</v>
      </c>
      <c r="O487">
        <v>14474.33</v>
      </c>
      <c r="Q487">
        <v>2397824.56</v>
      </c>
      <c r="R487">
        <v>127041.52</v>
      </c>
      <c r="S487">
        <v>2681223.0100000002</v>
      </c>
      <c r="T487">
        <v>1.0960934627260863</v>
      </c>
      <c r="V487">
        <v>-235060.25000000047</v>
      </c>
      <c r="W487">
        <v>1.0960934627260863</v>
      </c>
      <c r="X487">
        <v>4</v>
      </c>
      <c r="Y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1.1137842717259723</v>
      </c>
      <c r="AL487">
        <v>0</v>
      </c>
      <c r="AM487">
        <v>188.22954192168933</v>
      </c>
      <c r="AN487">
        <v>188.22</v>
      </c>
      <c r="AO487">
        <v>1.1100000000000001</v>
      </c>
      <c r="AP487">
        <v>130232.91000000002</v>
      </c>
      <c r="AQ487">
        <v>130421.13000000002</v>
      </c>
      <c r="AS487">
        <v>130421.13000000002</v>
      </c>
      <c r="AU487">
        <v>75</v>
      </c>
      <c r="AV487">
        <v>38</v>
      </c>
      <c r="AX487">
        <v>2.5</v>
      </c>
      <c r="AY487">
        <v>41</v>
      </c>
    </row>
    <row r="488" spans="1:51" x14ac:dyDescent="0.25">
      <c r="A488" t="s">
        <v>1105</v>
      </c>
      <c r="B488" t="s">
        <v>1106</v>
      </c>
      <c r="C488" t="s">
        <v>1104</v>
      </c>
      <c r="D488" t="s">
        <v>211</v>
      </c>
      <c r="F488">
        <v>234.32</v>
      </c>
      <c r="H488">
        <v>1327472.73</v>
      </c>
      <c r="I488">
        <v>211865.11</v>
      </c>
      <c r="J488">
        <v>326967.61</v>
      </c>
      <c r="K488">
        <v>1124959.4933200004</v>
      </c>
      <c r="L488">
        <v>2991264.9433200001</v>
      </c>
      <c r="M488">
        <v>1.05731</v>
      </c>
      <c r="N488">
        <v>3098222.9</v>
      </c>
      <c r="O488">
        <v>13222.18</v>
      </c>
      <c r="Q488">
        <v>2459059.5099999998</v>
      </c>
      <c r="R488">
        <v>210774.97</v>
      </c>
      <c r="S488">
        <v>2794157.05</v>
      </c>
      <c r="T488">
        <v>0.90185798123175709</v>
      </c>
      <c r="V488">
        <v>304065.85000000009</v>
      </c>
      <c r="W488">
        <v>0.90185798123175709</v>
      </c>
      <c r="X488">
        <v>3</v>
      </c>
      <c r="Y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21.668617456757644</v>
      </c>
      <c r="AK488">
        <v>0</v>
      </c>
      <c r="AL488">
        <v>5077.3904424674511</v>
      </c>
      <c r="AM488">
        <v>0</v>
      </c>
      <c r="AN488">
        <v>5077.3900000000003</v>
      </c>
      <c r="AO488">
        <v>21.66</v>
      </c>
      <c r="AP488">
        <v>213045.65000000002</v>
      </c>
      <c r="AQ488">
        <v>218123.04000000004</v>
      </c>
      <c r="AS488">
        <v>218123.04000000004</v>
      </c>
      <c r="AU488">
        <v>75</v>
      </c>
      <c r="AV488">
        <v>38</v>
      </c>
      <c r="AX488">
        <v>6</v>
      </c>
      <c r="AY488">
        <v>54.33</v>
      </c>
    </row>
    <row r="489" spans="1:51" x14ac:dyDescent="0.25">
      <c r="A489" t="s">
        <v>1107</v>
      </c>
      <c r="B489" t="s">
        <v>1108</v>
      </c>
      <c r="C489" t="s">
        <v>1104</v>
      </c>
      <c r="D489" t="s">
        <v>102</v>
      </c>
      <c r="F489">
        <v>2278.25</v>
      </c>
      <c r="H489">
        <v>14201919.079999998</v>
      </c>
      <c r="I489">
        <v>2059925.3</v>
      </c>
      <c r="J489">
        <v>5691050.7400000002</v>
      </c>
      <c r="K489">
        <v>12547503.111749999</v>
      </c>
      <c r="L489">
        <v>34500398.231749997</v>
      </c>
      <c r="M489">
        <v>1.05731</v>
      </c>
      <c r="N489">
        <v>35758518.649999999</v>
      </c>
      <c r="O489">
        <v>15695.6</v>
      </c>
      <c r="Q489">
        <v>8337229.3799999999</v>
      </c>
      <c r="R489">
        <v>15463290.369999999</v>
      </c>
      <c r="S489">
        <v>25596620.600000001</v>
      </c>
      <c r="T489">
        <v>0.7158188193011179</v>
      </c>
      <c r="V489">
        <v>10161898.049999997</v>
      </c>
      <c r="W489">
        <v>0.7158188193011179</v>
      </c>
      <c r="X489">
        <v>1</v>
      </c>
      <c r="Y489">
        <v>1</v>
      </c>
      <c r="AA489">
        <v>572076.41576224193</v>
      </c>
      <c r="AB489">
        <v>171622.92472867257</v>
      </c>
      <c r="AC489">
        <v>5161044.9552143086</v>
      </c>
      <c r="AD489">
        <v>324276.70606439369</v>
      </c>
      <c r="AE489">
        <v>324276.70606439369</v>
      </c>
      <c r="AF489">
        <v>319702.74978584604</v>
      </c>
      <c r="AG489">
        <v>75.331032471709676</v>
      </c>
      <c r="AH489">
        <v>142.33587449331446</v>
      </c>
      <c r="AI489">
        <v>140.32821234976234</v>
      </c>
      <c r="AJ489">
        <v>0</v>
      </c>
      <c r="AK489">
        <v>0</v>
      </c>
      <c r="AL489">
        <v>0</v>
      </c>
      <c r="AM489">
        <v>0</v>
      </c>
      <c r="AN489">
        <v>491325.67</v>
      </c>
      <c r="AO489">
        <v>215.65</v>
      </c>
      <c r="AP489">
        <v>15877244.619999999</v>
      </c>
      <c r="AQ489">
        <v>16368570.289999999</v>
      </c>
      <c r="AS489">
        <v>16368570.289999999</v>
      </c>
      <c r="AU489">
        <v>75</v>
      </c>
      <c r="AV489">
        <v>38</v>
      </c>
      <c r="AX489">
        <v>441</v>
      </c>
      <c r="AY489">
        <v>1094.6600000000001</v>
      </c>
    </row>
    <row r="490" spans="1:51" x14ac:dyDescent="0.25">
      <c r="A490" t="s">
        <v>1109</v>
      </c>
      <c r="B490" t="s">
        <v>1110</v>
      </c>
      <c r="C490" t="s">
        <v>1104</v>
      </c>
      <c r="D490" t="s">
        <v>211</v>
      </c>
      <c r="F490">
        <v>115.88</v>
      </c>
      <c r="H490">
        <v>648474.5</v>
      </c>
      <c r="I490">
        <v>104775.21</v>
      </c>
      <c r="J490">
        <v>129202.13</v>
      </c>
      <c r="K490">
        <v>543473.66787999996</v>
      </c>
      <c r="L490">
        <v>1425925.5078799999</v>
      </c>
      <c r="M490">
        <v>1.05731</v>
      </c>
      <c r="N490">
        <v>1476498.82</v>
      </c>
      <c r="O490">
        <v>12741.61</v>
      </c>
      <c r="Q490">
        <v>1047871.21</v>
      </c>
      <c r="R490">
        <v>102085.71</v>
      </c>
      <c r="S490">
        <v>1228538.1399999999</v>
      </c>
      <c r="T490">
        <v>0.83206171475301272</v>
      </c>
      <c r="V490">
        <v>247960.68000000017</v>
      </c>
      <c r="W490">
        <v>0.83206171475301272</v>
      </c>
      <c r="X490">
        <v>2</v>
      </c>
      <c r="Y490">
        <v>0</v>
      </c>
      <c r="AA490">
        <v>0</v>
      </c>
      <c r="AB490">
        <v>0</v>
      </c>
      <c r="AC490">
        <v>29120.224659400053</v>
      </c>
      <c r="AD490">
        <v>1829.6702730451736</v>
      </c>
      <c r="AE490">
        <v>3519.7097431729767</v>
      </c>
      <c r="AF490">
        <v>3470.0638753774201</v>
      </c>
      <c r="AG490">
        <v>0</v>
      </c>
      <c r="AH490">
        <v>15.789353409088486</v>
      </c>
      <c r="AI490">
        <v>29.945321672224889</v>
      </c>
      <c r="AJ490">
        <v>0</v>
      </c>
      <c r="AK490">
        <v>0</v>
      </c>
      <c r="AL490">
        <v>0</v>
      </c>
      <c r="AM490">
        <v>0</v>
      </c>
      <c r="AN490">
        <v>3470.06</v>
      </c>
      <c r="AO490">
        <v>29.94</v>
      </c>
      <c r="AP490">
        <v>105312.14</v>
      </c>
      <c r="AQ490">
        <v>108782.2</v>
      </c>
      <c r="AS490">
        <v>108782.2</v>
      </c>
      <c r="AU490">
        <v>75</v>
      </c>
      <c r="AV490">
        <v>38</v>
      </c>
      <c r="AX490">
        <v>0</v>
      </c>
      <c r="AY490">
        <v>17.329999999999998</v>
      </c>
    </row>
    <row r="491" spans="1:51" x14ac:dyDescent="0.25">
      <c r="A491" t="s">
        <v>1111</v>
      </c>
      <c r="B491" t="s">
        <v>1112</v>
      </c>
      <c r="C491" t="s">
        <v>1104</v>
      </c>
      <c r="D491" t="s">
        <v>102</v>
      </c>
      <c r="F491">
        <v>6555</v>
      </c>
      <c r="H491">
        <v>38661262.620000005</v>
      </c>
      <c r="I491">
        <v>5926834.3499999996</v>
      </c>
      <c r="J491">
        <v>9562737.3100000024</v>
      </c>
      <c r="K491">
        <v>33327981.772</v>
      </c>
      <c r="L491">
        <v>87478816.052000016</v>
      </c>
      <c r="M491">
        <v>1.05731</v>
      </c>
      <c r="N491">
        <v>90582200.359999999</v>
      </c>
      <c r="O491">
        <v>13818.79</v>
      </c>
      <c r="Q491">
        <v>40440401.710000001</v>
      </c>
      <c r="R491">
        <v>15839351.99</v>
      </c>
      <c r="S491">
        <v>57073147.960000001</v>
      </c>
      <c r="T491">
        <v>0.63007023160372255</v>
      </c>
      <c r="V491">
        <v>33509052.399999999</v>
      </c>
      <c r="W491">
        <v>0.63007023160372255</v>
      </c>
      <c r="X491">
        <v>1</v>
      </c>
      <c r="Y491">
        <v>1</v>
      </c>
      <c r="AA491">
        <v>9216459.2645965293</v>
      </c>
      <c r="AB491">
        <v>2764937.7793789585</v>
      </c>
      <c r="AC491">
        <v>13898489.839283627</v>
      </c>
      <c r="AD491">
        <v>873264.33764132764</v>
      </c>
      <c r="AE491">
        <v>873264.33764132764</v>
      </c>
      <c r="AF491">
        <v>860946.85437691712</v>
      </c>
      <c r="AG491">
        <v>421.80591599984109</v>
      </c>
      <c r="AH491">
        <v>133.22110414055342</v>
      </c>
      <c r="AI491">
        <v>131.34200676993396</v>
      </c>
      <c r="AJ491">
        <v>0</v>
      </c>
      <c r="AK491">
        <v>0</v>
      </c>
      <c r="AL491">
        <v>0</v>
      </c>
      <c r="AM491">
        <v>0</v>
      </c>
      <c r="AN491">
        <v>3625884.63</v>
      </c>
      <c r="AO491">
        <v>553.14</v>
      </c>
      <c r="AP491">
        <v>16115075.619999999</v>
      </c>
      <c r="AQ491">
        <v>19740960.25</v>
      </c>
      <c r="AS491">
        <v>19740960.25</v>
      </c>
      <c r="AU491">
        <v>50</v>
      </c>
      <c r="AV491">
        <v>25</v>
      </c>
      <c r="AX491">
        <v>430</v>
      </c>
      <c r="AY491">
        <v>1324.66</v>
      </c>
    </row>
    <row r="492" spans="1:51" x14ac:dyDescent="0.25">
      <c r="A492" t="s">
        <v>1113</v>
      </c>
      <c r="B492" t="s">
        <v>1114</v>
      </c>
      <c r="C492" t="s">
        <v>1104</v>
      </c>
      <c r="D492" t="s">
        <v>102</v>
      </c>
      <c r="F492">
        <v>17075.439999999999</v>
      </c>
      <c r="H492">
        <v>100839164.28</v>
      </c>
      <c r="I492">
        <v>15439100.58</v>
      </c>
      <c r="J492">
        <v>27170105.689999998</v>
      </c>
      <c r="K492">
        <v>87706501.968439996</v>
      </c>
      <c r="L492">
        <v>231154872.51844001</v>
      </c>
      <c r="M492">
        <v>1.05731</v>
      </c>
      <c r="N492">
        <v>239375898.63</v>
      </c>
      <c r="O492">
        <v>14018.72</v>
      </c>
      <c r="Q492">
        <v>73522336.890000001</v>
      </c>
      <c r="R492">
        <v>80884487.590000004</v>
      </c>
      <c r="S492">
        <v>157815881.41000003</v>
      </c>
      <c r="T492">
        <v>0.65928058051464</v>
      </c>
      <c r="V492">
        <v>81560017.219999969</v>
      </c>
      <c r="W492">
        <v>0.65928058051464</v>
      </c>
      <c r="X492">
        <v>1</v>
      </c>
      <c r="Y492">
        <v>1</v>
      </c>
      <c r="AA492">
        <v>17363505.226148754</v>
      </c>
      <c r="AB492">
        <v>5209051.5678446265</v>
      </c>
      <c r="AC492">
        <v>38004938.784716539</v>
      </c>
      <c r="AD492">
        <v>2387911.0665051453</v>
      </c>
      <c r="AE492">
        <v>2387911.0665051453</v>
      </c>
      <c r="AF492">
        <v>2354229.3354063788</v>
      </c>
      <c r="AG492">
        <v>305.06104486002278</v>
      </c>
      <c r="AH492">
        <v>139.84477509833687</v>
      </c>
      <c r="AI492">
        <v>137.87225016786562</v>
      </c>
      <c r="AJ492">
        <v>0</v>
      </c>
      <c r="AK492">
        <v>0</v>
      </c>
      <c r="AL492">
        <v>0</v>
      </c>
      <c r="AM492">
        <v>0</v>
      </c>
      <c r="AN492">
        <v>7563280.9000000004</v>
      </c>
      <c r="AO492">
        <v>442.93</v>
      </c>
      <c r="AP492">
        <v>81459078.629999995</v>
      </c>
      <c r="AQ492">
        <v>89022359.530000001</v>
      </c>
      <c r="AS492">
        <v>89022359.530000001</v>
      </c>
      <c r="AU492">
        <v>97</v>
      </c>
      <c r="AV492">
        <v>49</v>
      </c>
      <c r="AX492">
        <v>1784</v>
      </c>
      <c r="AY492">
        <v>3548</v>
      </c>
    </row>
    <row r="493" spans="1:51" x14ac:dyDescent="0.25">
      <c r="A493" t="s">
        <v>1115</v>
      </c>
      <c r="B493" t="s">
        <v>1116</v>
      </c>
      <c r="C493" t="s">
        <v>1117</v>
      </c>
      <c r="D493" t="s">
        <v>97</v>
      </c>
      <c r="F493">
        <v>57</v>
      </c>
      <c r="H493">
        <v>360744.20999999996</v>
      </c>
      <c r="I493">
        <v>51537.69</v>
      </c>
      <c r="J493">
        <v>99668.57</v>
      </c>
      <c r="K493">
        <v>322132.70500000002</v>
      </c>
      <c r="L493">
        <v>834083.17500000005</v>
      </c>
      <c r="M493">
        <v>0.9</v>
      </c>
      <c r="N493">
        <v>782888.12</v>
      </c>
      <c r="O493">
        <v>13734.87</v>
      </c>
      <c r="Q493">
        <v>78288.81</v>
      </c>
      <c r="R493">
        <v>382661.7</v>
      </c>
      <c r="S493">
        <v>460950.51</v>
      </c>
      <c r="T493">
        <v>0.58878209826456429</v>
      </c>
      <c r="V493">
        <v>321937.61</v>
      </c>
      <c r="W493">
        <v>0.58878209826456429</v>
      </c>
      <c r="X493">
        <v>1</v>
      </c>
      <c r="Y493">
        <v>1</v>
      </c>
      <c r="AA493">
        <v>111980.4385676838</v>
      </c>
      <c r="AB493">
        <v>33594.131570305137</v>
      </c>
      <c r="AC493">
        <v>189049.19978672534</v>
      </c>
      <c r="AD493">
        <v>11878.263476277578</v>
      </c>
      <c r="AE493">
        <v>11878.263476277578</v>
      </c>
      <c r="AF493">
        <v>11710.719348717659</v>
      </c>
      <c r="AG493">
        <v>589.37072930359886</v>
      </c>
      <c r="AH493">
        <v>208.39058730311541</v>
      </c>
      <c r="AI493">
        <v>205.45121664416945</v>
      </c>
      <c r="AJ493">
        <v>0</v>
      </c>
      <c r="AK493">
        <v>0</v>
      </c>
      <c r="AL493">
        <v>0</v>
      </c>
      <c r="AM493">
        <v>0</v>
      </c>
      <c r="AN493">
        <v>45304.85</v>
      </c>
      <c r="AO493">
        <v>794.82</v>
      </c>
      <c r="AP493">
        <v>382661.7</v>
      </c>
      <c r="AQ493">
        <v>427966.55</v>
      </c>
      <c r="AS493">
        <v>427966.55</v>
      </c>
      <c r="AU493">
        <v>94</v>
      </c>
      <c r="AV493">
        <v>47</v>
      </c>
      <c r="AX493">
        <v>0</v>
      </c>
      <c r="AY493">
        <v>24.47838214744646</v>
      </c>
    </row>
    <row r="494" spans="1:51" x14ac:dyDescent="0.25">
      <c r="A494" t="s">
        <v>1118</v>
      </c>
      <c r="B494" t="s">
        <v>1119</v>
      </c>
      <c r="C494" t="s">
        <v>1117</v>
      </c>
      <c r="D494" t="s">
        <v>97</v>
      </c>
      <c r="F494">
        <v>19.64</v>
      </c>
      <c r="H494">
        <v>109278.93000000001</v>
      </c>
      <c r="I494">
        <v>17757.89</v>
      </c>
      <c r="J494">
        <v>32362.239999999998</v>
      </c>
      <c r="K494">
        <v>100465.96864000002</v>
      </c>
      <c r="L494">
        <v>259865.02864000003</v>
      </c>
      <c r="M494">
        <v>0.9</v>
      </c>
      <c r="N494">
        <v>243925.12</v>
      </c>
      <c r="O494">
        <v>12419.81</v>
      </c>
      <c r="Q494">
        <v>24392.51</v>
      </c>
      <c r="R494">
        <v>149314.47</v>
      </c>
      <c r="S494">
        <v>173706.98</v>
      </c>
      <c r="T494">
        <v>0.71213239538428852</v>
      </c>
      <c r="V494">
        <v>70218.139999999985</v>
      </c>
      <c r="W494">
        <v>0.71213239538428852</v>
      </c>
      <c r="X494">
        <v>1</v>
      </c>
      <c r="Y494">
        <v>1</v>
      </c>
      <c r="AA494">
        <v>4801.6048295744986</v>
      </c>
      <c r="AB494">
        <v>1440.4814488723496</v>
      </c>
      <c r="AC494">
        <v>39946.631896014886</v>
      </c>
      <c r="AD494">
        <v>2509.910749085629</v>
      </c>
      <c r="AE494">
        <v>2509.910749085629</v>
      </c>
      <c r="AF494">
        <v>2474.5081999210438</v>
      </c>
      <c r="AG494">
        <v>73.344269290852822</v>
      </c>
      <c r="AH494">
        <v>127.79586298806665</v>
      </c>
      <c r="AI494">
        <v>125.99328920168247</v>
      </c>
      <c r="AJ494">
        <v>0</v>
      </c>
      <c r="AK494">
        <v>0</v>
      </c>
      <c r="AL494">
        <v>0</v>
      </c>
      <c r="AM494">
        <v>0</v>
      </c>
      <c r="AN494">
        <v>3914.98</v>
      </c>
      <c r="AO494">
        <v>199.33</v>
      </c>
      <c r="AP494">
        <v>149314.47</v>
      </c>
      <c r="AQ494">
        <v>153229.45000000001</v>
      </c>
      <c r="AS494">
        <v>153229.45000000001</v>
      </c>
      <c r="AU494">
        <v>93</v>
      </c>
      <c r="AV494">
        <v>47</v>
      </c>
      <c r="AX494">
        <v>0</v>
      </c>
      <c r="AY494">
        <v>8.4343057083482194</v>
      </c>
    </row>
    <row r="495" spans="1:51" x14ac:dyDescent="0.25">
      <c r="A495" t="s">
        <v>1120</v>
      </c>
      <c r="B495" t="s">
        <v>1121</v>
      </c>
      <c r="C495" t="s">
        <v>1122</v>
      </c>
      <c r="D495" t="s">
        <v>102</v>
      </c>
      <c r="F495">
        <v>275.45999999999998</v>
      </c>
      <c r="H495">
        <v>1648662.92</v>
      </c>
      <c r="I495">
        <v>249062.66</v>
      </c>
      <c r="J495">
        <v>454896.28000000009</v>
      </c>
      <c r="K495">
        <v>1427119.1294599997</v>
      </c>
      <c r="L495">
        <v>3779740.9894599998</v>
      </c>
      <c r="M495">
        <v>0.9</v>
      </c>
      <c r="N495">
        <v>3544478.8</v>
      </c>
      <c r="O495">
        <v>12867.49</v>
      </c>
      <c r="Q495">
        <v>1244621.22</v>
      </c>
      <c r="R495">
        <v>1797456.97</v>
      </c>
      <c r="S495">
        <v>3189881.0700000003</v>
      </c>
      <c r="T495">
        <v>0.89995772298031529</v>
      </c>
      <c r="V495">
        <v>354597.72999999952</v>
      </c>
      <c r="W495">
        <v>0.89995772298031529</v>
      </c>
      <c r="X495">
        <v>2</v>
      </c>
      <c r="Y495">
        <v>0</v>
      </c>
      <c r="AA495">
        <v>0</v>
      </c>
      <c r="AB495">
        <v>0</v>
      </c>
      <c r="AC495">
        <v>105.10478999973871</v>
      </c>
      <c r="AD495">
        <v>6.6039019982320273</v>
      </c>
      <c r="AE495">
        <v>8366.7522079256833</v>
      </c>
      <c r="AF495">
        <v>8248.7383078310686</v>
      </c>
      <c r="AG495">
        <v>0</v>
      </c>
      <c r="AH495">
        <v>2.3974086975357686E-2</v>
      </c>
      <c r="AI495">
        <v>29.945321672224892</v>
      </c>
      <c r="AJ495">
        <v>0</v>
      </c>
      <c r="AK495">
        <v>0</v>
      </c>
      <c r="AL495">
        <v>0</v>
      </c>
      <c r="AM495">
        <v>0</v>
      </c>
      <c r="AN495">
        <v>8248.73</v>
      </c>
      <c r="AO495">
        <v>29.94</v>
      </c>
      <c r="AP495">
        <v>1827757.07</v>
      </c>
      <c r="AQ495">
        <v>1836005.8</v>
      </c>
      <c r="AS495">
        <v>1836005.8</v>
      </c>
      <c r="AU495">
        <v>93</v>
      </c>
      <c r="AV495">
        <v>47</v>
      </c>
      <c r="AX495">
        <v>0</v>
      </c>
      <c r="AY495">
        <v>103</v>
      </c>
    </row>
    <row r="496" spans="1:51" x14ac:dyDescent="0.25">
      <c r="A496" t="s">
        <v>1123</v>
      </c>
      <c r="B496" t="s">
        <v>1124</v>
      </c>
      <c r="C496" t="s">
        <v>1122</v>
      </c>
      <c r="D496" t="s">
        <v>102</v>
      </c>
      <c r="F496">
        <v>311.5</v>
      </c>
      <c r="H496">
        <v>1901942.4</v>
      </c>
      <c r="I496">
        <v>281648.95</v>
      </c>
      <c r="J496">
        <v>538793.79</v>
      </c>
      <c r="K496">
        <v>1624615.3565</v>
      </c>
      <c r="L496">
        <v>4347000.4965000004</v>
      </c>
      <c r="M496">
        <v>0.9</v>
      </c>
      <c r="N496">
        <v>4074761.98</v>
      </c>
      <c r="O496">
        <v>13081.09</v>
      </c>
      <c r="Q496">
        <v>2094946.74</v>
      </c>
      <c r="R496">
        <v>750006.73</v>
      </c>
      <c r="S496">
        <v>3780502.98</v>
      </c>
      <c r="T496">
        <v>0.92778498438821699</v>
      </c>
      <c r="V496">
        <v>294259</v>
      </c>
      <c r="W496">
        <v>0.92778498438821699</v>
      </c>
      <c r="X496">
        <v>3</v>
      </c>
      <c r="Y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21.437399225242665</v>
      </c>
      <c r="AK496">
        <v>0</v>
      </c>
      <c r="AL496">
        <v>6677.74985866309</v>
      </c>
      <c r="AM496">
        <v>0</v>
      </c>
      <c r="AN496">
        <v>6677.74</v>
      </c>
      <c r="AO496">
        <v>21.43</v>
      </c>
      <c r="AP496">
        <v>762140.45999999985</v>
      </c>
      <c r="AQ496">
        <v>768818.19999999984</v>
      </c>
      <c r="AS496">
        <v>768818.19999999984</v>
      </c>
      <c r="AU496">
        <v>93</v>
      </c>
      <c r="AV496">
        <v>47</v>
      </c>
      <c r="AX496">
        <v>0</v>
      </c>
      <c r="AY496">
        <v>126.66</v>
      </c>
    </row>
    <row r="497" spans="1:51" x14ac:dyDescent="0.25">
      <c r="A497" t="s">
        <v>1125</v>
      </c>
      <c r="B497" t="s">
        <v>1126</v>
      </c>
      <c r="C497" t="s">
        <v>1122</v>
      </c>
      <c r="D497" t="s">
        <v>102</v>
      </c>
      <c r="F497">
        <v>384.79</v>
      </c>
      <c r="H497">
        <v>2356450.91</v>
      </c>
      <c r="I497">
        <v>347915.57</v>
      </c>
      <c r="J497">
        <v>697785.29999999993</v>
      </c>
      <c r="K497">
        <v>2028832.9182900002</v>
      </c>
      <c r="L497">
        <v>5430984.6982899997</v>
      </c>
      <c r="M497">
        <v>0.9</v>
      </c>
      <c r="N497">
        <v>5090769.5199999996</v>
      </c>
      <c r="O497">
        <v>13229.99</v>
      </c>
      <c r="Q497">
        <v>2023863.36</v>
      </c>
      <c r="R497">
        <v>1765353.04</v>
      </c>
      <c r="S497">
        <v>4312887.57</v>
      </c>
      <c r="T497">
        <v>0.84719757063368306</v>
      </c>
      <c r="V497">
        <v>777881.94999999925</v>
      </c>
      <c r="W497">
        <v>0.84719757063368306</v>
      </c>
      <c r="X497">
        <v>2</v>
      </c>
      <c r="Y497">
        <v>0</v>
      </c>
      <c r="AA497">
        <v>0</v>
      </c>
      <c r="AB497">
        <v>0</v>
      </c>
      <c r="AC497">
        <v>169992.28073519981</v>
      </c>
      <c r="AD497">
        <v>10680.886783884887</v>
      </c>
      <c r="AE497">
        <v>11687.513911594147</v>
      </c>
      <c r="AF497">
        <v>11522.660326255416</v>
      </c>
      <c r="AG497">
        <v>0</v>
      </c>
      <c r="AH497">
        <v>27.757703640647851</v>
      </c>
      <c r="AI497">
        <v>29.945321672224889</v>
      </c>
      <c r="AJ497">
        <v>0</v>
      </c>
      <c r="AK497">
        <v>0</v>
      </c>
      <c r="AL497">
        <v>0</v>
      </c>
      <c r="AM497">
        <v>0</v>
      </c>
      <c r="AN497">
        <v>11522.66</v>
      </c>
      <c r="AO497">
        <v>29.94</v>
      </c>
      <c r="AP497">
        <v>1810525.1600000001</v>
      </c>
      <c r="AQ497">
        <v>1822047.82</v>
      </c>
      <c r="AS497">
        <v>1822047.82</v>
      </c>
      <c r="AU497">
        <v>91</v>
      </c>
      <c r="AV497">
        <v>46</v>
      </c>
      <c r="AX497">
        <v>6</v>
      </c>
      <c r="AY497">
        <v>162.66</v>
      </c>
    </row>
    <row r="498" spans="1:51" x14ac:dyDescent="0.25">
      <c r="A498" t="s">
        <v>1127</v>
      </c>
      <c r="B498" t="s">
        <v>1128</v>
      </c>
      <c r="C498" t="s">
        <v>1122</v>
      </c>
      <c r="D498" t="s">
        <v>102</v>
      </c>
      <c r="F498">
        <v>257.95</v>
      </c>
      <c r="H498">
        <v>1568293.2799999998</v>
      </c>
      <c r="I498">
        <v>233230.65</v>
      </c>
      <c r="J498">
        <v>428891.83</v>
      </c>
      <c r="K498">
        <v>1273340.8654499999</v>
      </c>
      <c r="L498">
        <v>3503756.6254499997</v>
      </c>
      <c r="M498">
        <v>0.9</v>
      </c>
      <c r="N498">
        <v>3280715.04</v>
      </c>
      <c r="O498">
        <v>12718.41</v>
      </c>
      <c r="Q498">
        <v>2369025.6800000002</v>
      </c>
      <c r="R498">
        <v>723233.18</v>
      </c>
      <c r="S498">
        <v>3825435.8200000003</v>
      </c>
      <c r="T498">
        <v>1.166037212424277</v>
      </c>
      <c r="V498">
        <v>-544720.78000000026</v>
      </c>
      <c r="W498">
        <v>1.166037212424277</v>
      </c>
      <c r="X498">
        <v>4</v>
      </c>
      <c r="Y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0.97866805465502482</v>
      </c>
      <c r="AL498">
        <v>0</v>
      </c>
      <c r="AM498">
        <v>252.44742469826363</v>
      </c>
      <c r="AN498">
        <v>252.44</v>
      </c>
      <c r="AO498">
        <v>0.97</v>
      </c>
      <c r="AP498">
        <v>723233.18</v>
      </c>
      <c r="AQ498">
        <v>723485.62</v>
      </c>
      <c r="AS498">
        <v>723485.62</v>
      </c>
      <c r="AU498">
        <v>91</v>
      </c>
      <c r="AV498">
        <v>46</v>
      </c>
      <c r="AX498">
        <v>0</v>
      </c>
      <c r="AY498">
        <v>98</v>
      </c>
    </row>
    <row r="499" spans="1:51" x14ac:dyDescent="0.25">
      <c r="A499" t="s">
        <v>1129</v>
      </c>
      <c r="B499" t="s">
        <v>1130</v>
      </c>
      <c r="C499" t="s">
        <v>1122</v>
      </c>
      <c r="D499" t="s">
        <v>102</v>
      </c>
      <c r="F499">
        <v>2191.87</v>
      </c>
      <c r="H499">
        <v>13532434.390000001</v>
      </c>
      <c r="I499">
        <v>1981823.09</v>
      </c>
      <c r="J499">
        <v>4074526.4499999993</v>
      </c>
      <c r="K499">
        <v>11570362.85637</v>
      </c>
      <c r="L499">
        <v>31159146.786370002</v>
      </c>
      <c r="M499">
        <v>0.9</v>
      </c>
      <c r="N499">
        <v>29200268.390000001</v>
      </c>
      <c r="O499">
        <v>13322.08</v>
      </c>
      <c r="Q499">
        <v>7759282.25</v>
      </c>
      <c r="R499">
        <v>9275143.9700000007</v>
      </c>
      <c r="S499">
        <v>23447350.399999999</v>
      </c>
      <c r="T499">
        <v>0.80298407147620054</v>
      </c>
      <c r="V499">
        <v>5752917.9900000021</v>
      </c>
      <c r="W499">
        <v>0.80298407147620054</v>
      </c>
      <c r="X499">
        <v>2</v>
      </c>
      <c r="Y499">
        <v>0</v>
      </c>
      <c r="AA499">
        <v>0</v>
      </c>
      <c r="AB499">
        <v>0</v>
      </c>
      <c r="AC499">
        <v>2096622.7408551031</v>
      </c>
      <c r="AD499">
        <v>131734.15890851544</v>
      </c>
      <c r="AE499">
        <v>131734.15890851544</v>
      </c>
      <c r="AF499">
        <v>129876.03505326957</v>
      </c>
      <c r="AG499">
        <v>0</v>
      </c>
      <c r="AH499">
        <v>60.101264631805464</v>
      </c>
      <c r="AI499">
        <v>59.253530115047688</v>
      </c>
      <c r="AJ499">
        <v>0</v>
      </c>
      <c r="AK499">
        <v>0</v>
      </c>
      <c r="AL499">
        <v>0</v>
      </c>
      <c r="AM499">
        <v>0</v>
      </c>
      <c r="AN499">
        <v>129876.03</v>
      </c>
      <c r="AO499">
        <v>59.25</v>
      </c>
      <c r="AP499">
        <v>9534805.6099999994</v>
      </c>
      <c r="AQ499">
        <v>9664681.6399999987</v>
      </c>
      <c r="AS499">
        <v>9664681.6399999987</v>
      </c>
      <c r="AU499">
        <v>91</v>
      </c>
      <c r="AV499">
        <v>46</v>
      </c>
      <c r="AX499">
        <v>12.83</v>
      </c>
      <c r="AY499">
        <v>990.33</v>
      </c>
    </row>
    <row r="500" spans="1:51" x14ac:dyDescent="0.25">
      <c r="A500" t="s">
        <v>1131</v>
      </c>
      <c r="B500" t="s">
        <v>1132</v>
      </c>
      <c r="C500" t="s">
        <v>1122</v>
      </c>
      <c r="D500" t="s">
        <v>102</v>
      </c>
      <c r="F500">
        <v>575.79</v>
      </c>
      <c r="H500">
        <v>3532678.8000000003</v>
      </c>
      <c r="I500">
        <v>520612.04</v>
      </c>
      <c r="J500">
        <v>1070270.97</v>
      </c>
      <c r="K500">
        <v>3033672.9682899998</v>
      </c>
      <c r="L500">
        <v>8157234.7782899998</v>
      </c>
      <c r="M500">
        <v>0.9</v>
      </c>
      <c r="N500">
        <v>7644878.5899999999</v>
      </c>
      <c r="O500">
        <v>13277.19</v>
      </c>
      <c r="Q500">
        <v>2501884.5699999998</v>
      </c>
      <c r="R500">
        <v>2745608.12</v>
      </c>
      <c r="S500">
        <v>5990302.3399999999</v>
      </c>
      <c r="T500">
        <v>0.78357063091043799</v>
      </c>
      <c r="V500">
        <v>1654576.25</v>
      </c>
      <c r="W500">
        <v>0.78357063091043799</v>
      </c>
      <c r="X500">
        <v>2</v>
      </c>
      <c r="Y500">
        <v>0</v>
      </c>
      <c r="AA500">
        <v>0</v>
      </c>
      <c r="AB500">
        <v>0</v>
      </c>
      <c r="AC500">
        <v>613715.94559449994</v>
      </c>
      <c r="AD500">
        <v>38560.754076654848</v>
      </c>
      <c r="AE500">
        <v>38560.754076654848</v>
      </c>
      <c r="AF500">
        <v>38016.850675898633</v>
      </c>
      <c r="AG500">
        <v>0</v>
      </c>
      <c r="AH500">
        <v>66.970169813047903</v>
      </c>
      <c r="AI500">
        <v>66.025548682503398</v>
      </c>
      <c r="AJ500">
        <v>0</v>
      </c>
      <c r="AK500">
        <v>0</v>
      </c>
      <c r="AL500">
        <v>0</v>
      </c>
      <c r="AM500">
        <v>0</v>
      </c>
      <c r="AN500">
        <v>38016.85</v>
      </c>
      <c r="AO500">
        <v>66.02</v>
      </c>
      <c r="AP500">
        <v>2818087.28</v>
      </c>
      <c r="AQ500">
        <v>2856104.13</v>
      </c>
      <c r="AS500">
        <v>2856104.13</v>
      </c>
      <c r="AU500">
        <v>91</v>
      </c>
      <c r="AV500">
        <v>46</v>
      </c>
      <c r="AX500">
        <v>2</v>
      </c>
      <c r="AY500">
        <v>263.33</v>
      </c>
    </row>
    <row r="501" spans="1:51" x14ac:dyDescent="0.25">
      <c r="A501" t="s">
        <v>1133</v>
      </c>
      <c r="B501" t="s">
        <v>1134</v>
      </c>
      <c r="C501" t="s">
        <v>1135</v>
      </c>
      <c r="D501" t="s">
        <v>222</v>
      </c>
      <c r="F501">
        <v>339.5</v>
      </c>
      <c r="H501">
        <v>2209888.5300000003</v>
      </c>
      <c r="I501">
        <v>306965.71000000002</v>
      </c>
      <c r="J501">
        <v>595381.67000000016</v>
      </c>
      <c r="K501">
        <v>1963832.0575000001</v>
      </c>
      <c r="L501">
        <v>5076067.9675000003</v>
      </c>
      <c r="M501">
        <v>0.9</v>
      </c>
      <c r="N501">
        <v>4764844.37</v>
      </c>
      <c r="O501">
        <v>14034.88</v>
      </c>
      <c r="Q501">
        <v>2260209.65</v>
      </c>
      <c r="R501">
        <v>1136658.77</v>
      </c>
      <c r="S501">
        <v>3396868.42</v>
      </c>
      <c r="T501">
        <v>0.71290228100356612</v>
      </c>
      <c r="V501">
        <v>1367975.9500000002</v>
      </c>
      <c r="W501">
        <v>0.71290228100356612</v>
      </c>
      <c r="X501">
        <v>1</v>
      </c>
      <c r="Y501">
        <v>1</v>
      </c>
      <c r="AA501">
        <v>90126.381609057542</v>
      </c>
      <c r="AB501">
        <v>27037.91448271726</v>
      </c>
      <c r="AC501">
        <v>526106.46005761845</v>
      </c>
      <c r="AD501">
        <v>33056.110029485062</v>
      </c>
      <c r="AE501">
        <v>33056.110029485062</v>
      </c>
      <c r="AF501">
        <v>32589.850198957174</v>
      </c>
      <c r="AG501">
        <v>79.640396119933015</v>
      </c>
      <c r="AH501">
        <v>97.367039851207835</v>
      </c>
      <c r="AI501">
        <v>95.993667743614651</v>
      </c>
      <c r="AJ501">
        <v>0</v>
      </c>
      <c r="AK501">
        <v>0</v>
      </c>
      <c r="AL501">
        <v>0</v>
      </c>
      <c r="AM501">
        <v>0</v>
      </c>
      <c r="AN501">
        <v>59627.76</v>
      </c>
      <c r="AO501">
        <v>175.63</v>
      </c>
      <c r="AP501">
        <v>1179420.57</v>
      </c>
      <c r="AQ501">
        <v>1239048.33</v>
      </c>
      <c r="AS501">
        <v>1239048.33</v>
      </c>
      <c r="AU501">
        <v>94</v>
      </c>
      <c r="AV501">
        <v>47</v>
      </c>
      <c r="AX501">
        <v>9.5</v>
      </c>
      <c r="AY501">
        <v>130</v>
      </c>
    </row>
    <row r="502" spans="1:51" x14ac:dyDescent="0.25">
      <c r="A502" t="s">
        <v>1136</v>
      </c>
      <c r="B502" t="s">
        <v>1137</v>
      </c>
      <c r="C502" t="s">
        <v>1135</v>
      </c>
      <c r="D502" t="s">
        <v>102</v>
      </c>
      <c r="F502">
        <v>371</v>
      </c>
      <c r="H502">
        <v>2253322.0499999998</v>
      </c>
      <c r="I502">
        <v>335447.07</v>
      </c>
      <c r="J502">
        <v>563606.46</v>
      </c>
      <c r="K502">
        <v>1919179.953</v>
      </c>
      <c r="L502">
        <v>5071555.5329999998</v>
      </c>
      <c r="M502">
        <v>0.9</v>
      </c>
      <c r="N502">
        <v>4756317.97</v>
      </c>
      <c r="O502">
        <v>12820.26</v>
      </c>
      <c r="Q502">
        <v>1605821.42</v>
      </c>
      <c r="R502">
        <v>1676544.52</v>
      </c>
      <c r="S502">
        <v>3382115.48</v>
      </c>
      <c r="T502">
        <v>0.71107850680554907</v>
      </c>
      <c r="V502">
        <v>1374202.4899999998</v>
      </c>
      <c r="W502">
        <v>0.71107850680554907</v>
      </c>
      <c r="X502">
        <v>1</v>
      </c>
      <c r="Y502">
        <v>1</v>
      </c>
      <c r="AA502">
        <v>98639.555906816851</v>
      </c>
      <c r="AB502">
        <v>29591.866772045054</v>
      </c>
      <c r="AC502">
        <v>591687.68277861422</v>
      </c>
      <c r="AD502">
        <v>37176.683104934433</v>
      </c>
      <c r="AE502">
        <v>37176.683104934433</v>
      </c>
      <c r="AF502">
        <v>36652.302167533322</v>
      </c>
      <c r="AG502">
        <v>79.762444129501489</v>
      </c>
      <c r="AH502">
        <v>100.20669300521411</v>
      </c>
      <c r="AI502">
        <v>98.793267297933482</v>
      </c>
      <c r="AJ502">
        <v>0</v>
      </c>
      <c r="AK502">
        <v>0</v>
      </c>
      <c r="AL502">
        <v>0</v>
      </c>
      <c r="AM502">
        <v>0</v>
      </c>
      <c r="AN502">
        <v>66244.160000000003</v>
      </c>
      <c r="AO502">
        <v>178.55</v>
      </c>
      <c r="AP502">
        <v>1703685.77</v>
      </c>
      <c r="AQ502">
        <v>1769929.93</v>
      </c>
      <c r="AS502">
        <v>1769929.93</v>
      </c>
      <c r="AU502">
        <v>94</v>
      </c>
      <c r="AV502">
        <v>47</v>
      </c>
      <c r="AX502">
        <v>0</v>
      </c>
      <c r="AY502">
        <v>117</v>
      </c>
    </row>
    <row r="503" spans="1:51" x14ac:dyDescent="0.25">
      <c r="A503" t="s">
        <v>1138</v>
      </c>
      <c r="B503" t="s">
        <v>1139</v>
      </c>
      <c r="C503" t="s">
        <v>1135</v>
      </c>
      <c r="D503" t="s">
        <v>211</v>
      </c>
      <c r="F503">
        <v>398.13</v>
      </c>
      <c r="H503">
        <v>2368916.9300000002</v>
      </c>
      <c r="I503">
        <v>359977.2</v>
      </c>
      <c r="J503">
        <v>733586.1100000001</v>
      </c>
      <c r="K503">
        <v>1996429.2676299999</v>
      </c>
      <c r="L503">
        <v>5458909.5076299999</v>
      </c>
      <c r="M503">
        <v>0.9</v>
      </c>
      <c r="N503">
        <v>5112661.4800000004</v>
      </c>
      <c r="O503">
        <v>12841.68</v>
      </c>
      <c r="Q503">
        <v>2414198.75</v>
      </c>
      <c r="R503">
        <v>1110440.83</v>
      </c>
      <c r="S503">
        <v>3692445.41</v>
      </c>
      <c r="T503">
        <v>0.72221589957487264</v>
      </c>
      <c r="V503">
        <v>1420216.0700000003</v>
      </c>
      <c r="W503">
        <v>0.72221589957487264</v>
      </c>
      <c r="X503">
        <v>1</v>
      </c>
      <c r="Y503">
        <v>1</v>
      </c>
      <c r="AA503">
        <v>49087.915913616773</v>
      </c>
      <c r="AB503">
        <v>14726.374774085032</v>
      </c>
      <c r="AC503">
        <v>471971.18822583812</v>
      </c>
      <c r="AD503">
        <v>29654.704348301395</v>
      </c>
      <c r="AE503">
        <v>29654.704348301395</v>
      </c>
      <c r="AF503">
        <v>29236.421694611636</v>
      </c>
      <c r="AG503">
        <v>36.988859855034868</v>
      </c>
      <c r="AH503">
        <v>74.484978143574693</v>
      </c>
      <c r="AI503">
        <v>73.434359868916275</v>
      </c>
      <c r="AJ503">
        <v>0</v>
      </c>
      <c r="AK503">
        <v>0</v>
      </c>
      <c r="AL503">
        <v>0</v>
      </c>
      <c r="AM503">
        <v>0</v>
      </c>
      <c r="AN503">
        <v>43962.79</v>
      </c>
      <c r="AO503">
        <v>110.42</v>
      </c>
      <c r="AP503">
        <v>1154472.45</v>
      </c>
      <c r="AQ503">
        <v>1198435.24</v>
      </c>
      <c r="AS503">
        <v>1198435.24</v>
      </c>
      <c r="AU503">
        <v>94</v>
      </c>
      <c r="AV503">
        <v>47</v>
      </c>
      <c r="AX503">
        <v>11</v>
      </c>
      <c r="AY503">
        <v>167</v>
      </c>
    </row>
    <row r="504" spans="1:51" x14ac:dyDescent="0.25">
      <c r="A504" t="s">
        <v>1140</v>
      </c>
      <c r="B504" t="s">
        <v>1141</v>
      </c>
      <c r="C504" t="s">
        <v>1135</v>
      </c>
      <c r="D504" t="s">
        <v>102</v>
      </c>
      <c r="F504">
        <v>238.78</v>
      </c>
      <c r="H504">
        <v>1436101.8199999998</v>
      </c>
      <c r="I504">
        <v>215897.71</v>
      </c>
      <c r="J504">
        <v>368570.26</v>
      </c>
      <c r="K504">
        <v>1170517.7937800002</v>
      </c>
      <c r="L504">
        <v>3191087.58378</v>
      </c>
      <c r="M504">
        <v>0.9</v>
      </c>
      <c r="N504">
        <v>2989030.6</v>
      </c>
      <c r="O504">
        <v>12517.92</v>
      </c>
      <c r="Q504">
        <v>2557414.58</v>
      </c>
      <c r="R504">
        <v>322345.06</v>
      </c>
      <c r="S504">
        <v>3042484.14</v>
      </c>
      <c r="T504">
        <v>1.0178832361234442</v>
      </c>
      <c r="V504">
        <v>-53453.540000000037</v>
      </c>
      <c r="W504">
        <v>1.0178832361234442</v>
      </c>
      <c r="X504">
        <v>4</v>
      </c>
      <c r="Y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0.96324075258065689</v>
      </c>
      <c r="AL504">
        <v>0</v>
      </c>
      <c r="AM504">
        <v>230.00262690120925</v>
      </c>
      <c r="AN504">
        <v>230</v>
      </c>
      <c r="AO504">
        <v>0.96</v>
      </c>
      <c r="AP504">
        <v>322345.06000000006</v>
      </c>
      <c r="AQ504">
        <v>322575.06000000006</v>
      </c>
      <c r="AS504">
        <v>322575.06000000006</v>
      </c>
      <c r="AU504">
        <v>94</v>
      </c>
      <c r="AV504">
        <v>47</v>
      </c>
      <c r="AX504">
        <v>0</v>
      </c>
      <c r="AY504">
        <v>78.66</v>
      </c>
    </row>
    <row r="505" spans="1:51" x14ac:dyDescent="0.25">
      <c r="A505" t="s">
        <v>1142</v>
      </c>
      <c r="B505" t="s">
        <v>1143</v>
      </c>
      <c r="C505" t="s">
        <v>1135</v>
      </c>
      <c r="D505" t="s">
        <v>211</v>
      </c>
      <c r="F505">
        <v>167.12</v>
      </c>
      <c r="H505">
        <v>1000344.49</v>
      </c>
      <c r="I505">
        <v>151104.89000000001</v>
      </c>
      <c r="J505">
        <v>312098.86</v>
      </c>
      <c r="K505">
        <v>841254.08611999999</v>
      </c>
      <c r="L505">
        <v>2304802.3261199999</v>
      </c>
      <c r="M505">
        <v>0.9</v>
      </c>
      <c r="N505">
        <v>2158447.5</v>
      </c>
      <c r="O505">
        <v>12915.55</v>
      </c>
      <c r="Q505">
        <v>687241.24</v>
      </c>
      <c r="R505">
        <v>871774.23</v>
      </c>
      <c r="S505">
        <v>1697621.8599999999</v>
      </c>
      <c r="T505">
        <v>0.78650134413739503</v>
      </c>
      <c r="V505">
        <v>460825.64000000013</v>
      </c>
      <c r="W505">
        <v>0.78650134413739503</v>
      </c>
      <c r="X505">
        <v>2</v>
      </c>
      <c r="Y505">
        <v>0</v>
      </c>
      <c r="AA505">
        <v>0</v>
      </c>
      <c r="AB505">
        <v>0</v>
      </c>
      <c r="AC505">
        <v>177170.17964800011</v>
      </c>
      <c r="AD505">
        <v>11131.885648669901</v>
      </c>
      <c r="AE505">
        <v>11131.885648669901</v>
      </c>
      <c r="AF505">
        <v>10974.869257104921</v>
      </c>
      <c r="AG505">
        <v>0</v>
      </c>
      <c r="AH505">
        <v>66.610134326650908</v>
      </c>
      <c r="AI505">
        <v>65.670591533657984</v>
      </c>
      <c r="AJ505">
        <v>0</v>
      </c>
      <c r="AK505">
        <v>0</v>
      </c>
      <c r="AL505">
        <v>0</v>
      </c>
      <c r="AM505">
        <v>0</v>
      </c>
      <c r="AN505">
        <v>10974.86</v>
      </c>
      <c r="AO505">
        <v>65.67</v>
      </c>
      <c r="AP505">
        <v>927432.82</v>
      </c>
      <c r="AQ505">
        <v>938407.67999999993</v>
      </c>
      <c r="AS505">
        <v>938407.67999999993</v>
      </c>
      <c r="AU505">
        <v>94</v>
      </c>
      <c r="AV505">
        <v>47</v>
      </c>
      <c r="AX505">
        <v>0</v>
      </c>
      <c r="AY505">
        <v>78.33</v>
      </c>
    </row>
    <row r="506" spans="1:51" x14ac:dyDescent="0.25">
      <c r="A506" t="s">
        <v>1144</v>
      </c>
      <c r="B506" t="s">
        <v>1145</v>
      </c>
      <c r="C506" t="s">
        <v>1135</v>
      </c>
      <c r="D506" t="s">
        <v>102</v>
      </c>
      <c r="F506">
        <v>536.29999999999995</v>
      </c>
      <c r="H506">
        <v>3255881.8</v>
      </c>
      <c r="I506">
        <v>484906.37</v>
      </c>
      <c r="J506">
        <v>919032.97</v>
      </c>
      <c r="K506">
        <v>2784617.2783000004</v>
      </c>
      <c r="L506">
        <v>7444438.4183</v>
      </c>
      <c r="M506">
        <v>0.9</v>
      </c>
      <c r="N506">
        <v>6978456.2999999998</v>
      </c>
      <c r="O506">
        <v>13012.22</v>
      </c>
      <c r="Q506">
        <v>2978103</v>
      </c>
      <c r="R506">
        <v>1693615.29</v>
      </c>
      <c r="S506">
        <v>4795009.13</v>
      </c>
      <c r="T506">
        <v>0.68711602163360974</v>
      </c>
      <c r="V506">
        <v>2183447.17</v>
      </c>
      <c r="W506">
        <v>0.68711602163360974</v>
      </c>
      <c r="X506">
        <v>1</v>
      </c>
      <c r="Y506">
        <v>1</v>
      </c>
      <c r="AA506">
        <v>311944.83360993396</v>
      </c>
      <c r="AB506">
        <v>93583.450082980184</v>
      </c>
      <c r="AC506">
        <v>805839.27225296281</v>
      </c>
      <c r="AD506">
        <v>50632.169859227281</v>
      </c>
      <c r="AE506">
        <v>50632.169859227281</v>
      </c>
      <c r="AF506">
        <v>49917.997897772497</v>
      </c>
      <c r="AG506">
        <v>174.49832198952114</v>
      </c>
      <c r="AH506">
        <v>94.410161960147832</v>
      </c>
      <c r="AI506">
        <v>93.078496919210338</v>
      </c>
      <c r="AJ506">
        <v>0</v>
      </c>
      <c r="AK506">
        <v>0</v>
      </c>
      <c r="AL506">
        <v>0</v>
      </c>
      <c r="AM506">
        <v>0</v>
      </c>
      <c r="AN506">
        <v>143501.44</v>
      </c>
      <c r="AO506">
        <v>267.57</v>
      </c>
      <c r="AP506">
        <v>1748173.1499999997</v>
      </c>
      <c r="AQ506">
        <v>1891674.5899999996</v>
      </c>
      <c r="AS506">
        <v>1891674.5899999996</v>
      </c>
      <c r="AU506">
        <v>94</v>
      </c>
      <c r="AV506">
        <v>47</v>
      </c>
      <c r="AX506">
        <v>2</v>
      </c>
      <c r="AY506">
        <v>212.33</v>
      </c>
    </row>
    <row r="507" spans="1:51" x14ac:dyDescent="0.25">
      <c r="A507" t="s">
        <v>1146</v>
      </c>
      <c r="B507" t="s">
        <v>1147</v>
      </c>
      <c r="C507" t="s">
        <v>1135</v>
      </c>
      <c r="D507" t="s">
        <v>102</v>
      </c>
      <c r="F507">
        <v>425.5</v>
      </c>
      <c r="H507">
        <v>2674437.0999999996</v>
      </c>
      <c r="I507">
        <v>384724.33</v>
      </c>
      <c r="J507">
        <v>868610.37000000011</v>
      </c>
      <c r="K507">
        <v>2285058.7514999993</v>
      </c>
      <c r="L507">
        <v>6212830.5514999991</v>
      </c>
      <c r="M507">
        <v>0.9</v>
      </c>
      <c r="N507">
        <v>5820053.3700000001</v>
      </c>
      <c r="O507">
        <v>13678.15</v>
      </c>
      <c r="Q507">
        <v>3137008.76</v>
      </c>
      <c r="R507">
        <v>1932569.41</v>
      </c>
      <c r="S507">
        <v>5190964.9499999993</v>
      </c>
      <c r="T507">
        <v>0.89191019738020016</v>
      </c>
      <c r="V507">
        <v>629088.42000000086</v>
      </c>
      <c r="W507">
        <v>0.89191019738020016</v>
      </c>
      <c r="X507">
        <v>2</v>
      </c>
      <c r="Y507">
        <v>0</v>
      </c>
      <c r="AA507">
        <v>0</v>
      </c>
      <c r="AB507">
        <v>0</v>
      </c>
      <c r="AC507">
        <v>21705.301263000259</v>
      </c>
      <c r="AD507">
        <v>1363.7787809985814</v>
      </c>
      <c r="AE507">
        <v>12924.029131171052</v>
      </c>
      <c r="AF507">
        <v>12741.734371531689</v>
      </c>
      <c r="AG507">
        <v>0</v>
      </c>
      <c r="AH507">
        <v>3.2051205193856203</v>
      </c>
      <c r="AI507">
        <v>29.945321672224885</v>
      </c>
      <c r="AJ507">
        <v>0</v>
      </c>
      <c r="AK507">
        <v>0</v>
      </c>
      <c r="AL507">
        <v>0</v>
      </c>
      <c r="AM507">
        <v>0</v>
      </c>
      <c r="AN507">
        <v>12741.73</v>
      </c>
      <c r="AO507">
        <v>29.94</v>
      </c>
      <c r="AP507">
        <v>1976477.69</v>
      </c>
      <c r="AQ507">
        <v>1989219.42</v>
      </c>
      <c r="AS507">
        <v>1989219.42</v>
      </c>
      <c r="AU507">
        <v>94</v>
      </c>
      <c r="AV507">
        <v>47</v>
      </c>
      <c r="AX507">
        <v>0</v>
      </c>
      <c r="AY507">
        <v>229.66</v>
      </c>
    </row>
    <row r="508" spans="1:51" x14ac:dyDescent="0.25">
      <c r="A508" t="s">
        <v>1148</v>
      </c>
      <c r="B508" t="s">
        <v>1149</v>
      </c>
      <c r="C508" t="s">
        <v>1135</v>
      </c>
      <c r="D508" t="s">
        <v>211</v>
      </c>
      <c r="F508">
        <v>189.3</v>
      </c>
      <c r="H508">
        <v>1146146.6100000001</v>
      </c>
      <c r="I508">
        <v>171159.38</v>
      </c>
      <c r="J508">
        <v>366837.04000000004</v>
      </c>
      <c r="K508">
        <v>960290.17630000005</v>
      </c>
      <c r="L508">
        <v>2644433.2063000002</v>
      </c>
      <c r="M508">
        <v>0.9</v>
      </c>
      <c r="N508">
        <v>2476018.9</v>
      </c>
      <c r="O508">
        <v>13079.86</v>
      </c>
      <c r="Q508">
        <v>1494525</v>
      </c>
      <c r="R508">
        <v>498051.16</v>
      </c>
      <c r="S508">
        <v>2088584.49</v>
      </c>
      <c r="T508">
        <v>0.84352526145903006</v>
      </c>
      <c r="V508">
        <v>387434.40999999992</v>
      </c>
      <c r="W508">
        <v>0.84352526145903006</v>
      </c>
      <c r="X508">
        <v>2</v>
      </c>
      <c r="Y508">
        <v>0</v>
      </c>
      <c r="AA508">
        <v>0</v>
      </c>
      <c r="AB508">
        <v>0</v>
      </c>
      <c r="AC508">
        <v>55429.610927999915</v>
      </c>
      <c r="AD508">
        <v>3482.7310760009359</v>
      </c>
      <c r="AE508">
        <v>5749.7502104128798</v>
      </c>
      <c r="AF508">
        <v>5668.6493925521718</v>
      </c>
      <c r="AG508">
        <v>0</v>
      </c>
      <c r="AH508">
        <v>18.397945462234208</v>
      </c>
      <c r="AI508">
        <v>29.945321672224889</v>
      </c>
      <c r="AJ508">
        <v>0</v>
      </c>
      <c r="AK508">
        <v>0</v>
      </c>
      <c r="AL508">
        <v>0</v>
      </c>
      <c r="AM508">
        <v>0</v>
      </c>
      <c r="AN508">
        <v>5668.64</v>
      </c>
      <c r="AO508">
        <v>29.94</v>
      </c>
      <c r="AP508">
        <v>509204.97000000003</v>
      </c>
      <c r="AQ508">
        <v>514873.61000000004</v>
      </c>
      <c r="AS508">
        <v>514873.61000000004</v>
      </c>
      <c r="AU508">
        <v>94</v>
      </c>
      <c r="AV508">
        <v>47</v>
      </c>
      <c r="AX508">
        <v>0</v>
      </c>
      <c r="AY508">
        <v>94.33</v>
      </c>
    </row>
    <row r="509" spans="1:51" x14ac:dyDescent="0.25">
      <c r="A509" t="s">
        <v>1150</v>
      </c>
      <c r="B509" t="s">
        <v>1151</v>
      </c>
      <c r="C509" t="s">
        <v>1117</v>
      </c>
      <c r="D509" t="s">
        <v>102</v>
      </c>
      <c r="F509">
        <v>545.29</v>
      </c>
      <c r="H509">
        <v>3332920.47</v>
      </c>
      <c r="I509">
        <v>493034.85</v>
      </c>
      <c r="J509">
        <v>944404.79999999993</v>
      </c>
      <c r="K509">
        <v>2840676.9647899996</v>
      </c>
      <c r="L509">
        <v>7611037.0847899998</v>
      </c>
      <c r="M509">
        <v>0.9</v>
      </c>
      <c r="N509">
        <v>7134001.0700000003</v>
      </c>
      <c r="O509">
        <v>13082.94</v>
      </c>
      <c r="Q509">
        <v>4812729.62</v>
      </c>
      <c r="R509">
        <v>1412960.55</v>
      </c>
      <c r="S509">
        <v>6416612.8399999999</v>
      </c>
      <c r="T509">
        <v>0.89944096966612863</v>
      </c>
      <c r="V509">
        <v>717388.23000000045</v>
      </c>
      <c r="W509">
        <v>0.89944096966612863</v>
      </c>
      <c r="X509">
        <v>2</v>
      </c>
      <c r="Y509">
        <v>0</v>
      </c>
      <c r="AA509">
        <v>0</v>
      </c>
      <c r="AB509">
        <v>0</v>
      </c>
      <c r="AC509">
        <v>1354.7653831002051</v>
      </c>
      <c r="AD509">
        <v>85.122075032101421</v>
      </c>
      <c r="AE509">
        <v>16562.500223116953</v>
      </c>
      <c r="AF509">
        <v>16328.88445464751</v>
      </c>
      <c r="AG509">
        <v>0</v>
      </c>
      <c r="AH509">
        <v>0.156104229001268</v>
      </c>
      <c r="AI509">
        <v>29.945321672224892</v>
      </c>
      <c r="AJ509">
        <v>0</v>
      </c>
      <c r="AK509">
        <v>0</v>
      </c>
      <c r="AL509">
        <v>0</v>
      </c>
      <c r="AM509">
        <v>0</v>
      </c>
      <c r="AN509">
        <v>16328.88</v>
      </c>
      <c r="AO509">
        <v>29.94</v>
      </c>
      <c r="AP509">
        <v>1443750.71</v>
      </c>
      <c r="AQ509">
        <v>1460079.5899999999</v>
      </c>
      <c r="AS509">
        <v>1460079.5899999999</v>
      </c>
      <c r="AU509">
        <v>93</v>
      </c>
      <c r="AV509">
        <v>47</v>
      </c>
      <c r="AX509">
        <v>0</v>
      </c>
      <c r="AY509">
        <v>221.33</v>
      </c>
    </row>
    <row r="510" spans="1:51" x14ac:dyDescent="0.25">
      <c r="A510" t="s">
        <v>1152</v>
      </c>
      <c r="B510" t="s">
        <v>1153</v>
      </c>
      <c r="C510" t="s">
        <v>1117</v>
      </c>
      <c r="D510" t="s">
        <v>102</v>
      </c>
      <c r="F510">
        <v>578.61</v>
      </c>
      <c r="H510">
        <v>3595216.25</v>
      </c>
      <c r="I510">
        <v>523161.8</v>
      </c>
      <c r="J510">
        <v>1150911.6300000001</v>
      </c>
      <c r="K510">
        <v>3094016.65111</v>
      </c>
      <c r="L510">
        <v>8363306.3311099997</v>
      </c>
      <c r="M510">
        <v>0.9</v>
      </c>
      <c r="N510">
        <v>7836377.3600000003</v>
      </c>
      <c r="O510">
        <v>13543.45</v>
      </c>
      <c r="Q510">
        <v>2700924.73</v>
      </c>
      <c r="R510">
        <v>3401142.71</v>
      </c>
      <c r="S510">
        <v>6340736.2599999998</v>
      </c>
      <c r="T510">
        <v>0.80914126116050122</v>
      </c>
      <c r="V510">
        <v>1495641.1000000006</v>
      </c>
      <c r="W510">
        <v>0.80914126116050122</v>
      </c>
      <c r="X510">
        <v>2</v>
      </c>
      <c r="Y510">
        <v>0</v>
      </c>
      <c r="AA510">
        <v>0</v>
      </c>
      <c r="AB510">
        <v>0</v>
      </c>
      <c r="AC510">
        <v>481955.07709160069</v>
      </c>
      <c r="AD510">
        <v>30282.008048074731</v>
      </c>
      <c r="AE510">
        <v>30282.008048074731</v>
      </c>
      <c r="AF510">
        <v>29854.877211205374</v>
      </c>
      <c r="AG510">
        <v>0</v>
      </c>
      <c r="AH510">
        <v>52.335784117237395</v>
      </c>
      <c r="AI510">
        <v>51.597582501521529</v>
      </c>
      <c r="AJ510">
        <v>0</v>
      </c>
      <c r="AK510">
        <v>0</v>
      </c>
      <c r="AL510">
        <v>0</v>
      </c>
      <c r="AM510">
        <v>0</v>
      </c>
      <c r="AN510">
        <v>29854.87</v>
      </c>
      <c r="AO510">
        <v>51.59</v>
      </c>
      <c r="AP510">
        <v>3516059.91</v>
      </c>
      <c r="AQ510">
        <v>3545914.7800000003</v>
      </c>
      <c r="AS510">
        <v>3545914.7800000003</v>
      </c>
      <c r="AU510">
        <v>93</v>
      </c>
      <c r="AV510">
        <v>47</v>
      </c>
      <c r="AX510">
        <v>2</v>
      </c>
      <c r="AY510">
        <v>297.33</v>
      </c>
    </row>
    <row r="511" spans="1:51" x14ac:dyDescent="0.25">
      <c r="A511" t="s">
        <v>1154</v>
      </c>
      <c r="B511" t="s">
        <v>1155</v>
      </c>
      <c r="C511" t="s">
        <v>1117</v>
      </c>
      <c r="D511" t="s">
        <v>102</v>
      </c>
      <c r="F511">
        <v>1904.46</v>
      </c>
      <c r="H511">
        <v>11685423.029999999</v>
      </c>
      <c r="I511">
        <v>1721955.59</v>
      </c>
      <c r="J511">
        <v>3461066.7000000007</v>
      </c>
      <c r="K511">
        <v>10018333.253459999</v>
      </c>
      <c r="L511">
        <v>26886778.573459998</v>
      </c>
      <c r="M511">
        <v>0.9</v>
      </c>
      <c r="N511">
        <v>25199934.039999999</v>
      </c>
      <c r="O511">
        <v>13232.06</v>
      </c>
      <c r="Q511">
        <v>11722640.1</v>
      </c>
      <c r="R511">
        <v>5604088.29</v>
      </c>
      <c r="S511">
        <v>18149621.129999999</v>
      </c>
      <c r="T511">
        <v>0.72022494587450114</v>
      </c>
      <c r="V511">
        <v>7050312.9100000001</v>
      </c>
      <c r="W511">
        <v>0.72022494587450114</v>
      </c>
      <c r="X511">
        <v>1</v>
      </c>
      <c r="Y511">
        <v>1</v>
      </c>
      <c r="AA511">
        <v>292122.64480688423</v>
      </c>
      <c r="AB511">
        <v>87636.79344206526</v>
      </c>
      <c r="AC511">
        <v>2686934.5045550396</v>
      </c>
      <c r="AD511">
        <v>168824.39081790391</v>
      </c>
      <c r="AE511">
        <v>168824.39081790391</v>
      </c>
      <c r="AF511">
        <v>166443.10542825834</v>
      </c>
      <c r="AG511">
        <v>46.016610189799344</v>
      </c>
      <c r="AH511">
        <v>88.646855706028958</v>
      </c>
      <c r="AI511">
        <v>87.39648269234236</v>
      </c>
      <c r="AJ511">
        <v>0</v>
      </c>
      <c r="AK511">
        <v>0</v>
      </c>
      <c r="AL511">
        <v>0</v>
      </c>
      <c r="AM511">
        <v>0</v>
      </c>
      <c r="AN511">
        <v>254079.89</v>
      </c>
      <c r="AO511">
        <v>133.41</v>
      </c>
      <c r="AP511">
        <v>5836022.6699999999</v>
      </c>
      <c r="AQ511">
        <v>6090102.5599999996</v>
      </c>
      <c r="AS511">
        <v>6090102.5599999996</v>
      </c>
      <c r="AU511">
        <v>93</v>
      </c>
      <c r="AV511">
        <v>47</v>
      </c>
      <c r="AX511">
        <v>41</v>
      </c>
      <c r="AY511">
        <v>787.66</v>
      </c>
    </row>
    <row r="512" spans="1:51" x14ac:dyDescent="0.25">
      <c r="A512" t="s">
        <v>1156</v>
      </c>
      <c r="B512" t="s">
        <v>1157</v>
      </c>
      <c r="C512" t="s">
        <v>1158</v>
      </c>
      <c r="D512" t="s">
        <v>102</v>
      </c>
      <c r="F512">
        <v>894.46</v>
      </c>
      <c r="H512">
        <v>5437696.9000000004</v>
      </c>
      <c r="I512">
        <v>808743.89</v>
      </c>
      <c r="J512">
        <v>1663034.19</v>
      </c>
      <c r="K512">
        <v>4703588.2504600007</v>
      </c>
      <c r="L512">
        <v>12613063.230460001</v>
      </c>
      <c r="M512">
        <v>0.9</v>
      </c>
      <c r="N512">
        <v>11822115.73</v>
      </c>
      <c r="O512">
        <v>13217.04</v>
      </c>
      <c r="Q512">
        <v>5830667.4699999997</v>
      </c>
      <c r="R512">
        <v>3724516.71</v>
      </c>
      <c r="S512">
        <v>9767123.9399999995</v>
      </c>
      <c r="T512">
        <v>0.8261739406944546</v>
      </c>
      <c r="V512">
        <v>2054991.790000001</v>
      </c>
      <c r="W512">
        <v>0.8261739406944546</v>
      </c>
      <c r="X512">
        <v>2</v>
      </c>
      <c r="Y512">
        <v>0</v>
      </c>
      <c r="AA512">
        <v>0</v>
      </c>
      <c r="AB512">
        <v>0</v>
      </c>
      <c r="AC512">
        <v>442325.01397560094</v>
      </c>
      <c r="AD512">
        <v>27791.987821570663</v>
      </c>
      <c r="AE512">
        <v>27791.987821570663</v>
      </c>
      <c r="AF512">
        <v>27399.978975999897</v>
      </c>
      <c r="AG512">
        <v>0</v>
      </c>
      <c r="AH512">
        <v>31.071247257083225</v>
      </c>
      <c r="AI512">
        <v>30.632984120027608</v>
      </c>
      <c r="AJ512">
        <v>0</v>
      </c>
      <c r="AK512">
        <v>0</v>
      </c>
      <c r="AL512">
        <v>0</v>
      </c>
      <c r="AM512">
        <v>0</v>
      </c>
      <c r="AN512">
        <v>27399.97</v>
      </c>
      <c r="AO512">
        <v>30.63</v>
      </c>
      <c r="AP512">
        <v>3770903.1500000004</v>
      </c>
      <c r="AQ512">
        <v>3798303.1200000006</v>
      </c>
      <c r="AS512">
        <v>3798303.1200000006</v>
      </c>
      <c r="AU512">
        <v>93</v>
      </c>
      <c r="AV512">
        <v>47</v>
      </c>
      <c r="AX512">
        <v>40</v>
      </c>
      <c r="AY512">
        <v>359.66</v>
      </c>
    </row>
    <row r="513" spans="1:51" x14ac:dyDescent="0.25">
      <c r="A513" t="s">
        <v>1159</v>
      </c>
      <c r="B513" t="s">
        <v>1160</v>
      </c>
      <c r="C513" t="s">
        <v>1161</v>
      </c>
      <c r="D513" t="s">
        <v>97</v>
      </c>
      <c r="F513">
        <v>10</v>
      </c>
      <c r="H513">
        <v>52919.92</v>
      </c>
      <c r="I513">
        <v>9041.7000000000007</v>
      </c>
      <c r="J513">
        <v>16361.3</v>
      </c>
      <c r="K513">
        <v>50557.297000000006</v>
      </c>
      <c r="L513">
        <v>128880.217</v>
      </c>
      <c r="M513">
        <v>0.9</v>
      </c>
      <c r="N513">
        <v>121047.92</v>
      </c>
      <c r="O513">
        <v>12104.79</v>
      </c>
      <c r="Q513">
        <v>12104.79</v>
      </c>
      <c r="R513">
        <v>67601.11</v>
      </c>
      <c r="S513">
        <v>79705.899999999994</v>
      </c>
      <c r="T513">
        <v>0.65846567210737694</v>
      </c>
      <c r="V513">
        <v>41342.020000000004</v>
      </c>
      <c r="W513">
        <v>0.65846567210737694</v>
      </c>
      <c r="X513">
        <v>1</v>
      </c>
      <c r="Y513">
        <v>1</v>
      </c>
      <c r="AA513">
        <v>8879.0431815942138</v>
      </c>
      <c r="AB513">
        <v>2663.7129544782642</v>
      </c>
      <c r="AC513">
        <v>23916.163540969563</v>
      </c>
      <c r="AD513">
        <v>1502.690792671252</v>
      </c>
      <c r="AE513">
        <v>1502.690792671252</v>
      </c>
      <c r="AF513">
        <v>1481.4951845461048</v>
      </c>
      <c r="AG513">
        <v>266.37129544782641</v>
      </c>
      <c r="AH513">
        <v>150.26907926712519</v>
      </c>
      <c r="AI513">
        <v>148.14951845461047</v>
      </c>
      <c r="AJ513">
        <v>0</v>
      </c>
      <c r="AK513">
        <v>0</v>
      </c>
      <c r="AL513">
        <v>0</v>
      </c>
      <c r="AM513">
        <v>0</v>
      </c>
      <c r="AN513">
        <v>4145.2</v>
      </c>
      <c r="AO513">
        <v>414.52</v>
      </c>
      <c r="AP513">
        <v>67601.11</v>
      </c>
      <c r="AQ513">
        <v>71746.31</v>
      </c>
      <c r="AS513">
        <v>71746.31</v>
      </c>
      <c r="AU513">
        <v>74</v>
      </c>
      <c r="AV513">
        <v>37</v>
      </c>
      <c r="AX513">
        <v>0</v>
      </c>
      <c r="AY513">
        <v>3.9422000551165333</v>
      </c>
    </row>
    <row r="514" spans="1:51" x14ac:dyDescent="0.25">
      <c r="A514" t="s">
        <v>1162</v>
      </c>
      <c r="B514" t="s">
        <v>1163</v>
      </c>
      <c r="C514" t="s">
        <v>1164</v>
      </c>
      <c r="D514" t="s">
        <v>211</v>
      </c>
      <c r="F514">
        <v>70.75</v>
      </c>
      <c r="H514">
        <v>427446.83999999997</v>
      </c>
      <c r="I514">
        <v>63970.02</v>
      </c>
      <c r="J514">
        <v>142695.45000000001</v>
      </c>
      <c r="K514">
        <v>340034.51624999999</v>
      </c>
      <c r="L514">
        <v>974146.82625000004</v>
      </c>
      <c r="M514">
        <v>0.9</v>
      </c>
      <c r="N514">
        <v>910735.59</v>
      </c>
      <c r="O514">
        <v>12872.58</v>
      </c>
      <c r="Q514">
        <v>1201482.8500000001</v>
      </c>
      <c r="R514">
        <v>143428.70000000001</v>
      </c>
      <c r="S514">
        <v>1398348.83</v>
      </c>
      <c r="T514">
        <v>1.5354059348883029</v>
      </c>
      <c r="V514">
        <v>-487613.24000000011</v>
      </c>
      <c r="W514">
        <v>1.5354059348883029</v>
      </c>
      <c r="X514">
        <v>4</v>
      </c>
      <c r="Y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0.99053151856553678</v>
      </c>
      <c r="AL514">
        <v>0</v>
      </c>
      <c r="AM514">
        <v>70.080104938511724</v>
      </c>
      <c r="AN514">
        <v>70.08</v>
      </c>
      <c r="AO514">
        <v>0.99</v>
      </c>
      <c r="AP514">
        <v>143428.70000000001</v>
      </c>
      <c r="AQ514">
        <v>143498.78</v>
      </c>
      <c r="AS514">
        <v>143498.78</v>
      </c>
      <c r="AU514">
        <v>74</v>
      </c>
      <c r="AV514">
        <v>37</v>
      </c>
      <c r="AX514">
        <v>0</v>
      </c>
      <c r="AY514">
        <v>38</v>
      </c>
    </row>
    <row r="515" spans="1:51" x14ac:dyDescent="0.25">
      <c r="A515" t="s">
        <v>1165</v>
      </c>
      <c r="B515" t="s">
        <v>1166</v>
      </c>
      <c r="C515" t="s">
        <v>1164</v>
      </c>
      <c r="D515" t="s">
        <v>211</v>
      </c>
      <c r="F515">
        <v>79.63</v>
      </c>
      <c r="H515">
        <v>456129.19</v>
      </c>
      <c r="I515">
        <v>71999.05</v>
      </c>
      <c r="J515">
        <v>131528.67000000001</v>
      </c>
      <c r="K515">
        <v>389972.59513000003</v>
      </c>
      <c r="L515">
        <v>1049629.5051299999</v>
      </c>
      <c r="M515">
        <v>0.9</v>
      </c>
      <c r="N515">
        <v>983663.81</v>
      </c>
      <c r="O515">
        <v>12352.92</v>
      </c>
      <c r="Q515">
        <v>677915.25</v>
      </c>
      <c r="R515">
        <v>158206.47</v>
      </c>
      <c r="S515">
        <v>887543.53999999992</v>
      </c>
      <c r="T515">
        <v>0.90228341327307737</v>
      </c>
      <c r="V515">
        <v>96120.270000000135</v>
      </c>
      <c r="W515">
        <v>0.90228341327307737</v>
      </c>
      <c r="X515">
        <v>3</v>
      </c>
      <c r="Y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20.24407228488047</v>
      </c>
      <c r="AK515">
        <v>0</v>
      </c>
      <c r="AL515">
        <v>1612.0354760450318</v>
      </c>
      <c r="AM515">
        <v>0</v>
      </c>
      <c r="AN515">
        <v>1612.03</v>
      </c>
      <c r="AO515">
        <v>20.239999999999998</v>
      </c>
      <c r="AP515">
        <v>161831.14999999997</v>
      </c>
      <c r="AQ515">
        <v>163443.17999999996</v>
      </c>
      <c r="AS515">
        <v>163443.17999999996</v>
      </c>
      <c r="AU515">
        <v>76</v>
      </c>
      <c r="AV515">
        <v>38</v>
      </c>
      <c r="AX515">
        <v>0</v>
      </c>
      <c r="AY515">
        <v>31</v>
      </c>
    </row>
    <row r="516" spans="1:51" x14ac:dyDescent="0.25">
      <c r="A516" t="s">
        <v>1167</v>
      </c>
      <c r="B516" t="s">
        <v>1168</v>
      </c>
      <c r="C516" t="s">
        <v>1164</v>
      </c>
      <c r="D516" t="s">
        <v>211</v>
      </c>
      <c r="F516">
        <v>175.55</v>
      </c>
      <c r="H516">
        <v>1045828.6</v>
      </c>
      <c r="I516">
        <v>158727.04000000001</v>
      </c>
      <c r="J516">
        <v>321742.01</v>
      </c>
      <c r="K516">
        <v>879404.61204999988</v>
      </c>
      <c r="L516">
        <v>2405702.26205</v>
      </c>
      <c r="M516">
        <v>0.9</v>
      </c>
      <c r="N516">
        <v>2253072.4900000002</v>
      </c>
      <c r="O516">
        <v>12834.36</v>
      </c>
      <c r="Q516">
        <v>1160782.94</v>
      </c>
      <c r="R516">
        <v>492203.93</v>
      </c>
      <c r="S516">
        <v>1762455.9</v>
      </c>
      <c r="T516">
        <v>0.78224553707102418</v>
      </c>
      <c r="V516">
        <v>490616.59000000032</v>
      </c>
      <c r="W516">
        <v>0.78224553707102418</v>
      </c>
      <c r="X516">
        <v>2</v>
      </c>
      <c r="Y516">
        <v>0</v>
      </c>
      <c r="AA516">
        <v>0</v>
      </c>
      <c r="AB516">
        <v>0</v>
      </c>
      <c r="AC516">
        <v>128621.96851680012</v>
      </c>
      <c r="AD516">
        <v>8081.5239239500379</v>
      </c>
      <c r="AE516">
        <v>8081.5239239500379</v>
      </c>
      <c r="AF516">
        <v>7967.533198125765</v>
      </c>
      <c r="AG516">
        <v>0</v>
      </c>
      <c r="AH516">
        <v>46.035453853318359</v>
      </c>
      <c r="AI516">
        <v>45.386119043724094</v>
      </c>
      <c r="AJ516">
        <v>0</v>
      </c>
      <c r="AK516">
        <v>0</v>
      </c>
      <c r="AL516">
        <v>0</v>
      </c>
      <c r="AM516">
        <v>0</v>
      </c>
      <c r="AN516">
        <v>7967.53</v>
      </c>
      <c r="AO516">
        <v>45.38</v>
      </c>
      <c r="AP516">
        <v>500183.52</v>
      </c>
      <c r="AQ516">
        <v>508151.05000000005</v>
      </c>
      <c r="AS516">
        <v>508151.05000000005</v>
      </c>
      <c r="AU516">
        <v>76</v>
      </c>
      <c r="AV516">
        <v>38</v>
      </c>
      <c r="AX516">
        <v>0.33</v>
      </c>
      <c r="AY516">
        <v>79.66</v>
      </c>
    </row>
    <row r="517" spans="1:51" x14ac:dyDescent="0.25">
      <c r="A517" t="s">
        <v>1169</v>
      </c>
      <c r="B517" t="s">
        <v>1170</v>
      </c>
      <c r="C517" t="s">
        <v>1164</v>
      </c>
      <c r="D517" t="s">
        <v>211</v>
      </c>
      <c r="F517">
        <v>65</v>
      </c>
      <c r="H517">
        <v>376793.21</v>
      </c>
      <c r="I517">
        <v>58771.05</v>
      </c>
      <c r="J517">
        <v>109311.72000000002</v>
      </c>
      <c r="K517">
        <v>320448.47600000002</v>
      </c>
      <c r="L517">
        <v>865324.45600000001</v>
      </c>
      <c r="M517">
        <v>0.9</v>
      </c>
      <c r="N517">
        <v>810836.85</v>
      </c>
      <c r="O517">
        <v>12474.41</v>
      </c>
      <c r="Q517">
        <v>192168.33</v>
      </c>
      <c r="R517">
        <v>325644.36</v>
      </c>
      <c r="S517">
        <v>525562.42999999993</v>
      </c>
      <c r="T517">
        <v>0.64817284759566607</v>
      </c>
      <c r="V517">
        <v>285274.42000000004</v>
      </c>
      <c r="W517">
        <v>0.64817284759566607</v>
      </c>
      <c r="X517">
        <v>1</v>
      </c>
      <c r="Y517">
        <v>1</v>
      </c>
      <c r="AA517">
        <v>67821.878353194683</v>
      </c>
      <c r="AB517">
        <v>20346.563505958406</v>
      </c>
      <c r="AC517">
        <v>140273.10284995381</v>
      </c>
      <c r="AD517">
        <v>8813.5833220476379</v>
      </c>
      <c r="AE517">
        <v>8813.5833220476379</v>
      </c>
      <c r="AF517">
        <v>8689.2668231487696</v>
      </c>
      <c r="AG517">
        <v>313.02405393782163</v>
      </c>
      <c r="AH517">
        <v>135.59358956996365</v>
      </c>
      <c r="AI517">
        <v>133.68102804844261</v>
      </c>
      <c r="AJ517">
        <v>0</v>
      </c>
      <c r="AK517">
        <v>0</v>
      </c>
      <c r="AL517">
        <v>0</v>
      </c>
      <c r="AM517">
        <v>0</v>
      </c>
      <c r="AN517">
        <v>29035.83</v>
      </c>
      <c r="AO517">
        <v>446.7</v>
      </c>
      <c r="AP517">
        <v>330649.64999999997</v>
      </c>
      <c r="AQ517">
        <v>359685.48</v>
      </c>
      <c r="AS517">
        <v>359685.48</v>
      </c>
      <c r="AU517">
        <v>76</v>
      </c>
      <c r="AV517">
        <v>38</v>
      </c>
      <c r="AX517">
        <v>0</v>
      </c>
      <c r="AY517">
        <v>25.33</v>
      </c>
    </row>
    <row r="518" spans="1:51" x14ac:dyDescent="0.25">
      <c r="A518" t="s">
        <v>1171</v>
      </c>
      <c r="B518" t="s">
        <v>1172</v>
      </c>
      <c r="C518" t="s">
        <v>1164</v>
      </c>
      <c r="D518" t="s">
        <v>211</v>
      </c>
      <c r="F518">
        <v>583.88</v>
      </c>
      <c r="H518">
        <v>3563994.59</v>
      </c>
      <c r="I518">
        <v>527926.77</v>
      </c>
      <c r="J518">
        <v>1437384.12</v>
      </c>
      <c r="K518">
        <v>3062297.3298799996</v>
      </c>
      <c r="L518">
        <v>8591602.8098799996</v>
      </c>
      <c r="M518">
        <v>0.9</v>
      </c>
      <c r="N518">
        <v>8038672.2599999998</v>
      </c>
      <c r="O518">
        <v>13767.67</v>
      </c>
      <c r="Q518">
        <v>1596480.31</v>
      </c>
      <c r="R518">
        <v>3641818.41</v>
      </c>
      <c r="S518">
        <v>5383066.2200000007</v>
      </c>
      <c r="T518">
        <v>0.66964618607302206</v>
      </c>
      <c r="V518">
        <v>2655606.0399999991</v>
      </c>
      <c r="W518">
        <v>0.66964618607302206</v>
      </c>
      <c r="X518">
        <v>1</v>
      </c>
      <c r="Y518">
        <v>1</v>
      </c>
      <c r="AA518">
        <v>499771.9601815138</v>
      </c>
      <c r="AB518">
        <v>149931.58805445413</v>
      </c>
      <c r="AC518">
        <v>1363828.3108727599</v>
      </c>
      <c r="AD518">
        <v>85691.513273947072</v>
      </c>
      <c r="AE518">
        <v>85691.513273947072</v>
      </c>
      <c r="AF518">
        <v>84482.825669109399</v>
      </c>
      <c r="AG518">
        <v>256.78493535393255</v>
      </c>
      <c r="AH518">
        <v>146.76219989372314</v>
      </c>
      <c r="AI518">
        <v>144.69210397531924</v>
      </c>
      <c r="AJ518">
        <v>0</v>
      </c>
      <c r="AK518">
        <v>0</v>
      </c>
      <c r="AL518">
        <v>0</v>
      </c>
      <c r="AM518">
        <v>0</v>
      </c>
      <c r="AN518">
        <v>234414.41</v>
      </c>
      <c r="AO518">
        <v>401.47</v>
      </c>
      <c r="AP518">
        <v>3822043.3200000008</v>
      </c>
      <c r="AQ518">
        <v>4056457.7300000009</v>
      </c>
      <c r="AS518">
        <v>4056457.7300000009</v>
      </c>
      <c r="AU518">
        <v>76</v>
      </c>
      <c r="AV518">
        <v>38</v>
      </c>
      <c r="AX518">
        <v>76.5</v>
      </c>
      <c r="AY518">
        <v>320</v>
      </c>
    </row>
    <row r="519" spans="1:51" x14ac:dyDescent="0.25">
      <c r="A519" t="s">
        <v>1173</v>
      </c>
      <c r="B519" t="s">
        <v>1174</v>
      </c>
      <c r="C519" t="s">
        <v>1164</v>
      </c>
      <c r="D519" t="s">
        <v>102</v>
      </c>
      <c r="F519">
        <v>323.27999999999997</v>
      </c>
      <c r="H519">
        <v>2034091.82</v>
      </c>
      <c r="I519">
        <v>292300.07</v>
      </c>
      <c r="J519">
        <v>1073339.03</v>
      </c>
      <c r="K519">
        <v>1862821.7492800003</v>
      </c>
      <c r="L519">
        <v>5262552.66928</v>
      </c>
      <c r="M519">
        <v>0.9</v>
      </c>
      <c r="N519">
        <v>4922579.57</v>
      </c>
      <c r="O519">
        <v>15226.98</v>
      </c>
      <c r="Q519">
        <v>369233.06</v>
      </c>
      <c r="R519">
        <v>3169939.56</v>
      </c>
      <c r="S519">
        <v>3687987.36</v>
      </c>
      <c r="T519">
        <v>0.74919812012302311</v>
      </c>
      <c r="V519">
        <v>1234592.2100000004</v>
      </c>
      <c r="W519">
        <v>0.74919812012302311</v>
      </c>
      <c r="X519">
        <v>2</v>
      </c>
      <c r="Y519">
        <v>0</v>
      </c>
      <c r="AA519">
        <v>0</v>
      </c>
      <c r="AB519">
        <v>0</v>
      </c>
      <c r="AC519">
        <v>687698.45197920094</v>
      </c>
      <c r="AD519">
        <v>43209.19323674788</v>
      </c>
      <c r="AE519">
        <v>43209.19323674788</v>
      </c>
      <c r="AF519">
        <v>42599.723123723612</v>
      </c>
      <c r="AG519">
        <v>0</v>
      </c>
      <c r="AH519">
        <v>133.65872691396896</v>
      </c>
      <c r="AI519">
        <v>131.77345682913764</v>
      </c>
      <c r="AJ519">
        <v>0</v>
      </c>
      <c r="AK519">
        <v>0</v>
      </c>
      <c r="AL519">
        <v>0</v>
      </c>
      <c r="AM519">
        <v>0</v>
      </c>
      <c r="AN519">
        <v>42599.72</v>
      </c>
      <c r="AO519">
        <v>131.77000000000001</v>
      </c>
      <c r="AP519">
        <v>3244100.78</v>
      </c>
      <c r="AQ519">
        <v>3286700.5</v>
      </c>
      <c r="AS519">
        <v>3286700.5</v>
      </c>
      <c r="AU519">
        <v>76</v>
      </c>
      <c r="AV519">
        <v>38</v>
      </c>
      <c r="AX519">
        <v>126.5</v>
      </c>
      <c r="AY519">
        <v>186.66</v>
      </c>
    </row>
    <row r="520" spans="1:51" x14ac:dyDescent="0.25">
      <c r="A520" t="s">
        <v>1175</v>
      </c>
      <c r="B520" t="s">
        <v>1176</v>
      </c>
      <c r="C520" t="s">
        <v>1164</v>
      </c>
      <c r="D520" t="s">
        <v>211</v>
      </c>
      <c r="F520">
        <v>1004.13</v>
      </c>
      <c r="H520">
        <v>5984496.9399999995</v>
      </c>
      <c r="I520">
        <v>907904.22</v>
      </c>
      <c r="J520">
        <v>1759644.2000000002</v>
      </c>
      <c r="K520">
        <v>5009756.0016299998</v>
      </c>
      <c r="L520">
        <v>13661801.36163</v>
      </c>
      <c r="M520">
        <v>0.9</v>
      </c>
      <c r="N520">
        <v>12796596.82</v>
      </c>
      <c r="O520">
        <v>12743.96</v>
      </c>
      <c r="Q520">
        <v>7675398.7699999996</v>
      </c>
      <c r="R520">
        <v>1788351.11</v>
      </c>
      <c r="S520">
        <v>10035867.16</v>
      </c>
      <c r="T520">
        <v>0.7842606359461749</v>
      </c>
      <c r="V520">
        <v>2760729.66</v>
      </c>
      <c r="W520">
        <v>0.7842606359461749</v>
      </c>
      <c r="X520">
        <v>2</v>
      </c>
      <c r="Y520">
        <v>0</v>
      </c>
      <c r="AA520">
        <v>0</v>
      </c>
      <c r="AB520">
        <v>0</v>
      </c>
      <c r="AC520">
        <v>592724.20519560005</v>
      </c>
      <c r="AD520">
        <v>37241.809465595659</v>
      </c>
      <c r="AE520">
        <v>37241.809465595659</v>
      </c>
      <c r="AF520">
        <v>36716.509914181654</v>
      </c>
      <c r="AG520">
        <v>0</v>
      </c>
      <c r="AH520">
        <v>37.088633409613955</v>
      </c>
      <c r="AI520">
        <v>36.565494422217895</v>
      </c>
      <c r="AJ520">
        <v>0</v>
      </c>
      <c r="AK520">
        <v>0</v>
      </c>
      <c r="AL520">
        <v>0</v>
      </c>
      <c r="AM520">
        <v>0</v>
      </c>
      <c r="AN520">
        <v>36716.5</v>
      </c>
      <c r="AO520">
        <v>36.56</v>
      </c>
      <c r="AP520">
        <v>1897278.47</v>
      </c>
      <c r="AQ520">
        <v>1933994.97</v>
      </c>
      <c r="AS520">
        <v>1933994.97</v>
      </c>
      <c r="AU520">
        <v>74</v>
      </c>
      <c r="AV520">
        <v>37</v>
      </c>
      <c r="AX520">
        <v>0.33</v>
      </c>
      <c r="AY520">
        <v>415.33</v>
      </c>
    </row>
    <row r="521" spans="1:51" x14ac:dyDescent="0.25">
      <c r="A521" t="s">
        <v>1177</v>
      </c>
      <c r="B521" t="s">
        <v>1178</v>
      </c>
      <c r="C521" t="s">
        <v>1164</v>
      </c>
      <c r="D521" t="s">
        <v>102</v>
      </c>
      <c r="F521">
        <v>200.87</v>
      </c>
      <c r="H521">
        <v>1214567.71</v>
      </c>
      <c r="I521">
        <v>181620.62</v>
      </c>
      <c r="J521">
        <v>343522.06000000006</v>
      </c>
      <c r="K521">
        <v>991814.02736999991</v>
      </c>
      <c r="L521">
        <v>2731524.4173699999</v>
      </c>
      <c r="M521">
        <v>0.9</v>
      </c>
      <c r="N521">
        <v>2557553.37</v>
      </c>
      <c r="O521">
        <v>12732.38</v>
      </c>
      <c r="Q521">
        <v>2504624.38</v>
      </c>
      <c r="R521">
        <v>568989.93999999994</v>
      </c>
      <c r="S521">
        <v>3220683.26</v>
      </c>
      <c r="T521">
        <v>1.2592829138107096</v>
      </c>
      <c r="V521">
        <v>-663129.88999999966</v>
      </c>
      <c r="W521">
        <v>1.2592829138107096</v>
      </c>
      <c r="X521">
        <v>4</v>
      </c>
      <c r="Y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0.97974275506709363</v>
      </c>
      <c r="AL521">
        <v>0</v>
      </c>
      <c r="AM521">
        <v>196.8009272103271</v>
      </c>
      <c r="AN521">
        <v>196.8</v>
      </c>
      <c r="AO521">
        <v>0.97</v>
      </c>
      <c r="AP521">
        <v>568989.93999999994</v>
      </c>
      <c r="AQ521">
        <v>569186.74</v>
      </c>
      <c r="AS521">
        <v>569186.74</v>
      </c>
      <c r="AU521">
        <v>74</v>
      </c>
      <c r="AV521">
        <v>37</v>
      </c>
      <c r="AX521">
        <v>0</v>
      </c>
      <c r="AY521">
        <v>80</v>
      </c>
    </row>
    <row r="522" spans="1:51" x14ac:dyDescent="0.25">
      <c r="A522" t="s">
        <v>1179</v>
      </c>
      <c r="B522" t="s">
        <v>1180</v>
      </c>
      <c r="C522" t="s">
        <v>1164</v>
      </c>
      <c r="D522" t="s">
        <v>102</v>
      </c>
      <c r="F522">
        <v>946.36</v>
      </c>
      <c r="H522">
        <v>5768156.46</v>
      </c>
      <c r="I522">
        <v>855670.32</v>
      </c>
      <c r="J522">
        <v>1629587.7899999996</v>
      </c>
      <c r="K522">
        <v>4954348.9303599996</v>
      </c>
      <c r="L522">
        <v>13207763.500360001</v>
      </c>
      <c r="M522">
        <v>0.9</v>
      </c>
      <c r="N522">
        <v>12382422.039999999</v>
      </c>
      <c r="O522">
        <v>13084.26</v>
      </c>
      <c r="Q522">
        <v>8315024.4699999997</v>
      </c>
      <c r="R522">
        <v>2995726.25</v>
      </c>
      <c r="S522">
        <v>12107487.76</v>
      </c>
      <c r="T522">
        <v>0.97779640533072965</v>
      </c>
      <c r="V522">
        <v>274934.27999999933</v>
      </c>
      <c r="W522">
        <v>0.97779640533072965</v>
      </c>
      <c r="X522">
        <v>3</v>
      </c>
      <c r="Y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21.442584405565885</v>
      </c>
      <c r="AK522">
        <v>0</v>
      </c>
      <c r="AL522">
        <v>20292.404178051333</v>
      </c>
      <c r="AM522">
        <v>0</v>
      </c>
      <c r="AN522">
        <v>20292.400000000001</v>
      </c>
      <c r="AO522">
        <v>21.44</v>
      </c>
      <c r="AP522">
        <v>3008888.7299999995</v>
      </c>
      <c r="AQ522">
        <v>3029181.1299999994</v>
      </c>
      <c r="AS522">
        <v>3029181.1299999994</v>
      </c>
      <c r="AU522">
        <v>74</v>
      </c>
      <c r="AV522">
        <v>37</v>
      </c>
      <c r="AX522">
        <v>2</v>
      </c>
      <c r="AY522">
        <v>377.66</v>
      </c>
    </row>
    <row r="523" spans="1:51" x14ac:dyDescent="0.25">
      <c r="A523" t="s">
        <v>1181</v>
      </c>
      <c r="B523" t="s">
        <v>1182</v>
      </c>
      <c r="C523" t="s">
        <v>1164</v>
      </c>
      <c r="D523" t="s">
        <v>222</v>
      </c>
      <c r="F523">
        <v>520.16</v>
      </c>
      <c r="H523">
        <v>3379965.2700000005</v>
      </c>
      <c r="I523">
        <v>470313.06</v>
      </c>
      <c r="J523">
        <v>854782.12000000011</v>
      </c>
      <c r="K523">
        <v>2990154.64316</v>
      </c>
      <c r="L523">
        <v>7695215.0931600016</v>
      </c>
      <c r="M523">
        <v>0.9</v>
      </c>
      <c r="N523">
        <v>7224709.04</v>
      </c>
      <c r="O523">
        <v>13889.39</v>
      </c>
      <c r="Q523">
        <v>4057516.93</v>
      </c>
      <c r="R523">
        <v>766992.54</v>
      </c>
      <c r="S523">
        <v>5250166.3100000005</v>
      </c>
      <c r="T523">
        <v>0.72669588227458926</v>
      </c>
      <c r="V523">
        <v>1974542.7299999995</v>
      </c>
      <c r="W523">
        <v>0.72669588227458926</v>
      </c>
      <c r="X523">
        <v>1</v>
      </c>
      <c r="Y523">
        <v>1</v>
      </c>
      <c r="AA523">
        <v>36999.630661764182</v>
      </c>
      <c r="AB523">
        <v>11099.889198529254</v>
      </c>
      <c r="AC523">
        <v>647290.9622356469</v>
      </c>
      <c r="AD523">
        <v>40670.326052277414</v>
      </c>
      <c r="AE523">
        <v>40670.326052277414</v>
      </c>
      <c r="AF523">
        <v>40096.666921915901</v>
      </c>
      <c r="AG523">
        <v>21.339374804923974</v>
      </c>
      <c r="AH523">
        <v>78.188107605885534</v>
      </c>
      <c r="AI523">
        <v>77.08525630943538</v>
      </c>
      <c r="AJ523">
        <v>0</v>
      </c>
      <c r="AK523">
        <v>0</v>
      </c>
      <c r="AL523">
        <v>0</v>
      </c>
      <c r="AM523">
        <v>0</v>
      </c>
      <c r="AN523">
        <v>51196.55</v>
      </c>
      <c r="AO523">
        <v>98.42</v>
      </c>
      <c r="AP523">
        <v>802748.66</v>
      </c>
      <c r="AQ523">
        <v>853945.21000000008</v>
      </c>
      <c r="AS523">
        <v>853945.21000000008</v>
      </c>
      <c r="AU523">
        <v>74</v>
      </c>
      <c r="AV523">
        <v>37</v>
      </c>
      <c r="AX523">
        <v>0</v>
      </c>
      <c r="AY523">
        <v>191.66</v>
      </c>
    </row>
    <row r="524" spans="1:51" x14ac:dyDescent="0.25">
      <c r="A524" t="s">
        <v>1183</v>
      </c>
      <c r="B524" t="s">
        <v>1184</v>
      </c>
      <c r="C524" t="s">
        <v>1164</v>
      </c>
      <c r="D524" t="s">
        <v>222</v>
      </c>
      <c r="F524">
        <v>402.66</v>
      </c>
      <c r="H524">
        <v>2667260.0999999996</v>
      </c>
      <c r="I524">
        <v>364073.09</v>
      </c>
      <c r="J524">
        <v>865347.87</v>
      </c>
      <c r="K524">
        <v>2389917.6736600003</v>
      </c>
      <c r="L524">
        <v>6286598.7336599994</v>
      </c>
      <c r="M524">
        <v>0.9</v>
      </c>
      <c r="N524">
        <v>5896930.6200000001</v>
      </c>
      <c r="O524">
        <v>14644.93</v>
      </c>
      <c r="Q524">
        <v>1763393.35</v>
      </c>
      <c r="R524">
        <v>2043083.83</v>
      </c>
      <c r="S524">
        <v>4053441.06</v>
      </c>
      <c r="T524">
        <v>0.68738150763591654</v>
      </c>
      <c r="V524">
        <v>1843489.56</v>
      </c>
      <c r="W524">
        <v>0.68738150763591654</v>
      </c>
      <c r="X524">
        <v>1</v>
      </c>
      <c r="Y524">
        <v>1</v>
      </c>
      <c r="AA524">
        <v>262033.86859442061</v>
      </c>
      <c r="AB524">
        <v>78610.160578326177</v>
      </c>
      <c r="AC524">
        <v>908419.03882695409</v>
      </c>
      <c r="AD524">
        <v>57077.420598587873</v>
      </c>
      <c r="AE524">
        <v>57077.420598587873</v>
      </c>
      <c r="AF524">
        <v>56272.337712805827</v>
      </c>
      <c r="AG524">
        <v>195.22714095844179</v>
      </c>
      <c r="AH524">
        <v>141.75090795854535</v>
      </c>
      <c r="AI524">
        <v>139.75149682810763</v>
      </c>
      <c r="AJ524">
        <v>0</v>
      </c>
      <c r="AK524">
        <v>0</v>
      </c>
      <c r="AL524">
        <v>0</v>
      </c>
      <c r="AM524">
        <v>0</v>
      </c>
      <c r="AN524">
        <v>134882.49</v>
      </c>
      <c r="AO524">
        <v>334.97</v>
      </c>
      <c r="AP524">
        <v>2115928.04</v>
      </c>
      <c r="AQ524">
        <v>2250810.5300000003</v>
      </c>
      <c r="AS524">
        <v>2250810.5300000003</v>
      </c>
      <c r="AU524">
        <v>76</v>
      </c>
      <c r="AV524">
        <v>38</v>
      </c>
      <c r="AX524">
        <v>32.5</v>
      </c>
      <c r="AY524">
        <v>193.33</v>
      </c>
    </row>
    <row r="525" spans="1:51" x14ac:dyDescent="0.25">
      <c r="A525" t="s">
        <v>1185</v>
      </c>
      <c r="B525" t="s">
        <v>1186</v>
      </c>
      <c r="C525" t="s">
        <v>1164</v>
      </c>
      <c r="D525" t="s">
        <v>222</v>
      </c>
      <c r="F525">
        <v>31.65</v>
      </c>
      <c r="H525">
        <v>207957.93</v>
      </c>
      <c r="I525">
        <v>28616.98</v>
      </c>
      <c r="J525">
        <v>61521.570000000007</v>
      </c>
      <c r="K525">
        <v>176390.90115000002</v>
      </c>
      <c r="L525">
        <v>474487.38115000003</v>
      </c>
      <c r="M525">
        <v>0.9</v>
      </c>
      <c r="N525">
        <v>444677.73</v>
      </c>
      <c r="O525">
        <v>14049.84</v>
      </c>
      <c r="Q525">
        <v>1100627.75</v>
      </c>
      <c r="R525">
        <v>53282.06</v>
      </c>
      <c r="S525">
        <v>1202596.29</v>
      </c>
      <c r="T525">
        <v>2.7044221216115321</v>
      </c>
      <c r="V525">
        <v>-757918.56</v>
      </c>
      <c r="W525">
        <v>2.7044221216115321</v>
      </c>
      <c r="X525">
        <v>4</v>
      </c>
      <c r="Y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1.0811204957416556</v>
      </c>
      <c r="AL525">
        <v>0</v>
      </c>
      <c r="AM525">
        <v>34.217463690223397</v>
      </c>
      <c r="AN525">
        <v>34.21</v>
      </c>
      <c r="AO525">
        <v>1.08</v>
      </c>
      <c r="AP525">
        <v>53282.06</v>
      </c>
      <c r="AQ525">
        <v>53316.27</v>
      </c>
      <c r="AS525">
        <v>53316.27</v>
      </c>
      <c r="AU525">
        <v>74</v>
      </c>
      <c r="AV525">
        <v>37</v>
      </c>
      <c r="AX525">
        <v>0</v>
      </c>
      <c r="AY525">
        <v>16.66</v>
      </c>
    </row>
    <row r="526" spans="1:51" x14ac:dyDescent="0.25">
      <c r="A526" t="s">
        <v>1187</v>
      </c>
      <c r="B526" t="s">
        <v>1188</v>
      </c>
      <c r="C526" t="s">
        <v>1161</v>
      </c>
      <c r="D526" t="s">
        <v>211</v>
      </c>
      <c r="F526">
        <v>373.55</v>
      </c>
      <c r="H526">
        <v>2226951.59</v>
      </c>
      <c r="I526">
        <v>337752.7</v>
      </c>
      <c r="J526">
        <v>690434.52999999991</v>
      </c>
      <c r="K526">
        <v>1874205.9750500002</v>
      </c>
      <c r="L526">
        <v>5129344.7950499998</v>
      </c>
      <c r="M526">
        <v>0.9</v>
      </c>
      <c r="N526">
        <v>4803830.91</v>
      </c>
      <c r="O526">
        <v>12859.94</v>
      </c>
      <c r="Q526">
        <v>1016807.79</v>
      </c>
      <c r="R526">
        <v>2181789.7000000002</v>
      </c>
      <c r="S526">
        <v>3331521.0300000003</v>
      </c>
      <c r="T526">
        <v>0.69351338388386363</v>
      </c>
      <c r="V526">
        <v>1472309.88</v>
      </c>
      <c r="W526">
        <v>0.69351338388386363</v>
      </c>
      <c r="X526">
        <v>1</v>
      </c>
      <c r="Y526">
        <v>1</v>
      </c>
      <c r="AA526">
        <v>184004.7899920824</v>
      </c>
      <c r="AB526">
        <v>55201.436997624718</v>
      </c>
      <c r="AC526">
        <v>756967.75695311942</v>
      </c>
      <c r="AD526">
        <v>47561.49441668974</v>
      </c>
      <c r="AE526">
        <v>47561.49441668974</v>
      </c>
      <c r="AF526">
        <v>46890.634648053972</v>
      </c>
      <c r="AG526">
        <v>147.77522954791786</v>
      </c>
      <c r="AH526">
        <v>127.32296725121066</v>
      </c>
      <c r="AI526">
        <v>125.52706370781414</v>
      </c>
      <c r="AJ526">
        <v>0</v>
      </c>
      <c r="AK526">
        <v>0</v>
      </c>
      <c r="AL526">
        <v>0</v>
      </c>
      <c r="AM526">
        <v>0</v>
      </c>
      <c r="AN526">
        <v>102092.07</v>
      </c>
      <c r="AO526">
        <v>273.3</v>
      </c>
      <c r="AP526">
        <v>2235166.1800000002</v>
      </c>
      <c r="AQ526">
        <v>2337258.25</v>
      </c>
      <c r="AS526">
        <v>2337258.25</v>
      </c>
      <c r="AU526">
        <v>71</v>
      </c>
      <c r="AV526">
        <v>36</v>
      </c>
      <c r="AX526">
        <v>4</v>
      </c>
      <c r="AY526">
        <v>165.66</v>
      </c>
    </row>
    <row r="527" spans="1:51" x14ac:dyDescent="0.25">
      <c r="A527" t="s">
        <v>1189</v>
      </c>
      <c r="B527" t="s">
        <v>1190</v>
      </c>
      <c r="C527" t="s">
        <v>1161</v>
      </c>
      <c r="D527" t="s">
        <v>102</v>
      </c>
      <c r="F527">
        <v>957.21</v>
      </c>
      <c r="H527">
        <v>5625048.3300000001</v>
      </c>
      <c r="I527">
        <v>865480.56</v>
      </c>
      <c r="J527">
        <v>1124042.8900000001</v>
      </c>
      <c r="K527">
        <v>4789197.1957099997</v>
      </c>
      <c r="L527">
        <v>12403768.975710001</v>
      </c>
      <c r="M527">
        <v>0.9</v>
      </c>
      <c r="N527">
        <v>11642311.789999999</v>
      </c>
      <c r="O527">
        <v>12162.75</v>
      </c>
      <c r="Q527">
        <v>6575577.6900000004</v>
      </c>
      <c r="R527">
        <v>2258736.88</v>
      </c>
      <c r="S527">
        <v>9316734.870000001</v>
      </c>
      <c r="T527">
        <v>0.800247840639561</v>
      </c>
      <c r="V527">
        <v>2325576.9199999981</v>
      </c>
      <c r="W527">
        <v>0.800247840639561</v>
      </c>
      <c r="X527">
        <v>2</v>
      </c>
      <c r="Y527">
        <v>0</v>
      </c>
      <c r="AA527">
        <v>0</v>
      </c>
      <c r="AB527">
        <v>0</v>
      </c>
      <c r="AC527">
        <v>505417.6664831994</v>
      </c>
      <c r="AD527">
        <v>31756.200051762306</v>
      </c>
      <c r="AE527">
        <v>31756.200051762306</v>
      </c>
      <c r="AF527">
        <v>31308.275585116433</v>
      </c>
      <c r="AG527">
        <v>0</v>
      </c>
      <c r="AH527">
        <v>33.175792200000316</v>
      </c>
      <c r="AI527">
        <v>32.707844240152561</v>
      </c>
      <c r="AJ527">
        <v>0</v>
      </c>
      <c r="AK527">
        <v>0</v>
      </c>
      <c r="AL527">
        <v>0</v>
      </c>
      <c r="AM527">
        <v>0</v>
      </c>
      <c r="AN527">
        <v>31308.27</v>
      </c>
      <c r="AO527">
        <v>32.700000000000003</v>
      </c>
      <c r="AP527">
        <v>2272501.1599999997</v>
      </c>
      <c r="AQ527">
        <v>2303809.4299999997</v>
      </c>
      <c r="AS527">
        <v>2303809.4299999997</v>
      </c>
      <c r="AU527">
        <v>74</v>
      </c>
      <c r="AV527">
        <v>37</v>
      </c>
      <c r="AX527">
        <v>0</v>
      </c>
      <c r="AY527">
        <v>159.66</v>
      </c>
    </row>
    <row r="528" spans="1:51" x14ac:dyDescent="0.25">
      <c r="A528" t="s">
        <v>1191</v>
      </c>
      <c r="B528" t="s">
        <v>1192</v>
      </c>
      <c r="C528" t="s">
        <v>1161</v>
      </c>
      <c r="D528" t="s">
        <v>102</v>
      </c>
      <c r="F528">
        <v>448.72</v>
      </c>
      <c r="H528">
        <v>2758431.86</v>
      </c>
      <c r="I528">
        <v>405719.16</v>
      </c>
      <c r="J528">
        <v>848563.54</v>
      </c>
      <c r="K528">
        <v>2371419.7127200002</v>
      </c>
      <c r="L528">
        <v>6384134.2727199998</v>
      </c>
      <c r="M528">
        <v>0.9</v>
      </c>
      <c r="N528">
        <v>5982862.8099999996</v>
      </c>
      <c r="O528">
        <v>13333.17</v>
      </c>
      <c r="Q528">
        <v>3683050.34</v>
      </c>
      <c r="R528">
        <v>1155061.82</v>
      </c>
      <c r="S528">
        <v>5090891.34</v>
      </c>
      <c r="T528">
        <v>0.85091226419079469</v>
      </c>
      <c r="V528">
        <v>891971.46999999974</v>
      </c>
      <c r="W528">
        <v>0.85091226419079469</v>
      </c>
      <c r="X528">
        <v>2</v>
      </c>
      <c r="Y528">
        <v>0</v>
      </c>
      <c r="AA528">
        <v>0</v>
      </c>
      <c r="AB528">
        <v>0</v>
      </c>
      <c r="AC528">
        <v>112892.58665160008</v>
      </c>
      <c r="AD528">
        <v>7093.221713072614</v>
      </c>
      <c r="AE528">
        <v>13629.307524651174</v>
      </c>
      <c r="AF528">
        <v>13437.064740760752</v>
      </c>
      <c r="AG528">
        <v>0</v>
      </c>
      <c r="AH528">
        <v>15.807678982600761</v>
      </c>
      <c r="AI528">
        <v>29.945321672224885</v>
      </c>
      <c r="AJ528">
        <v>0</v>
      </c>
      <c r="AK528">
        <v>0</v>
      </c>
      <c r="AL528">
        <v>0</v>
      </c>
      <c r="AM528">
        <v>0</v>
      </c>
      <c r="AN528">
        <v>13437.06</v>
      </c>
      <c r="AO528">
        <v>29.94</v>
      </c>
      <c r="AP528">
        <v>1186070.3299999996</v>
      </c>
      <c r="AQ528">
        <v>1199507.3899999997</v>
      </c>
      <c r="AS528">
        <v>1199507.3899999997</v>
      </c>
      <c r="AU528">
        <v>74</v>
      </c>
      <c r="AV528">
        <v>37</v>
      </c>
      <c r="AX528">
        <v>0</v>
      </c>
      <c r="AY528">
        <v>212.66</v>
      </c>
    </row>
    <row r="529" spans="1:51" x14ac:dyDescent="0.25">
      <c r="A529" t="s">
        <v>1193</v>
      </c>
      <c r="B529" t="s">
        <v>1194</v>
      </c>
      <c r="C529" t="s">
        <v>1161</v>
      </c>
      <c r="D529" t="s">
        <v>102</v>
      </c>
      <c r="F529">
        <v>342.04</v>
      </c>
      <c r="H529">
        <v>2041886.44</v>
      </c>
      <c r="I529">
        <v>309262.3</v>
      </c>
      <c r="J529">
        <v>510232.92000000004</v>
      </c>
      <c r="K529">
        <v>1647661.5200399996</v>
      </c>
      <c r="L529">
        <v>4509043.1800399991</v>
      </c>
      <c r="M529">
        <v>0.9</v>
      </c>
      <c r="N529">
        <v>4222905.01</v>
      </c>
      <c r="O529">
        <v>12346.23</v>
      </c>
      <c r="Q529">
        <v>4076195.95</v>
      </c>
      <c r="R529">
        <v>511028.65</v>
      </c>
      <c r="S529">
        <v>4896884.3800000008</v>
      </c>
      <c r="T529">
        <v>1.1596008833738842</v>
      </c>
      <c r="V529">
        <v>-673979.37000000104</v>
      </c>
      <c r="W529">
        <v>1.1596008833738842</v>
      </c>
      <c r="X529">
        <v>4</v>
      </c>
      <c r="Y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0.95002897229834238</v>
      </c>
      <c r="AL529">
        <v>0</v>
      </c>
      <c r="AM529">
        <v>324.94790968492504</v>
      </c>
      <c r="AN529">
        <v>324.94</v>
      </c>
      <c r="AO529">
        <v>0.95</v>
      </c>
      <c r="AP529">
        <v>511028.65</v>
      </c>
      <c r="AQ529">
        <v>511353.59</v>
      </c>
      <c r="AS529">
        <v>511353.59</v>
      </c>
      <c r="AU529">
        <v>74</v>
      </c>
      <c r="AV529">
        <v>37</v>
      </c>
      <c r="AX529">
        <v>0</v>
      </c>
      <c r="AY529">
        <v>104</v>
      </c>
    </row>
    <row r="530" spans="1:51" x14ac:dyDescent="0.25">
      <c r="A530" t="s">
        <v>1195</v>
      </c>
      <c r="B530" t="s">
        <v>1196</v>
      </c>
      <c r="C530" t="s">
        <v>1161</v>
      </c>
      <c r="D530" t="s">
        <v>102</v>
      </c>
      <c r="F530">
        <v>319.02999999999997</v>
      </c>
      <c r="H530">
        <v>1894883.12</v>
      </c>
      <c r="I530">
        <v>288457.34999999998</v>
      </c>
      <c r="J530">
        <v>466142.17</v>
      </c>
      <c r="K530">
        <v>1626796.6075299997</v>
      </c>
      <c r="L530">
        <v>4276279.2475300003</v>
      </c>
      <c r="M530">
        <v>0.9</v>
      </c>
      <c r="N530">
        <v>4011330.98</v>
      </c>
      <c r="O530">
        <v>12573.52</v>
      </c>
      <c r="Q530">
        <v>2608568.5299999998</v>
      </c>
      <c r="R530">
        <v>856256.35</v>
      </c>
      <c r="S530">
        <v>3764302.1</v>
      </c>
      <c r="T530">
        <v>0.93841722828865148</v>
      </c>
      <c r="V530">
        <v>247028.87999999989</v>
      </c>
      <c r="W530">
        <v>0.93841722828865148</v>
      </c>
      <c r="X530">
        <v>3</v>
      </c>
      <c r="Y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20.605581512752948</v>
      </c>
      <c r="AK530">
        <v>0</v>
      </c>
      <c r="AL530">
        <v>6573.7986700135725</v>
      </c>
      <c r="AM530">
        <v>0</v>
      </c>
      <c r="AN530">
        <v>6573.79</v>
      </c>
      <c r="AO530">
        <v>20.6</v>
      </c>
      <c r="AP530">
        <v>859647.58999999985</v>
      </c>
      <c r="AQ530">
        <v>866221.37999999989</v>
      </c>
      <c r="AS530">
        <v>866221.37999999989</v>
      </c>
      <c r="AU530">
        <v>74</v>
      </c>
      <c r="AV530">
        <v>37</v>
      </c>
      <c r="AX530">
        <v>0</v>
      </c>
      <c r="AY530">
        <v>93.33</v>
      </c>
    </row>
    <row r="531" spans="1:51" x14ac:dyDescent="0.25">
      <c r="A531" t="s">
        <v>1197</v>
      </c>
      <c r="B531" t="s">
        <v>1198</v>
      </c>
      <c r="C531" t="s">
        <v>1161</v>
      </c>
      <c r="D531" t="s">
        <v>102</v>
      </c>
      <c r="F531">
        <v>435.6</v>
      </c>
      <c r="H531">
        <v>2610151.54</v>
      </c>
      <c r="I531">
        <v>393856.45</v>
      </c>
      <c r="J531">
        <v>651901.23</v>
      </c>
      <c r="K531">
        <v>2227433.2795999995</v>
      </c>
      <c r="L531">
        <v>5883342.4995999997</v>
      </c>
      <c r="M531">
        <v>0.9</v>
      </c>
      <c r="N531">
        <v>5517751.5700000003</v>
      </c>
      <c r="O531">
        <v>12667.01</v>
      </c>
      <c r="Q531">
        <v>2699710.31</v>
      </c>
      <c r="R531">
        <v>1229526.47</v>
      </c>
      <c r="S531">
        <v>4073550.55</v>
      </c>
      <c r="T531">
        <v>0.7382627685066292</v>
      </c>
      <c r="V531">
        <v>1444201.0200000005</v>
      </c>
      <c r="W531">
        <v>0.7382627685066292</v>
      </c>
      <c r="X531">
        <v>2</v>
      </c>
      <c r="Y531">
        <v>0</v>
      </c>
      <c r="AA531">
        <v>0</v>
      </c>
      <c r="AB531">
        <v>0</v>
      </c>
      <c r="AC531">
        <v>486639.82309390046</v>
      </c>
      <c r="AD531">
        <v>30576.358129416163</v>
      </c>
      <c r="AE531">
        <v>30576.358129416163</v>
      </c>
      <c r="AF531">
        <v>30145.075454386792</v>
      </c>
      <c r="AG531">
        <v>0</v>
      </c>
      <c r="AH531">
        <v>70.193659617576131</v>
      </c>
      <c r="AI531">
        <v>69.203570831925603</v>
      </c>
      <c r="AJ531">
        <v>0</v>
      </c>
      <c r="AK531">
        <v>0</v>
      </c>
      <c r="AL531">
        <v>0</v>
      </c>
      <c r="AM531">
        <v>0</v>
      </c>
      <c r="AN531">
        <v>30145.07</v>
      </c>
      <c r="AO531">
        <v>69.2</v>
      </c>
      <c r="AP531">
        <v>1261263.2000000002</v>
      </c>
      <c r="AQ531">
        <v>1291408.2700000003</v>
      </c>
      <c r="AS531">
        <v>1291408.2700000003</v>
      </c>
      <c r="AU531">
        <v>74</v>
      </c>
      <c r="AV531">
        <v>37</v>
      </c>
      <c r="AX531">
        <v>0</v>
      </c>
      <c r="AY531">
        <v>133.33000000000001</v>
      </c>
    </row>
    <row r="532" spans="1:51" x14ac:dyDescent="0.25">
      <c r="A532" t="s">
        <v>1199</v>
      </c>
      <c r="B532" t="s">
        <v>1200</v>
      </c>
      <c r="C532" t="s">
        <v>1161</v>
      </c>
      <c r="D532" t="s">
        <v>102</v>
      </c>
      <c r="F532">
        <v>2474.87</v>
      </c>
      <c r="H532">
        <v>14597958.779999999</v>
      </c>
      <c r="I532">
        <v>2237703.2000000002</v>
      </c>
      <c r="J532">
        <v>3069149.24</v>
      </c>
      <c r="K532">
        <v>12466878.81137</v>
      </c>
      <c r="L532">
        <v>32371690.031369999</v>
      </c>
      <c r="M532">
        <v>0.9</v>
      </c>
      <c r="N532">
        <v>30381208.899999999</v>
      </c>
      <c r="O532">
        <v>12275.88</v>
      </c>
      <c r="Q532">
        <v>16442310.25</v>
      </c>
      <c r="R532">
        <v>5275669.21</v>
      </c>
      <c r="S532">
        <v>22571154.990000002</v>
      </c>
      <c r="T532">
        <v>0.74293143055278499</v>
      </c>
      <c r="V532">
        <v>7810053.9099999964</v>
      </c>
      <c r="W532">
        <v>0.74293143055278499</v>
      </c>
      <c r="X532">
        <v>2</v>
      </c>
      <c r="Y532">
        <v>0</v>
      </c>
      <c r="AA532">
        <v>0</v>
      </c>
      <c r="AB532">
        <v>0</v>
      </c>
      <c r="AC532">
        <v>2189362.8695759978</v>
      </c>
      <c r="AD532">
        <v>137561.1694698584</v>
      </c>
      <c r="AE532">
        <v>137561.1694698584</v>
      </c>
      <c r="AF532">
        <v>135620.85503155869</v>
      </c>
      <c r="AG532">
        <v>0</v>
      </c>
      <c r="AH532">
        <v>55.58319001396373</v>
      </c>
      <c r="AI532">
        <v>54.799183404202523</v>
      </c>
      <c r="AJ532">
        <v>0</v>
      </c>
      <c r="AK532">
        <v>0</v>
      </c>
      <c r="AL532">
        <v>0</v>
      </c>
      <c r="AM532">
        <v>0</v>
      </c>
      <c r="AN532">
        <v>135620.85</v>
      </c>
      <c r="AO532">
        <v>54.79</v>
      </c>
      <c r="AP532">
        <v>5330324.9700000007</v>
      </c>
      <c r="AQ532">
        <v>5465945.8200000003</v>
      </c>
      <c r="AS532">
        <v>5465945.8200000003</v>
      </c>
      <c r="AU532">
        <v>74</v>
      </c>
      <c r="AV532">
        <v>37</v>
      </c>
      <c r="AX532">
        <v>12.5</v>
      </c>
      <c r="AY532">
        <v>464.66</v>
      </c>
    </row>
    <row r="533" spans="1:51" x14ac:dyDescent="0.25">
      <c r="A533" t="s">
        <v>1201</v>
      </c>
      <c r="B533" t="s">
        <v>1202</v>
      </c>
      <c r="C533" t="s">
        <v>1161</v>
      </c>
      <c r="D533" t="s">
        <v>102</v>
      </c>
      <c r="F533">
        <v>1785.2</v>
      </c>
      <c r="H533">
        <v>11397606.649999999</v>
      </c>
      <c r="I533">
        <v>1614124.28</v>
      </c>
      <c r="J533">
        <v>4586655.16</v>
      </c>
      <c r="K533">
        <v>9911493.2392000016</v>
      </c>
      <c r="L533">
        <v>27509879.3292</v>
      </c>
      <c r="M533">
        <v>0.9</v>
      </c>
      <c r="N533">
        <v>25750040.719999999</v>
      </c>
      <c r="O533">
        <v>14424.17</v>
      </c>
      <c r="Q533">
        <v>2704852.44</v>
      </c>
      <c r="R533">
        <v>13429529.609999999</v>
      </c>
      <c r="S533">
        <v>16976168.609999999</v>
      </c>
      <c r="T533">
        <v>0.65926764134452986</v>
      </c>
      <c r="V533">
        <v>8773872.1099999994</v>
      </c>
      <c r="W533">
        <v>0.65926764134452986</v>
      </c>
      <c r="X533">
        <v>1</v>
      </c>
      <c r="Y533">
        <v>1</v>
      </c>
      <c r="AA533">
        <v>1868152.6646236144</v>
      </c>
      <c r="AB533">
        <v>560445.79938708432</v>
      </c>
      <c r="AC533">
        <v>5057664.7480357848</v>
      </c>
      <c r="AD533">
        <v>317781.16236209817</v>
      </c>
      <c r="AE533">
        <v>317781.16236209817</v>
      </c>
      <c r="AF533">
        <v>313298.82639529067</v>
      </c>
      <c r="AG533">
        <v>313.94006239473691</v>
      </c>
      <c r="AH533">
        <v>178.00871743339579</v>
      </c>
      <c r="AI533">
        <v>175.49788617258048</v>
      </c>
      <c r="AJ533">
        <v>0</v>
      </c>
      <c r="AK533">
        <v>0</v>
      </c>
      <c r="AL533">
        <v>0</v>
      </c>
      <c r="AM533">
        <v>0</v>
      </c>
      <c r="AN533">
        <v>873744.62</v>
      </c>
      <c r="AO533">
        <v>489.43</v>
      </c>
      <c r="AP533">
        <v>14134100.050000001</v>
      </c>
      <c r="AQ533">
        <v>15007844.67</v>
      </c>
      <c r="AS533">
        <v>15007844.67</v>
      </c>
      <c r="AU533">
        <v>74</v>
      </c>
      <c r="AV533">
        <v>37</v>
      </c>
      <c r="AX533">
        <v>146.5</v>
      </c>
      <c r="AY533">
        <v>1172.33</v>
      </c>
    </row>
    <row r="534" spans="1:51" x14ac:dyDescent="0.25">
      <c r="A534" t="s">
        <v>1203</v>
      </c>
      <c r="B534" t="s">
        <v>1204</v>
      </c>
      <c r="C534" t="s">
        <v>1161</v>
      </c>
      <c r="D534" t="s">
        <v>102</v>
      </c>
      <c r="F534">
        <v>503.2</v>
      </c>
      <c r="H534">
        <v>3106780.38</v>
      </c>
      <c r="I534">
        <v>454978.34</v>
      </c>
      <c r="J534">
        <v>961325.26</v>
      </c>
      <c r="K534">
        <v>2661314.7481999993</v>
      </c>
      <c r="L534">
        <v>7184398.7281999988</v>
      </c>
      <c r="M534">
        <v>0.9</v>
      </c>
      <c r="N534">
        <v>6732090.3300000001</v>
      </c>
      <c r="O534">
        <v>13378.55</v>
      </c>
      <c r="Q534">
        <v>2263921.2999999998</v>
      </c>
      <c r="R534">
        <v>2230715.33</v>
      </c>
      <c r="S534">
        <v>4791360.91</v>
      </c>
      <c r="T534">
        <v>0.71171964057707471</v>
      </c>
      <c r="V534">
        <v>1940729.42</v>
      </c>
      <c r="W534">
        <v>0.71171964057707471</v>
      </c>
      <c r="X534">
        <v>1</v>
      </c>
      <c r="Y534">
        <v>1</v>
      </c>
      <c r="AA534">
        <v>135298.21290281229</v>
      </c>
      <c r="AB534">
        <v>40589.463870843683</v>
      </c>
      <c r="AC534">
        <v>826092.59054286103</v>
      </c>
      <c r="AD534">
        <v>51904.718228581529</v>
      </c>
      <c r="AE534">
        <v>51904.718228581529</v>
      </c>
      <c r="AF534">
        <v>51172.596841543869</v>
      </c>
      <c r="AG534">
        <v>80.662686547781561</v>
      </c>
      <c r="AH534">
        <v>103.14928105838936</v>
      </c>
      <c r="AI534">
        <v>101.69434984408559</v>
      </c>
      <c r="AJ534">
        <v>0</v>
      </c>
      <c r="AK534">
        <v>0</v>
      </c>
      <c r="AL534">
        <v>0</v>
      </c>
      <c r="AM534">
        <v>0</v>
      </c>
      <c r="AN534">
        <v>91762.06</v>
      </c>
      <c r="AO534">
        <v>182.35</v>
      </c>
      <c r="AP534">
        <v>2294451.4400000004</v>
      </c>
      <c r="AQ534">
        <v>2386213.5000000005</v>
      </c>
      <c r="AS534">
        <v>2386213.5000000005</v>
      </c>
      <c r="AU534">
        <v>74</v>
      </c>
      <c r="AV534">
        <v>37</v>
      </c>
      <c r="AX534">
        <v>6</v>
      </c>
      <c r="AY534">
        <v>236</v>
      </c>
    </row>
    <row r="535" spans="1:51" x14ac:dyDescent="0.25">
      <c r="A535" t="s">
        <v>1205</v>
      </c>
      <c r="B535" t="s">
        <v>1206</v>
      </c>
      <c r="C535" t="s">
        <v>1207</v>
      </c>
      <c r="D535" t="s">
        <v>102</v>
      </c>
      <c r="F535">
        <v>192.75</v>
      </c>
      <c r="H535">
        <v>1169021.99</v>
      </c>
      <c r="I535">
        <v>174278.76</v>
      </c>
      <c r="J535">
        <v>329589.27</v>
      </c>
      <c r="K535">
        <v>944114.20724999974</v>
      </c>
      <c r="L535">
        <v>2617004.2272499995</v>
      </c>
      <c r="M535">
        <v>0.9</v>
      </c>
      <c r="N535">
        <v>2449715.2200000002</v>
      </c>
      <c r="O535">
        <v>12709.28</v>
      </c>
      <c r="Q535">
        <v>2649932.2599999998</v>
      </c>
      <c r="R535">
        <v>262518.34999999998</v>
      </c>
      <c r="S535">
        <v>3025135.6999999997</v>
      </c>
      <c r="T535">
        <v>1.2348928052134973</v>
      </c>
      <c r="V535">
        <v>-575420.47999999952</v>
      </c>
      <c r="W535">
        <v>1.2348928052134973</v>
      </c>
      <c r="X535">
        <v>4</v>
      </c>
      <c r="Y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0.97796575783690942</v>
      </c>
      <c r="AL535">
        <v>0</v>
      </c>
      <c r="AM535">
        <v>188.5028998230643</v>
      </c>
      <c r="AN535">
        <v>188.5</v>
      </c>
      <c r="AO535">
        <v>0.97</v>
      </c>
      <c r="AP535">
        <v>262518.34999999998</v>
      </c>
      <c r="AQ535">
        <v>262706.84999999998</v>
      </c>
      <c r="AS535">
        <v>262706.84999999998</v>
      </c>
      <c r="AU535">
        <v>73</v>
      </c>
      <c r="AV535">
        <v>37</v>
      </c>
      <c r="AX535">
        <v>0</v>
      </c>
      <c r="AY535">
        <v>77</v>
      </c>
    </row>
    <row r="536" spans="1:51" x14ac:dyDescent="0.25">
      <c r="A536" t="s">
        <v>1208</v>
      </c>
      <c r="B536" t="s">
        <v>1209</v>
      </c>
      <c r="C536" t="s">
        <v>1207</v>
      </c>
      <c r="D536" t="s">
        <v>102</v>
      </c>
      <c r="F536">
        <v>624.28</v>
      </c>
      <c r="H536">
        <v>3808777.66</v>
      </c>
      <c r="I536">
        <v>564455.24</v>
      </c>
      <c r="J536">
        <v>1103892.8</v>
      </c>
      <c r="K536">
        <v>3259849.14628</v>
      </c>
      <c r="L536">
        <v>8736974.8462800011</v>
      </c>
      <c r="M536">
        <v>0.9</v>
      </c>
      <c r="N536">
        <v>8189262.2699999996</v>
      </c>
      <c r="O536">
        <v>13117.93</v>
      </c>
      <c r="Q536">
        <v>5351831.4000000004</v>
      </c>
      <c r="R536">
        <v>1461450.52</v>
      </c>
      <c r="S536">
        <v>7262012.2100000009</v>
      </c>
      <c r="T536">
        <v>0.88677245526781756</v>
      </c>
      <c r="V536">
        <v>927250.05999999866</v>
      </c>
      <c r="W536">
        <v>0.88677245526781756</v>
      </c>
      <c r="X536">
        <v>2</v>
      </c>
      <c r="Y536">
        <v>0</v>
      </c>
      <c r="AA536">
        <v>0</v>
      </c>
      <c r="AB536">
        <v>0</v>
      </c>
      <c r="AC536">
        <v>40242.303959499521</v>
      </c>
      <c r="AD536">
        <v>2528.4882975577057</v>
      </c>
      <c r="AE536">
        <v>18961.722458301912</v>
      </c>
      <c r="AF536">
        <v>18694.265413536552</v>
      </c>
      <c r="AG536">
        <v>0</v>
      </c>
      <c r="AH536">
        <v>4.0502471608215957</v>
      </c>
      <c r="AI536">
        <v>29.945321672224889</v>
      </c>
      <c r="AJ536">
        <v>0</v>
      </c>
      <c r="AK536">
        <v>0</v>
      </c>
      <c r="AL536">
        <v>0</v>
      </c>
      <c r="AM536">
        <v>0</v>
      </c>
      <c r="AN536">
        <v>18694.259999999998</v>
      </c>
      <c r="AO536">
        <v>29.94</v>
      </c>
      <c r="AP536">
        <v>1488068.8400000003</v>
      </c>
      <c r="AQ536">
        <v>1506763.1000000003</v>
      </c>
      <c r="AS536">
        <v>1506763.1000000003</v>
      </c>
      <c r="AU536">
        <v>73</v>
      </c>
      <c r="AV536">
        <v>37</v>
      </c>
      <c r="AX536">
        <v>4</v>
      </c>
      <c r="AY536">
        <v>258.66000000000003</v>
      </c>
    </row>
    <row r="537" spans="1:51" x14ac:dyDescent="0.25">
      <c r="A537" t="s">
        <v>1210</v>
      </c>
      <c r="B537" t="s">
        <v>1211</v>
      </c>
      <c r="C537" t="s">
        <v>1212</v>
      </c>
      <c r="D537" t="s">
        <v>97</v>
      </c>
      <c r="F537">
        <v>4</v>
      </c>
      <c r="H537">
        <v>18108.63</v>
      </c>
      <c r="I537">
        <v>3616.68</v>
      </c>
      <c r="J537">
        <v>4857.0200000000004</v>
      </c>
      <c r="K537">
        <v>16781.302</v>
      </c>
      <c r="L537">
        <v>43363.631999999998</v>
      </c>
      <c r="M537">
        <v>0.9</v>
      </c>
      <c r="N537">
        <v>40705.39</v>
      </c>
      <c r="O537">
        <v>10176.34</v>
      </c>
      <c r="Q537">
        <v>4070.53</v>
      </c>
      <c r="R537">
        <v>62333.11</v>
      </c>
      <c r="S537">
        <v>66403.64</v>
      </c>
      <c r="T537">
        <v>1.6313230262626153</v>
      </c>
      <c r="V537">
        <v>-25698.25</v>
      </c>
      <c r="W537">
        <v>1.6313230262626153</v>
      </c>
      <c r="X537">
        <v>4</v>
      </c>
      <c r="Y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0.78305878074970303</v>
      </c>
      <c r="AL537">
        <v>0</v>
      </c>
      <c r="AM537">
        <v>3.1322351229988121</v>
      </c>
      <c r="AN537">
        <v>3.13</v>
      </c>
      <c r="AO537">
        <v>0.78</v>
      </c>
      <c r="AP537">
        <v>62333.110000000008</v>
      </c>
      <c r="AQ537">
        <v>62336.240000000005</v>
      </c>
      <c r="AS537">
        <v>62336.240000000005</v>
      </c>
      <c r="AU537">
        <v>115</v>
      </c>
      <c r="AV537">
        <v>58</v>
      </c>
      <c r="AX537">
        <v>0</v>
      </c>
      <c r="AY537">
        <v>2.1494935496250669</v>
      </c>
    </row>
    <row r="538" spans="1:51" x14ac:dyDescent="0.25">
      <c r="A538" t="s">
        <v>1213</v>
      </c>
      <c r="B538" t="s">
        <v>1214</v>
      </c>
      <c r="C538" t="s">
        <v>1212</v>
      </c>
      <c r="D538" t="s">
        <v>97</v>
      </c>
      <c r="F538">
        <v>9.64</v>
      </c>
      <c r="H538">
        <v>49379.86</v>
      </c>
      <c r="I538">
        <v>8716.19</v>
      </c>
      <c r="J538">
        <v>17430.82</v>
      </c>
      <c r="K538">
        <v>49540.351639999993</v>
      </c>
      <c r="L538">
        <v>125067.22163999999</v>
      </c>
      <c r="M538">
        <v>0.9</v>
      </c>
      <c r="N538">
        <v>117514.53</v>
      </c>
      <c r="O538">
        <v>12190.3</v>
      </c>
      <c r="Q538">
        <v>11751.45</v>
      </c>
      <c r="R538">
        <v>97349.27</v>
      </c>
      <c r="S538">
        <v>109100.72</v>
      </c>
      <c r="T538">
        <v>0.92840196016611731</v>
      </c>
      <c r="V538">
        <v>8413.8099999999977</v>
      </c>
      <c r="W538">
        <v>0.92840196016611731</v>
      </c>
      <c r="X538">
        <v>3</v>
      </c>
      <c r="Y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19.97755962794691</v>
      </c>
      <c r="AK538">
        <v>0</v>
      </c>
      <c r="AL538">
        <v>192.58367481340821</v>
      </c>
      <c r="AM538">
        <v>0</v>
      </c>
      <c r="AN538">
        <v>192.58</v>
      </c>
      <c r="AO538">
        <v>19.97</v>
      </c>
      <c r="AP538">
        <v>97349.27</v>
      </c>
      <c r="AQ538">
        <v>97541.85</v>
      </c>
      <c r="AS538">
        <v>97541.85</v>
      </c>
      <c r="AU538">
        <v>115</v>
      </c>
      <c r="AV538">
        <v>58</v>
      </c>
      <c r="AX538">
        <v>0</v>
      </c>
      <c r="AY538">
        <v>5.1802794545964117</v>
      </c>
    </row>
    <row r="539" spans="1:51" x14ac:dyDescent="0.25">
      <c r="A539" t="s">
        <v>1215</v>
      </c>
      <c r="B539" t="s">
        <v>1216</v>
      </c>
      <c r="C539" t="s">
        <v>1212</v>
      </c>
      <c r="D539" t="s">
        <v>97</v>
      </c>
      <c r="F539">
        <v>6.99</v>
      </c>
      <c r="H539">
        <v>43305.97</v>
      </c>
      <c r="I539">
        <v>6320.14</v>
      </c>
      <c r="J539">
        <v>12573.8</v>
      </c>
      <c r="K539">
        <v>39873.700489999988</v>
      </c>
      <c r="L539">
        <v>102073.61048999999</v>
      </c>
      <c r="M539">
        <v>0.9</v>
      </c>
      <c r="N539">
        <v>95853.61</v>
      </c>
      <c r="O539">
        <v>13712.96</v>
      </c>
      <c r="Q539">
        <v>9585.36</v>
      </c>
      <c r="R539">
        <v>72073.679999999993</v>
      </c>
      <c r="S539">
        <v>81659.039999999994</v>
      </c>
      <c r="T539">
        <v>0.85191408023130266</v>
      </c>
      <c r="V539">
        <v>14194.570000000007</v>
      </c>
      <c r="W539">
        <v>0.85191408023130266</v>
      </c>
      <c r="X539">
        <v>2</v>
      </c>
      <c r="Y539">
        <v>0</v>
      </c>
      <c r="AA539">
        <v>0</v>
      </c>
      <c r="AB539">
        <v>0</v>
      </c>
      <c r="AC539">
        <v>4148.2881000000025</v>
      </c>
      <c r="AD539">
        <v>260.64357364588483</v>
      </c>
      <c r="AE539">
        <v>260.64357364588483</v>
      </c>
      <c r="AF539">
        <v>256.96716924234448</v>
      </c>
      <c r="AG539">
        <v>0</v>
      </c>
      <c r="AH539">
        <v>37.288064899268214</v>
      </c>
      <c r="AI539">
        <v>36.762112910206646</v>
      </c>
      <c r="AJ539">
        <v>0</v>
      </c>
      <c r="AK539">
        <v>0</v>
      </c>
      <c r="AL539">
        <v>0</v>
      </c>
      <c r="AM539">
        <v>0</v>
      </c>
      <c r="AN539">
        <v>256.95999999999998</v>
      </c>
      <c r="AO539">
        <v>36.76</v>
      </c>
      <c r="AP539">
        <v>72073.680000000008</v>
      </c>
      <c r="AQ539">
        <v>72330.640000000014</v>
      </c>
      <c r="AS539">
        <v>72330.640000000014</v>
      </c>
      <c r="AU539">
        <v>15</v>
      </c>
      <c r="AV539">
        <v>58</v>
      </c>
      <c r="AX539">
        <v>0</v>
      </c>
      <c r="AY539">
        <v>3.7562399779698046</v>
      </c>
    </row>
    <row r="540" spans="1:51" x14ac:dyDescent="0.25">
      <c r="A540" t="s">
        <v>1217</v>
      </c>
      <c r="B540" t="s">
        <v>1218</v>
      </c>
      <c r="C540" t="s">
        <v>1219</v>
      </c>
      <c r="D540" t="s">
        <v>102</v>
      </c>
      <c r="F540">
        <v>269.27</v>
      </c>
      <c r="H540">
        <v>1787417.5</v>
      </c>
      <c r="I540">
        <v>243465.85</v>
      </c>
      <c r="J540">
        <v>770834.52</v>
      </c>
      <c r="K540">
        <v>1461352.87677</v>
      </c>
      <c r="L540">
        <v>4263070.7467700001</v>
      </c>
      <c r="M540">
        <v>0.9</v>
      </c>
      <c r="N540">
        <v>3982898.95</v>
      </c>
      <c r="O540">
        <v>14791.46</v>
      </c>
      <c r="Q540">
        <v>543639.63</v>
      </c>
      <c r="R540">
        <v>3570121.32</v>
      </c>
      <c r="S540">
        <v>4586799.4000000004</v>
      </c>
      <c r="T540">
        <v>1.151623342088556</v>
      </c>
      <c r="V540">
        <v>-603900.45000000019</v>
      </c>
      <c r="W540">
        <v>1.151623342088556</v>
      </c>
      <c r="X540">
        <v>4</v>
      </c>
      <c r="Y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1.1381873456322524</v>
      </c>
      <c r="AL540">
        <v>0</v>
      </c>
      <c r="AM540">
        <v>306.47970655839657</v>
      </c>
      <c r="AN540">
        <v>306.47000000000003</v>
      </c>
      <c r="AO540">
        <v>1.1299999999999999</v>
      </c>
      <c r="AP540">
        <v>3570121.3199999994</v>
      </c>
      <c r="AQ540">
        <v>3570427.7899999996</v>
      </c>
      <c r="AS540">
        <v>3570427.7899999996</v>
      </c>
      <c r="AU540">
        <v>118</v>
      </c>
      <c r="AV540">
        <v>59</v>
      </c>
      <c r="AX540">
        <v>0</v>
      </c>
      <c r="AY540">
        <v>240</v>
      </c>
    </row>
    <row r="541" spans="1:51" x14ac:dyDescent="0.25">
      <c r="A541" t="s">
        <v>1220</v>
      </c>
      <c r="B541" t="s">
        <v>1221</v>
      </c>
      <c r="C541" t="s">
        <v>1219</v>
      </c>
      <c r="D541" t="s">
        <v>102</v>
      </c>
      <c r="F541">
        <v>344.12</v>
      </c>
      <c r="H541">
        <v>2161084.73</v>
      </c>
      <c r="I541">
        <v>311142.98</v>
      </c>
      <c r="J541">
        <v>703834.1</v>
      </c>
      <c r="K541">
        <v>1841798.3851199998</v>
      </c>
      <c r="L541">
        <v>5017860.1951199993</v>
      </c>
      <c r="M541">
        <v>0.9</v>
      </c>
      <c r="N541">
        <v>4700254.01</v>
      </c>
      <c r="O541">
        <v>13658.76</v>
      </c>
      <c r="Q541">
        <v>655685.43000000005</v>
      </c>
      <c r="R541">
        <v>2932037.88</v>
      </c>
      <c r="S541">
        <v>3866538.66</v>
      </c>
      <c r="T541">
        <v>0.82262334158404349</v>
      </c>
      <c r="V541">
        <v>833715.34999999963</v>
      </c>
      <c r="W541">
        <v>0.82262334158404349</v>
      </c>
      <c r="X541">
        <v>2</v>
      </c>
      <c r="Y541">
        <v>0</v>
      </c>
      <c r="AA541">
        <v>0</v>
      </c>
      <c r="AB541">
        <v>0</v>
      </c>
      <c r="AC541">
        <v>312955.20111450006</v>
      </c>
      <c r="AD541">
        <v>19663.475641807483</v>
      </c>
      <c r="AE541">
        <v>19663.475641807483</v>
      </c>
      <c r="AF541">
        <v>19386.120296240188</v>
      </c>
      <c r="AG541">
        <v>0</v>
      </c>
      <c r="AH541">
        <v>57.141333377331982</v>
      </c>
      <c r="AI541">
        <v>56.335348995234767</v>
      </c>
      <c r="AJ541">
        <v>0</v>
      </c>
      <c r="AK541">
        <v>0</v>
      </c>
      <c r="AL541">
        <v>0</v>
      </c>
      <c r="AM541">
        <v>0</v>
      </c>
      <c r="AN541">
        <v>19386.12</v>
      </c>
      <c r="AO541">
        <v>56.33</v>
      </c>
      <c r="AP541">
        <v>3024904.9799999995</v>
      </c>
      <c r="AQ541">
        <v>3044291.0999999996</v>
      </c>
      <c r="AS541">
        <v>3044291.0999999996</v>
      </c>
      <c r="AU541">
        <v>118</v>
      </c>
      <c r="AV541">
        <v>59</v>
      </c>
      <c r="AX541">
        <v>0</v>
      </c>
      <c r="AY541">
        <v>186</v>
      </c>
    </row>
    <row r="542" spans="1:51" x14ac:dyDescent="0.25">
      <c r="A542" t="s">
        <v>1222</v>
      </c>
      <c r="B542" t="s">
        <v>1223</v>
      </c>
      <c r="C542" t="s">
        <v>1212</v>
      </c>
      <c r="D542" t="s">
        <v>211</v>
      </c>
      <c r="F542">
        <v>173.3</v>
      </c>
      <c r="H542">
        <v>1030080.3</v>
      </c>
      <c r="I542">
        <v>156692.66</v>
      </c>
      <c r="J542">
        <v>332613.66999999993</v>
      </c>
      <c r="K542">
        <v>873035.23529999983</v>
      </c>
      <c r="L542">
        <v>2392421.8652999997</v>
      </c>
      <c r="M542">
        <v>0.9</v>
      </c>
      <c r="N542">
        <v>2240483.2000000002</v>
      </c>
      <c r="O542">
        <v>12928.35</v>
      </c>
      <c r="Q542">
        <v>538354.06999999995</v>
      </c>
      <c r="R542">
        <v>977376.63</v>
      </c>
      <c r="S542">
        <v>1874903.5499999998</v>
      </c>
      <c r="T542">
        <v>0.83682999720774498</v>
      </c>
      <c r="V542">
        <v>365579.65000000037</v>
      </c>
      <c r="W542">
        <v>0.83682999720774498</v>
      </c>
      <c r="X542">
        <v>2</v>
      </c>
      <c r="Y542">
        <v>0</v>
      </c>
      <c r="AA542">
        <v>0</v>
      </c>
      <c r="AB542">
        <v>0</v>
      </c>
      <c r="AC542">
        <v>111951.28203000025</v>
      </c>
      <c r="AD542">
        <v>7034.0780387306204</v>
      </c>
      <c r="AE542">
        <v>7034.0780387306204</v>
      </c>
      <c r="AF542">
        <v>6934.8616448072862</v>
      </c>
      <c r="AG542">
        <v>0</v>
      </c>
      <c r="AH542">
        <v>40.589025035952801</v>
      </c>
      <c r="AI542">
        <v>40.01651266478526</v>
      </c>
      <c r="AJ542">
        <v>0</v>
      </c>
      <c r="AK542">
        <v>0</v>
      </c>
      <c r="AL542">
        <v>0</v>
      </c>
      <c r="AM542">
        <v>0</v>
      </c>
      <c r="AN542">
        <v>6934.86</v>
      </c>
      <c r="AO542">
        <v>40.01</v>
      </c>
      <c r="AP542">
        <v>1004653.71</v>
      </c>
      <c r="AQ542">
        <v>1011588.57</v>
      </c>
      <c r="AS542">
        <v>1011588.57</v>
      </c>
      <c r="AU542">
        <v>115</v>
      </c>
      <c r="AV542">
        <v>58</v>
      </c>
      <c r="AX542">
        <v>0</v>
      </c>
      <c r="AY542">
        <v>85</v>
      </c>
    </row>
    <row r="543" spans="1:51" x14ac:dyDescent="0.25">
      <c r="A543" t="s">
        <v>1224</v>
      </c>
      <c r="B543" t="s">
        <v>1225</v>
      </c>
      <c r="C543" t="s">
        <v>1212</v>
      </c>
      <c r="D543" t="s">
        <v>211</v>
      </c>
      <c r="F543">
        <v>1472.88</v>
      </c>
      <c r="H543">
        <v>9322476.25</v>
      </c>
      <c r="I543">
        <v>1331733.8999999999</v>
      </c>
      <c r="J543">
        <v>3981519.5100000002</v>
      </c>
      <c r="K543">
        <v>7917432.1608799975</v>
      </c>
      <c r="L543">
        <v>22553161.820879996</v>
      </c>
      <c r="M543">
        <v>0.9</v>
      </c>
      <c r="N543">
        <v>21089588.850000001</v>
      </c>
      <c r="O543">
        <v>14318.6</v>
      </c>
      <c r="Q543">
        <v>10242914.93</v>
      </c>
      <c r="R543">
        <v>2856689.17</v>
      </c>
      <c r="S543">
        <v>13955979.199999999</v>
      </c>
      <c r="T543">
        <v>0.66174733415914833</v>
      </c>
      <c r="V543">
        <v>7133609.6500000022</v>
      </c>
      <c r="W543">
        <v>0.66174733415914833</v>
      </c>
      <c r="X543">
        <v>1</v>
      </c>
      <c r="Y543">
        <v>1</v>
      </c>
      <c r="AA543">
        <v>1477743.4942886177</v>
      </c>
      <c r="AB543">
        <v>443323.04828658531</v>
      </c>
      <c r="AC543">
        <v>2745589.7006263519</v>
      </c>
      <c r="AD543">
        <v>172509.79056555568</v>
      </c>
      <c r="AE543">
        <v>172509.79056555568</v>
      </c>
      <c r="AF543">
        <v>170076.52223356644</v>
      </c>
      <c r="AG543">
        <v>300.99060906970374</v>
      </c>
      <c r="AH543">
        <v>117.12413133830024</v>
      </c>
      <c r="AI543">
        <v>115.47208342401719</v>
      </c>
      <c r="AJ543">
        <v>0</v>
      </c>
      <c r="AK543">
        <v>0</v>
      </c>
      <c r="AL543">
        <v>0</v>
      </c>
      <c r="AM543">
        <v>0</v>
      </c>
      <c r="AN543">
        <v>613399.56999999995</v>
      </c>
      <c r="AO543">
        <v>416.46</v>
      </c>
      <c r="AP543">
        <v>3613119</v>
      </c>
      <c r="AQ543">
        <v>4226518.57</v>
      </c>
      <c r="AS543">
        <v>4226518.57</v>
      </c>
      <c r="AU543">
        <v>115</v>
      </c>
      <c r="AV543">
        <v>58</v>
      </c>
      <c r="AX543">
        <v>114.5</v>
      </c>
      <c r="AY543">
        <v>1060</v>
      </c>
    </row>
    <row r="544" spans="1:51" x14ac:dyDescent="0.25">
      <c r="A544" t="s">
        <v>1226</v>
      </c>
      <c r="B544" t="s">
        <v>1227</v>
      </c>
      <c r="C544" t="s">
        <v>1212</v>
      </c>
      <c r="D544" t="s">
        <v>211</v>
      </c>
      <c r="F544">
        <v>218.5</v>
      </c>
      <c r="H544">
        <v>1256921.8199999998</v>
      </c>
      <c r="I544">
        <v>197561.14</v>
      </c>
      <c r="J544">
        <v>329129.51000000007</v>
      </c>
      <c r="K544">
        <v>1062561.1935000001</v>
      </c>
      <c r="L544">
        <v>2846173.6634999998</v>
      </c>
      <c r="M544">
        <v>0.9</v>
      </c>
      <c r="N544">
        <v>2667812.41</v>
      </c>
      <c r="O544">
        <v>12209.66</v>
      </c>
      <c r="Q544">
        <v>1148624.0900000001</v>
      </c>
      <c r="R544">
        <v>617871.09</v>
      </c>
      <c r="S544">
        <v>1778154.9300000002</v>
      </c>
      <c r="T544">
        <v>0.66652172519131514</v>
      </c>
      <c r="V544">
        <v>889657.48</v>
      </c>
      <c r="W544">
        <v>0.66652172519131514</v>
      </c>
      <c r="X544">
        <v>1</v>
      </c>
      <c r="Y544">
        <v>1</v>
      </c>
      <c r="AA544">
        <v>174195.93037828594</v>
      </c>
      <c r="AB544">
        <v>52258.779113485776</v>
      </c>
      <c r="AC544">
        <v>325537.26086525636</v>
      </c>
      <c r="AD544">
        <v>20454.02657226556</v>
      </c>
      <c r="AE544">
        <v>20454.02657226556</v>
      </c>
      <c r="AF544">
        <v>20165.520424546095</v>
      </c>
      <c r="AG544">
        <v>239.17061379169692</v>
      </c>
      <c r="AH544">
        <v>93.611105593892731</v>
      </c>
      <c r="AI544">
        <v>92.290711325153751</v>
      </c>
      <c r="AJ544">
        <v>0</v>
      </c>
      <c r="AK544">
        <v>0</v>
      </c>
      <c r="AL544">
        <v>0</v>
      </c>
      <c r="AM544">
        <v>0</v>
      </c>
      <c r="AN544">
        <v>72424.289999999994</v>
      </c>
      <c r="AO544">
        <v>331.46</v>
      </c>
      <c r="AP544">
        <v>640533.34</v>
      </c>
      <c r="AQ544">
        <v>712957.63</v>
      </c>
      <c r="AS544">
        <v>712957.63</v>
      </c>
      <c r="AU544">
        <v>118</v>
      </c>
      <c r="AV544">
        <v>59</v>
      </c>
      <c r="AX544">
        <v>2</v>
      </c>
      <c r="AY544">
        <v>66.33</v>
      </c>
    </row>
    <row r="545" spans="1:51" x14ac:dyDescent="0.25">
      <c r="A545" t="s">
        <v>1228</v>
      </c>
      <c r="B545" t="s">
        <v>1229</v>
      </c>
      <c r="C545" t="s">
        <v>1212</v>
      </c>
      <c r="D545" t="s">
        <v>211</v>
      </c>
      <c r="F545">
        <v>557.71</v>
      </c>
      <c r="H545">
        <v>3313198.27</v>
      </c>
      <c r="I545">
        <v>504264.65</v>
      </c>
      <c r="J545">
        <v>1168666.08</v>
      </c>
      <c r="K545">
        <v>2835081.6632100004</v>
      </c>
      <c r="L545">
        <v>7821210.6632100008</v>
      </c>
      <c r="M545">
        <v>0.9</v>
      </c>
      <c r="N545">
        <v>7322597.7599999998</v>
      </c>
      <c r="O545">
        <v>13129.75</v>
      </c>
      <c r="Q545">
        <v>1779152.66</v>
      </c>
      <c r="R545">
        <v>3240789.57</v>
      </c>
      <c r="S545">
        <v>5060147.3899999997</v>
      </c>
      <c r="T545">
        <v>0.6910317288819644</v>
      </c>
      <c r="V545">
        <v>2262450.37</v>
      </c>
      <c r="W545">
        <v>0.6910317288819644</v>
      </c>
      <c r="X545">
        <v>1</v>
      </c>
      <c r="Y545">
        <v>1</v>
      </c>
      <c r="AA545">
        <v>298655.19422671851</v>
      </c>
      <c r="AB545">
        <v>89596.558268015549</v>
      </c>
      <c r="AC545">
        <v>1099173.2492635045</v>
      </c>
      <c r="AD545">
        <v>69062.812619981371</v>
      </c>
      <c r="AE545">
        <v>69062.812619981371</v>
      </c>
      <c r="AF545">
        <v>68088.674547496455</v>
      </c>
      <c r="AG545">
        <v>160.65080107585581</v>
      </c>
      <c r="AH545">
        <v>123.83283896645455</v>
      </c>
      <c r="AI545">
        <v>122.08616404134129</v>
      </c>
      <c r="AJ545">
        <v>0</v>
      </c>
      <c r="AK545">
        <v>0</v>
      </c>
      <c r="AL545">
        <v>0</v>
      </c>
      <c r="AM545">
        <v>0</v>
      </c>
      <c r="AN545">
        <v>157685.23000000001</v>
      </c>
      <c r="AO545">
        <v>282.73</v>
      </c>
      <c r="AP545">
        <v>3340765.11</v>
      </c>
      <c r="AQ545">
        <v>3498450.34</v>
      </c>
      <c r="AS545">
        <v>3498450.34</v>
      </c>
      <c r="AU545">
        <v>115</v>
      </c>
      <c r="AV545">
        <v>58</v>
      </c>
      <c r="AX545">
        <v>68</v>
      </c>
      <c r="AY545">
        <v>225</v>
      </c>
    </row>
    <row r="546" spans="1:51" x14ac:dyDescent="0.25">
      <c r="A546" t="s">
        <v>1230</v>
      </c>
      <c r="B546" t="s">
        <v>1231</v>
      </c>
      <c r="C546" t="s">
        <v>1212</v>
      </c>
      <c r="D546" t="s">
        <v>222</v>
      </c>
      <c r="F546">
        <v>959.66</v>
      </c>
      <c r="H546">
        <v>6416272.8200000003</v>
      </c>
      <c r="I546">
        <v>867695.78</v>
      </c>
      <c r="J546">
        <v>2061181.67</v>
      </c>
      <c r="K546">
        <v>5713079.95266</v>
      </c>
      <c r="L546">
        <v>15058230.22266</v>
      </c>
      <c r="M546">
        <v>0.9</v>
      </c>
      <c r="N546">
        <v>14123715.189999999</v>
      </c>
      <c r="O546">
        <v>14717.41</v>
      </c>
      <c r="Q546">
        <v>7417302.46</v>
      </c>
      <c r="R546">
        <v>1417262.21</v>
      </c>
      <c r="S546">
        <v>10149686.18</v>
      </c>
      <c r="T546">
        <v>0.71862721978323896</v>
      </c>
      <c r="V546">
        <v>3974029.01</v>
      </c>
      <c r="W546">
        <v>0.71862721978323896</v>
      </c>
      <c r="X546">
        <v>1</v>
      </c>
      <c r="Y546">
        <v>1</v>
      </c>
      <c r="AA546">
        <v>186290.7423557844</v>
      </c>
      <c r="AB546">
        <v>55887.222706735316</v>
      </c>
      <c r="AC546">
        <v>1584649.1176686611</v>
      </c>
      <c r="AD546">
        <v>99566.037615361813</v>
      </c>
      <c r="AE546">
        <v>99566.037615361813</v>
      </c>
      <c r="AF546">
        <v>98161.648418222059</v>
      </c>
      <c r="AG546">
        <v>58.236482407035112</v>
      </c>
      <c r="AH546">
        <v>103.75136779209492</v>
      </c>
      <c r="AI546">
        <v>102.28794408251053</v>
      </c>
      <c r="AJ546">
        <v>0</v>
      </c>
      <c r="AK546">
        <v>0</v>
      </c>
      <c r="AL546">
        <v>0</v>
      </c>
      <c r="AM546">
        <v>0</v>
      </c>
      <c r="AN546">
        <v>154048.87</v>
      </c>
      <c r="AO546">
        <v>160.52000000000001</v>
      </c>
      <c r="AP546">
        <v>1702191.6600000001</v>
      </c>
      <c r="AQ546">
        <v>1856240.5300000003</v>
      </c>
      <c r="AS546">
        <v>1856240.5300000003</v>
      </c>
      <c r="AU546">
        <v>115</v>
      </c>
      <c r="AV546">
        <v>58</v>
      </c>
      <c r="AX546">
        <v>32.83</v>
      </c>
      <c r="AY546">
        <v>517.66</v>
      </c>
    </row>
    <row r="547" spans="1:51" x14ac:dyDescent="0.25">
      <c r="A547" t="s">
        <v>1232</v>
      </c>
      <c r="B547" t="s">
        <v>1233</v>
      </c>
      <c r="C547" t="s">
        <v>1212</v>
      </c>
      <c r="D547" t="s">
        <v>102</v>
      </c>
      <c r="F547">
        <v>832.97</v>
      </c>
      <c r="H547">
        <v>5165505.8800000008</v>
      </c>
      <c r="I547">
        <v>753146.48</v>
      </c>
      <c r="J547">
        <v>1757332.8099999998</v>
      </c>
      <c r="K547">
        <v>4468715.566469999</v>
      </c>
      <c r="L547">
        <v>12144700.736469999</v>
      </c>
      <c r="M547">
        <v>0.9</v>
      </c>
      <c r="N547">
        <v>11377102.210000001</v>
      </c>
      <c r="O547">
        <v>13658.47</v>
      </c>
      <c r="Q547">
        <v>2654597.87</v>
      </c>
      <c r="R547">
        <v>3869036.29</v>
      </c>
      <c r="S547">
        <v>8937366.2800000012</v>
      </c>
      <c r="T547">
        <v>0.78555735151473172</v>
      </c>
      <c r="V547">
        <v>2439735.9299999997</v>
      </c>
      <c r="W547">
        <v>0.78555735151473172</v>
      </c>
      <c r="X547">
        <v>2</v>
      </c>
      <c r="Y547">
        <v>0</v>
      </c>
      <c r="AA547">
        <v>0</v>
      </c>
      <c r="AB547">
        <v>0</v>
      </c>
      <c r="AC547">
        <v>999174.52908660052</v>
      </c>
      <c r="AD547">
        <v>62779.73315235156</v>
      </c>
      <c r="AE547">
        <v>62779.73315235156</v>
      </c>
      <c r="AF547">
        <v>61894.218561733003</v>
      </c>
      <c r="AG547">
        <v>0</v>
      </c>
      <c r="AH547">
        <v>75.368540466465248</v>
      </c>
      <c r="AI547">
        <v>74.305459454401728</v>
      </c>
      <c r="AJ547">
        <v>0</v>
      </c>
      <c r="AK547">
        <v>0</v>
      </c>
      <c r="AL547">
        <v>0</v>
      </c>
      <c r="AM547">
        <v>0</v>
      </c>
      <c r="AN547">
        <v>61894.21</v>
      </c>
      <c r="AO547">
        <v>74.3</v>
      </c>
      <c r="AP547">
        <v>3973972.7800000003</v>
      </c>
      <c r="AQ547">
        <v>4035866.99</v>
      </c>
      <c r="AS547">
        <v>4035866.99</v>
      </c>
      <c r="AU547">
        <v>115</v>
      </c>
      <c r="AV547">
        <v>58</v>
      </c>
      <c r="AX547">
        <v>66</v>
      </c>
      <c r="AY547">
        <v>387.33</v>
      </c>
    </row>
    <row r="548" spans="1:51" x14ac:dyDescent="0.25">
      <c r="A548" t="s">
        <v>1234</v>
      </c>
      <c r="B548" t="s">
        <v>1235</v>
      </c>
      <c r="C548" t="s">
        <v>1212</v>
      </c>
      <c r="D548" t="s">
        <v>102</v>
      </c>
      <c r="F548">
        <v>1876.54</v>
      </c>
      <c r="H548">
        <v>11951228.330000002</v>
      </c>
      <c r="I548">
        <v>1696711.17</v>
      </c>
      <c r="J548">
        <v>4368856.21</v>
      </c>
      <c r="K548">
        <v>10270751.171540001</v>
      </c>
      <c r="L548">
        <v>28287546.88154</v>
      </c>
      <c r="M548">
        <v>0.9</v>
      </c>
      <c r="N548">
        <v>26485867.309999999</v>
      </c>
      <c r="O548">
        <v>14114.2</v>
      </c>
      <c r="Q548">
        <v>5541025.1799999997</v>
      </c>
      <c r="R548">
        <v>11500585.74</v>
      </c>
      <c r="S548">
        <v>17669019.07</v>
      </c>
      <c r="T548">
        <v>0.66711121305545806</v>
      </c>
      <c r="V548">
        <v>8816848.2399999984</v>
      </c>
      <c r="W548">
        <v>0.66711121305545806</v>
      </c>
      <c r="X548">
        <v>1</v>
      </c>
      <c r="Y548">
        <v>1</v>
      </c>
      <c r="AA548">
        <v>1713792.7186833024</v>
      </c>
      <c r="AB548">
        <v>514137.8156049907</v>
      </c>
      <c r="AC548">
        <v>4560050.7587230746</v>
      </c>
      <c r="AD548">
        <v>286515.27982355177</v>
      </c>
      <c r="AE548">
        <v>286515.27982355177</v>
      </c>
      <c r="AF548">
        <v>282473.95234445576</v>
      </c>
      <c r="AG548">
        <v>273.9818046004832</v>
      </c>
      <c r="AH548">
        <v>152.68274581066845</v>
      </c>
      <c r="AI548">
        <v>150.52913998340338</v>
      </c>
      <c r="AJ548">
        <v>0</v>
      </c>
      <c r="AK548">
        <v>0</v>
      </c>
      <c r="AL548">
        <v>0</v>
      </c>
      <c r="AM548">
        <v>0</v>
      </c>
      <c r="AN548">
        <v>796611.76</v>
      </c>
      <c r="AO548">
        <v>424.51</v>
      </c>
      <c r="AP548">
        <v>12191542.91</v>
      </c>
      <c r="AQ548">
        <v>12988154.67</v>
      </c>
      <c r="AS548">
        <v>12988154.67</v>
      </c>
      <c r="AU548">
        <v>115</v>
      </c>
      <c r="AV548">
        <v>58</v>
      </c>
      <c r="AX548">
        <v>44.66</v>
      </c>
      <c r="AY548">
        <v>1181.6600000000001</v>
      </c>
    </row>
    <row r="549" spans="1:51" x14ac:dyDescent="0.25">
      <c r="A549" t="s">
        <v>1236</v>
      </c>
      <c r="B549" t="s">
        <v>1237</v>
      </c>
      <c r="C549" t="s">
        <v>1212</v>
      </c>
      <c r="D549" t="s">
        <v>102</v>
      </c>
      <c r="F549">
        <v>374.54</v>
      </c>
      <c r="H549">
        <v>2310203.79</v>
      </c>
      <c r="I549">
        <v>338647.83</v>
      </c>
      <c r="J549">
        <v>745053.66</v>
      </c>
      <c r="K549">
        <v>1988775.5915399999</v>
      </c>
      <c r="L549">
        <v>5382680.8715400007</v>
      </c>
      <c r="M549">
        <v>0.9</v>
      </c>
      <c r="N549">
        <v>5043290.34</v>
      </c>
      <c r="O549">
        <v>13465.29</v>
      </c>
      <c r="Q549">
        <v>913844.2</v>
      </c>
      <c r="R549">
        <v>2683972.0099999998</v>
      </c>
      <c r="S549">
        <v>3732906.4499999997</v>
      </c>
      <c r="T549">
        <v>0.74017282336356627</v>
      </c>
      <c r="V549">
        <v>1310383.8900000001</v>
      </c>
      <c r="W549">
        <v>0.74017282336356627</v>
      </c>
      <c r="X549">
        <v>2</v>
      </c>
      <c r="Y549">
        <v>0</v>
      </c>
      <c r="AA549">
        <v>0</v>
      </c>
      <c r="AB549">
        <v>0</v>
      </c>
      <c r="AC549">
        <v>659997.71609280014</v>
      </c>
      <c r="AD549">
        <v>41468.711712802549</v>
      </c>
      <c r="AE549">
        <v>41468.711712802549</v>
      </c>
      <c r="AF549">
        <v>40883.791270615773</v>
      </c>
      <c r="AG549">
        <v>0</v>
      </c>
      <c r="AH549">
        <v>110.71904659796697</v>
      </c>
      <c r="AI549">
        <v>109.15734306246534</v>
      </c>
      <c r="AJ549">
        <v>0</v>
      </c>
      <c r="AK549">
        <v>0</v>
      </c>
      <c r="AL549">
        <v>0</v>
      </c>
      <c r="AM549">
        <v>0</v>
      </c>
      <c r="AN549">
        <v>40883.79</v>
      </c>
      <c r="AO549">
        <v>109.15</v>
      </c>
      <c r="AP549">
        <v>2775802.85</v>
      </c>
      <c r="AQ549">
        <v>2816686.64</v>
      </c>
      <c r="AS549">
        <v>2816686.64</v>
      </c>
      <c r="AU549">
        <v>115</v>
      </c>
      <c r="AV549">
        <v>58</v>
      </c>
      <c r="AX549">
        <v>3</v>
      </c>
      <c r="AY549">
        <v>190.66</v>
      </c>
    </row>
    <row r="550" spans="1:51" x14ac:dyDescent="0.25">
      <c r="A550" t="s">
        <v>1238</v>
      </c>
      <c r="B550" t="s">
        <v>1239</v>
      </c>
      <c r="C550" t="s">
        <v>1240</v>
      </c>
      <c r="D550" t="s">
        <v>211</v>
      </c>
      <c r="F550">
        <v>87.13</v>
      </c>
      <c r="H550">
        <v>512900.09</v>
      </c>
      <c r="I550">
        <v>78780.33</v>
      </c>
      <c r="J550">
        <v>164481.14999999997</v>
      </c>
      <c r="K550">
        <v>436897.09563</v>
      </c>
      <c r="L550">
        <v>1193058.6656300002</v>
      </c>
      <c r="M550">
        <v>0.9</v>
      </c>
      <c r="N550">
        <v>1117442.5</v>
      </c>
      <c r="O550">
        <v>12825</v>
      </c>
      <c r="Q550">
        <v>207555.36</v>
      </c>
      <c r="R550">
        <v>695614.69</v>
      </c>
      <c r="S550">
        <v>935506.99</v>
      </c>
      <c r="T550">
        <v>0.83718579703206208</v>
      </c>
      <c r="V550">
        <v>181935.51</v>
      </c>
      <c r="W550">
        <v>0.83718579703206208</v>
      </c>
      <c r="X550">
        <v>2</v>
      </c>
      <c r="Y550">
        <v>0</v>
      </c>
      <c r="AA550">
        <v>0</v>
      </c>
      <c r="AB550">
        <v>0</v>
      </c>
      <c r="AC550">
        <v>57914.808626000005</v>
      </c>
      <c r="AD550">
        <v>3638.8800207242471</v>
      </c>
      <c r="AE550">
        <v>3638.8800207242471</v>
      </c>
      <c r="AF550">
        <v>3587.5532439117051</v>
      </c>
      <c r="AG550">
        <v>0</v>
      </c>
      <c r="AH550">
        <v>41.763801454427259</v>
      </c>
      <c r="AI550">
        <v>41.174718741096122</v>
      </c>
      <c r="AJ550">
        <v>0</v>
      </c>
      <c r="AK550">
        <v>0</v>
      </c>
      <c r="AL550">
        <v>0</v>
      </c>
      <c r="AM550">
        <v>0</v>
      </c>
      <c r="AN550">
        <v>3587.55</v>
      </c>
      <c r="AO550">
        <v>41.17</v>
      </c>
      <c r="AP550">
        <v>710485.23999999987</v>
      </c>
      <c r="AQ550">
        <v>714072.78999999992</v>
      </c>
      <c r="AS550">
        <v>714072.78999999992</v>
      </c>
      <c r="AU550">
        <v>115</v>
      </c>
      <c r="AV550">
        <v>58</v>
      </c>
      <c r="AX550">
        <v>0</v>
      </c>
      <c r="AY550">
        <v>42.33</v>
      </c>
    </row>
    <row r="551" spans="1:51" x14ac:dyDescent="0.25">
      <c r="A551" t="s">
        <v>1241</v>
      </c>
      <c r="B551" t="s">
        <v>1242</v>
      </c>
      <c r="C551" t="s">
        <v>1240</v>
      </c>
      <c r="D551" t="s">
        <v>211</v>
      </c>
      <c r="F551">
        <v>515.54</v>
      </c>
      <c r="H551">
        <v>3064275.95</v>
      </c>
      <c r="I551">
        <v>466135.8</v>
      </c>
      <c r="J551">
        <v>884596.8</v>
      </c>
      <c r="K551">
        <v>2564320.6205399996</v>
      </c>
      <c r="L551">
        <v>6979329.1705399994</v>
      </c>
      <c r="M551">
        <v>0.9</v>
      </c>
      <c r="N551">
        <v>6537828.3099999996</v>
      </c>
      <c r="O551">
        <v>12681.51</v>
      </c>
      <c r="Q551">
        <v>2036533.51</v>
      </c>
      <c r="R551">
        <v>2406806</v>
      </c>
      <c r="S551">
        <v>4704391.29</v>
      </c>
      <c r="T551">
        <v>0.71956482595365068</v>
      </c>
      <c r="V551">
        <v>1833437.0199999996</v>
      </c>
      <c r="W551">
        <v>0.71956482595365068</v>
      </c>
      <c r="X551">
        <v>1</v>
      </c>
      <c r="Y551">
        <v>1</v>
      </c>
      <c r="AA551">
        <v>80103.556110268459</v>
      </c>
      <c r="AB551">
        <v>24031.066833080538</v>
      </c>
      <c r="AC551">
        <v>795646.51961192361</v>
      </c>
      <c r="AD551">
        <v>49991.742914519898</v>
      </c>
      <c r="AE551">
        <v>49991.742914519898</v>
      </c>
      <c r="AF551">
        <v>49286.60424096373</v>
      </c>
      <c r="AG551">
        <v>46.613389519883114</v>
      </c>
      <c r="AH551">
        <v>96.969668531093419</v>
      </c>
      <c r="AI551">
        <v>95.601901386824949</v>
      </c>
      <c r="AJ551">
        <v>0</v>
      </c>
      <c r="AK551">
        <v>0</v>
      </c>
      <c r="AL551">
        <v>0</v>
      </c>
      <c r="AM551">
        <v>0</v>
      </c>
      <c r="AN551">
        <v>73317.67</v>
      </c>
      <c r="AO551">
        <v>142.21</v>
      </c>
      <c r="AP551">
        <v>2472071.66</v>
      </c>
      <c r="AQ551">
        <v>2545389.33</v>
      </c>
      <c r="AS551">
        <v>2545389.33</v>
      </c>
      <c r="AU551">
        <v>116</v>
      </c>
      <c r="AV551">
        <v>58</v>
      </c>
      <c r="AX551">
        <v>1.5</v>
      </c>
      <c r="AY551">
        <v>204.33</v>
      </c>
    </row>
    <row r="552" spans="1:51" x14ac:dyDescent="0.25">
      <c r="A552" t="s">
        <v>1243</v>
      </c>
      <c r="B552" t="s">
        <v>1244</v>
      </c>
      <c r="C552" t="s">
        <v>1240</v>
      </c>
      <c r="D552" t="s">
        <v>222</v>
      </c>
      <c r="F552">
        <v>422.32</v>
      </c>
      <c r="H552">
        <v>2727878.59</v>
      </c>
      <c r="I552">
        <v>381849.07</v>
      </c>
      <c r="J552">
        <v>662140.2699999999</v>
      </c>
      <c r="K552">
        <v>2413474.0693199998</v>
      </c>
      <c r="L552">
        <v>6185341.9993199995</v>
      </c>
      <c r="M552">
        <v>0.9</v>
      </c>
      <c r="N552">
        <v>5808155.2000000002</v>
      </c>
      <c r="O552">
        <v>13752.97</v>
      </c>
      <c r="Q552">
        <v>1456368.77</v>
      </c>
      <c r="R552">
        <v>2105279.6800000002</v>
      </c>
      <c r="S552">
        <v>4073651.5100000002</v>
      </c>
      <c r="T552">
        <v>0.70136753749279979</v>
      </c>
      <c r="V552">
        <v>1734503.69</v>
      </c>
      <c r="W552">
        <v>0.70136753749279979</v>
      </c>
      <c r="X552">
        <v>1</v>
      </c>
      <c r="Y552">
        <v>1</v>
      </c>
      <c r="AA552">
        <v>176856.04421390919</v>
      </c>
      <c r="AB552">
        <v>53056.813264172757</v>
      </c>
      <c r="AC552">
        <v>859152.83706798695</v>
      </c>
      <c r="AD552">
        <v>53981.946374795087</v>
      </c>
      <c r="AE552">
        <v>53981.946374795087</v>
      </c>
      <c r="AF552">
        <v>53220.525471191278</v>
      </c>
      <c r="AG552">
        <v>125.63177984507662</v>
      </c>
      <c r="AH552">
        <v>127.82237728451196</v>
      </c>
      <c r="AI552">
        <v>126.01942951125042</v>
      </c>
      <c r="AJ552">
        <v>0</v>
      </c>
      <c r="AK552">
        <v>0</v>
      </c>
      <c r="AL552">
        <v>0</v>
      </c>
      <c r="AM552">
        <v>0</v>
      </c>
      <c r="AN552">
        <v>106277.33</v>
      </c>
      <c r="AO552">
        <v>251.65</v>
      </c>
      <c r="AP552">
        <v>2138288.64</v>
      </c>
      <c r="AQ552">
        <v>2244565.9700000002</v>
      </c>
      <c r="AS552">
        <v>2244565.9700000002</v>
      </c>
      <c r="AU552">
        <v>116</v>
      </c>
      <c r="AV552">
        <v>58</v>
      </c>
      <c r="AX552">
        <v>0</v>
      </c>
      <c r="AY552">
        <v>141.66</v>
      </c>
    </row>
    <row r="553" spans="1:51" x14ac:dyDescent="0.25">
      <c r="A553" t="s">
        <v>1245</v>
      </c>
      <c r="B553" t="s">
        <v>1246</v>
      </c>
      <c r="C553" t="s">
        <v>1240</v>
      </c>
      <c r="D553" t="s">
        <v>211</v>
      </c>
      <c r="F553">
        <v>177</v>
      </c>
      <c r="H553">
        <v>1019403.55</v>
      </c>
      <c r="I553">
        <v>160038.09</v>
      </c>
      <c r="J553">
        <v>231228.32</v>
      </c>
      <c r="K553">
        <v>849537.10200000007</v>
      </c>
      <c r="L553">
        <v>2260207.0620000004</v>
      </c>
      <c r="M553">
        <v>0.9</v>
      </c>
      <c r="N553">
        <v>2119140.06</v>
      </c>
      <c r="O553">
        <v>11972.54</v>
      </c>
      <c r="Q553">
        <v>1000657.93</v>
      </c>
      <c r="R553">
        <v>201052.41</v>
      </c>
      <c r="S553">
        <v>1569019.86</v>
      </c>
      <c r="T553">
        <v>0.74040403917426778</v>
      </c>
      <c r="V553">
        <v>550120.19999999995</v>
      </c>
      <c r="W553">
        <v>0.74040403917426778</v>
      </c>
      <c r="X553">
        <v>2</v>
      </c>
      <c r="Y553">
        <v>0</v>
      </c>
      <c r="AA553">
        <v>0</v>
      </c>
      <c r="AB553">
        <v>0</v>
      </c>
      <c r="AC553">
        <v>178505.22919319995</v>
      </c>
      <c r="AD553">
        <v>11215.768946084851</v>
      </c>
      <c r="AE553">
        <v>11215.768946084851</v>
      </c>
      <c r="AF553">
        <v>11057.569371985632</v>
      </c>
      <c r="AG553">
        <v>0</v>
      </c>
      <c r="AH553">
        <v>63.365926249066952</v>
      </c>
      <c r="AI553">
        <v>62.47214334455159</v>
      </c>
      <c r="AJ553">
        <v>0</v>
      </c>
      <c r="AK553">
        <v>0</v>
      </c>
      <c r="AL553">
        <v>0</v>
      </c>
      <c r="AM553">
        <v>0</v>
      </c>
      <c r="AN553">
        <v>11057.56</v>
      </c>
      <c r="AO553">
        <v>62.47</v>
      </c>
      <c r="AP553">
        <v>207108.23999999996</v>
      </c>
      <c r="AQ553">
        <v>218165.79999999996</v>
      </c>
      <c r="AS553">
        <v>218165.79999999996</v>
      </c>
      <c r="AU553">
        <v>116</v>
      </c>
      <c r="AV553">
        <v>58</v>
      </c>
      <c r="AX553">
        <v>0</v>
      </c>
      <c r="AY553">
        <v>40</v>
      </c>
    </row>
    <row r="554" spans="1:51" x14ac:dyDescent="0.25">
      <c r="A554" t="s">
        <v>1247</v>
      </c>
      <c r="B554" t="s">
        <v>1248</v>
      </c>
      <c r="C554" t="s">
        <v>1240</v>
      </c>
      <c r="D554" t="s">
        <v>102</v>
      </c>
      <c r="F554">
        <v>1390.28</v>
      </c>
      <c r="H554">
        <v>8593102.540000001</v>
      </c>
      <c r="I554">
        <v>1257049.46</v>
      </c>
      <c r="J554">
        <v>2618935.0500000003</v>
      </c>
      <c r="K554">
        <v>7368841.6212800005</v>
      </c>
      <c r="L554">
        <v>19837928.67128</v>
      </c>
      <c r="M554">
        <v>0.9</v>
      </c>
      <c r="N554">
        <v>18591019.960000001</v>
      </c>
      <c r="O554">
        <v>13372.14</v>
      </c>
      <c r="Q554">
        <v>2830865.47</v>
      </c>
      <c r="R554">
        <v>8959549.7300000004</v>
      </c>
      <c r="S554">
        <v>12505441.670000002</v>
      </c>
      <c r="T554">
        <v>0.67266033261792058</v>
      </c>
      <c r="V554">
        <v>6085578.2899999991</v>
      </c>
      <c r="W554">
        <v>0.67266033261792058</v>
      </c>
      <c r="X554">
        <v>1</v>
      </c>
      <c r="Y554">
        <v>1</v>
      </c>
      <c r="AA554">
        <v>1099785.4734691624</v>
      </c>
      <c r="AB554">
        <v>329935.64204074867</v>
      </c>
      <c r="AC554">
        <v>3311280.2460349714</v>
      </c>
      <c r="AD554">
        <v>208053.03196506028</v>
      </c>
      <c r="AE554">
        <v>208053.03196506028</v>
      </c>
      <c r="AF554">
        <v>205118.42255886231</v>
      </c>
      <c r="AG554">
        <v>237.31596659719528</v>
      </c>
      <c r="AH554">
        <v>149.64829528228867</v>
      </c>
      <c r="AI554">
        <v>147.53749069170405</v>
      </c>
      <c r="AJ554">
        <v>0</v>
      </c>
      <c r="AK554">
        <v>0</v>
      </c>
      <c r="AL554">
        <v>0</v>
      </c>
      <c r="AM554">
        <v>0</v>
      </c>
      <c r="AN554">
        <v>535054.06000000006</v>
      </c>
      <c r="AO554">
        <v>384.85</v>
      </c>
      <c r="AP554">
        <v>9262027.2599999998</v>
      </c>
      <c r="AQ554">
        <v>9797081.3200000003</v>
      </c>
      <c r="AS554">
        <v>9797081.3200000003</v>
      </c>
      <c r="AU554">
        <v>115</v>
      </c>
      <c r="AV554">
        <v>58</v>
      </c>
      <c r="AX554">
        <v>0</v>
      </c>
      <c r="AY554">
        <v>653.33000000000004</v>
      </c>
    </row>
    <row r="555" spans="1:51" x14ac:dyDescent="0.25">
      <c r="A555" t="s">
        <v>1249</v>
      </c>
      <c r="B555" t="s">
        <v>1250</v>
      </c>
      <c r="C555" t="s">
        <v>1251</v>
      </c>
      <c r="D555" t="s">
        <v>102</v>
      </c>
      <c r="F555">
        <v>328.53</v>
      </c>
      <c r="H555">
        <v>2018066.2799999998</v>
      </c>
      <c r="I555">
        <v>297046.96999999997</v>
      </c>
      <c r="J555">
        <v>588314.59</v>
      </c>
      <c r="K555">
        <v>1735086.6780300001</v>
      </c>
      <c r="L555">
        <v>4638514.5180299999</v>
      </c>
      <c r="M555">
        <v>0.9</v>
      </c>
      <c r="N555">
        <v>4348171.7300000004</v>
      </c>
      <c r="O555">
        <v>13235.23</v>
      </c>
      <c r="Q555">
        <v>643094.59</v>
      </c>
      <c r="R555">
        <v>2371509.91</v>
      </c>
      <c r="S555">
        <v>3237257.9000000004</v>
      </c>
      <c r="T555">
        <v>0.7445101300081356</v>
      </c>
      <c r="V555">
        <v>1110913.83</v>
      </c>
      <c r="W555">
        <v>0.7445101300081356</v>
      </c>
      <c r="X555">
        <v>2</v>
      </c>
      <c r="Y555">
        <v>0</v>
      </c>
      <c r="AA555">
        <v>0</v>
      </c>
      <c r="AB555">
        <v>0</v>
      </c>
      <c r="AC555">
        <v>576101.96142970014</v>
      </c>
      <c r="AD555">
        <v>36197.407313981072</v>
      </c>
      <c r="AE555">
        <v>36197.407313981072</v>
      </c>
      <c r="AF555">
        <v>35686.839162292577</v>
      </c>
      <c r="AG555">
        <v>0</v>
      </c>
      <c r="AH555">
        <v>110.1799145100328</v>
      </c>
      <c r="AI555">
        <v>108.6258154880607</v>
      </c>
      <c r="AJ555">
        <v>0</v>
      </c>
      <c r="AK555">
        <v>0</v>
      </c>
      <c r="AL555">
        <v>0</v>
      </c>
      <c r="AM555">
        <v>0</v>
      </c>
      <c r="AN555">
        <v>35686.83</v>
      </c>
      <c r="AO555">
        <v>108.62</v>
      </c>
      <c r="AP555">
        <v>2435877.1599999997</v>
      </c>
      <c r="AQ555">
        <v>2471563.9899999998</v>
      </c>
      <c r="AS555">
        <v>2471563.9899999998</v>
      </c>
      <c r="AU555">
        <v>118</v>
      </c>
      <c r="AV555">
        <v>59</v>
      </c>
      <c r="AX555">
        <v>0</v>
      </c>
      <c r="AY555">
        <v>141.66</v>
      </c>
    </row>
    <row r="556" spans="1:51" x14ac:dyDescent="0.25">
      <c r="A556" t="s">
        <v>1252</v>
      </c>
      <c r="B556" t="s">
        <v>1253</v>
      </c>
      <c r="C556" t="s">
        <v>1251</v>
      </c>
      <c r="D556" t="s">
        <v>102</v>
      </c>
      <c r="F556">
        <v>422.3</v>
      </c>
      <c r="H556">
        <v>2720924.1500000004</v>
      </c>
      <c r="I556">
        <v>381830.99</v>
      </c>
      <c r="J556">
        <v>1055357.27</v>
      </c>
      <c r="K556">
        <v>2352904.5422999999</v>
      </c>
      <c r="L556">
        <v>6511016.9523000009</v>
      </c>
      <c r="M556">
        <v>0.9</v>
      </c>
      <c r="N556">
        <v>6095205.71</v>
      </c>
      <c r="O556">
        <v>14433.35</v>
      </c>
      <c r="Q556">
        <v>835478.49</v>
      </c>
      <c r="R556">
        <v>3719415.91</v>
      </c>
      <c r="S556">
        <v>4760814.82</v>
      </c>
      <c r="T556">
        <v>0.78107533141814178</v>
      </c>
      <c r="V556">
        <v>1334390.8899999997</v>
      </c>
      <c r="W556">
        <v>0.78107533141814178</v>
      </c>
      <c r="X556">
        <v>2</v>
      </c>
      <c r="Y556">
        <v>0</v>
      </c>
      <c r="AA556">
        <v>0</v>
      </c>
      <c r="AB556">
        <v>0</v>
      </c>
      <c r="AC556">
        <v>625998.00748840009</v>
      </c>
      <c r="AD556">
        <v>39332.455662127191</v>
      </c>
      <c r="AE556">
        <v>39332.455662127191</v>
      </c>
      <c r="AF556">
        <v>38777.667331167766</v>
      </c>
      <c r="AG556">
        <v>0</v>
      </c>
      <c r="AH556">
        <v>93.138658920500092</v>
      </c>
      <c r="AI556">
        <v>91.824928560662485</v>
      </c>
      <c r="AJ556">
        <v>0</v>
      </c>
      <c r="AK556">
        <v>0</v>
      </c>
      <c r="AL556">
        <v>0</v>
      </c>
      <c r="AM556">
        <v>0</v>
      </c>
      <c r="AN556">
        <v>38777.660000000003</v>
      </c>
      <c r="AO556">
        <v>91.82</v>
      </c>
      <c r="AP556">
        <v>3951688.8800000004</v>
      </c>
      <c r="AQ556">
        <v>3990466.5400000005</v>
      </c>
      <c r="AS556">
        <v>3990466.5400000005</v>
      </c>
      <c r="AU556">
        <v>118</v>
      </c>
      <c r="AV556">
        <v>59</v>
      </c>
      <c r="AX556">
        <v>0</v>
      </c>
      <c r="AY556">
        <v>310.33</v>
      </c>
    </row>
    <row r="557" spans="1:51" x14ac:dyDescent="0.25">
      <c r="A557" t="s">
        <v>1254</v>
      </c>
      <c r="B557" t="s">
        <v>1255</v>
      </c>
      <c r="C557" t="s">
        <v>1256</v>
      </c>
      <c r="D557" t="s">
        <v>211</v>
      </c>
      <c r="F557">
        <v>132.31</v>
      </c>
      <c r="H557">
        <v>769699.97</v>
      </c>
      <c r="I557">
        <v>119630.73</v>
      </c>
      <c r="J557">
        <v>187526.44</v>
      </c>
      <c r="K557">
        <v>641216.83180999989</v>
      </c>
      <c r="L557">
        <v>1718073.9718099998</v>
      </c>
      <c r="M557">
        <v>0.9</v>
      </c>
      <c r="N557">
        <v>1610388.25</v>
      </c>
      <c r="O557">
        <v>12171.32</v>
      </c>
      <c r="Q557">
        <v>483116.47</v>
      </c>
      <c r="R557">
        <v>531937.88</v>
      </c>
      <c r="S557">
        <v>1039185.4199999999</v>
      </c>
      <c r="T557">
        <v>0.64530116883304378</v>
      </c>
      <c r="V557">
        <v>571202.83000000007</v>
      </c>
      <c r="W557">
        <v>0.64530116883304378</v>
      </c>
      <c r="X557">
        <v>1</v>
      </c>
      <c r="Y557">
        <v>1</v>
      </c>
      <c r="AA557">
        <v>139324.31091117091</v>
      </c>
      <c r="AB557">
        <v>41797.293273351272</v>
      </c>
      <c r="AC557">
        <v>257856.69820865418</v>
      </c>
      <c r="AD557">
        <v>16201.548612217171</v>
      </c>
      <c r="AE557">
        <v>16201.548612217171</v>
      </c>
      <c r="AF557">
        <v>15973.024103329597</v>
      </c>
      <c r="AG557">
        <v>315.904264782339</v>
      </c>
      <c r="AH557">
        <v>122.45142931159528</v>
      </c>
      <c r="AI557">
        <v>120.72423931168919</v>
      </c>
      <c r="AJ557">
        <v>0</v>
      </c>
      <c r="AK557">
        <v>0</v>
      </c>
      <c r="AL557">
        <v>0</v>
      </c>
      <c r="AM557">
        <v>0</v>
      </c>
      <c r="AN557">
        <v>57770.31</v>
      </c>
      <c r="AO557">
        <v>436.62</v>
      </c>
      <c r="AP557">
        <v>543233.6100000001</v>
      </c>
      <c r="AQ557">
        <v>601003.92000000016</v>
      </c>
      <c r="AS557">
        <v>601003.92000000016</v>
      </c>
      <c r="AU557">
        <v>118</v>
      </c>
      <c r="AV557">
        <v>59</v>
      </c>
      <c r="AX557">
        <v>0</v>
      </c>
      <c r="AY557">
        <v>36.659999999999997</v>
      </c>
    </row>
    <row r="558" spans="1:51" x14ac:dyDescent="0.25">
      <c r="A558" t="s">
        <v>1257</v>
      </c>
      <c r="B558" t="s">
        <v>1258</v>
      </c>
      <c r="C558" t="s">
        <v>1256</v>
      </c>
      <c r="D558" t="s">
        <v>102</v>
      </c>
      <c r="F558">
        <v>484.29</v>
      </c>
      <c r="H558">
        <v>3029472.84</v>
      </c>
      <c r="I558">
        <v>437880.48</v>
      </c>
      <c r="J558">
        <v>1096182.31</v>
      </c>
      <c r="K558">
        <v>2649770.3327899994</v>
      </c>
      <c r="L558">
        <v>7213305.9627899993</v>
      </c>
      <c r="M558">
        <v>0.9</v>
      </c>
      <c r="N558">
        <v>6756952.3899999997</v>
      </c>
      <c r="O558">
        <v>13952.28</v>
      </c>
      <c r="Q558">
        <v>1199359.04</v>
      </c>
      <c r="R558">
        <v>3347908.75</v>
      </c>
      <c r="S558">
        <v>4674734.8100000005</v>
      </c>
      <c r="T558">
        <v>0.69184072051749368</v>
      </c>
      <c r="V558">
        <v>2082217.5799999991</v>
      </c>
      <c r="W558">
        <v>0.69184072051749368</v>
      </c>
      <c r="X558">
        <v>1</v>
      </c>
      <c r="Y558">
        <v>1</v>
      </c>
      <c r="AA558">
        <v>270118.79466241039</v>
      </c>
      <c r="AB558">
        <v>81035.638398723109</v>
      </c>
      <c r="AC558">
        <v>1090212.8128895494</v>
      </c>
      <c r="AD558">
        <v>68499.814076573981</v>
      </c>
      <c r="AE558">
        <v>68499.814076573981</v>
      </c>
      <c r="AF558">
        <v>67533.617156426786</v>
      </c>
      <c r="AG558">
        <v>167.3287459966613</v>
      </c>
      <c r="AH558">
        <v>141.44379210096011</v>
      </c>
      <c r="AI558">
        <v>139.44871287126884</v>
      </c>
      <c r="AJ558">
        <v>0</v>
      </c>
      <c r="AK558">
        <v>0</v>
      </c>
      <c r="AL558">
        <v>0</v>
      </c>
      <c r="AM558">
        <v>0</v>
      </c>
      <c r="AN558">
        <v>148569.25</v>
      </c>
      <c r="AO558">
        <v>306.77</v>
      </c>
      <c r="AP558">
        <v>3501438.7399999993</v>
      </c>
      <c r="AQ558">
        <v>3650007.9899999993</v>
      </c>
      <c r="AS558">
        <v>3650007.9899999993</v>
      </c>
      <c r="AU558">
        <v>115</v>
      </c>
      <c r="AV558">
        <v>58</v>
      </c>
      <c r="AX558">
        <v>53</v>
      </c>
      <c r="AY558">
        <v>238</v>
      </c>
    </row>
    <row r="559" spans="1:51" x14ac:dyDescent="0.25">
      <c r="A559" t="s">
        <v>1259</v>
      </c>
      <c r="B559" t="s">
        <v>1260</v>
      </c>
      <c r="C559" t="s">
        <v>1256</v>
      </c>
      <c r="D559" t="s">
        <v>211</v>
      </c>
      <c r="F559">
        <v>611.89</v>
      </c>
      <c r="H559">
        <v>3705358.1</v>
      </c>
      <c r="I559">
        <v>553252.57999999996</v>
      </c>
      <c r="J559">
        <v>1299301.3000000003</v>
      </c>
      <c r="K559">
        <v>3138018.2013900001</v>
      </c>
      <c r="L559">
        <v>8695930.1813900005</v>
      </c>
      <c r="M559">
        <v>0.9</v>
      </c>
      <c r="N559">
        <v>8140138.9800000004</v>
      </c>
      <c r="O559">
        <v>13303.27</v>
      </c>
      <c r="Q559">
        <v>2082247.55</v>
      </c>
      <c r="R559">
        <v>3417656.29</v>
      </c>
      <c r="S559">
        <v>5713177.8100000005</v>
      </c>
      <c r="T559">
        <v>0.70185261259507392</v>
      </c>
      <c r="V559">
        <v>2426961.17</v>
      </c>
      <c r="W559">
        <v>0.70185261259507392</v>
      </c>
      <c r="X559">
        <v>1</v>
      </c>
      <c r="Y559">
        <v>1</v>
      </c>
      <c r="AA559">
        <v>243915.45549006574</v>
      </c>
      <c r="AB559">
        <v>73174.636647019724</v>
      </c>
      <c r="AC559">
        <v>1145898.7952296878</v>
      </c>
      <c r="AD559">
        <v>71998.653378288654</v>
      </c>
      <c r="AE559">
        <v>71998.653378288654</v>
      </c>
      <c r="AF559">
        <v>70983.104970068409</v>
      </c>
      <c r="AG559">
        <v>119.58789430619838</v>
      </c>
      <c r="AH559">
        <v>117.6660075802655</v>
      </c>
      <c r="AI559">
        <v>116.0063164458782</v>
      </c>
      <c r="AJ559">
        <v>0</v>
      </c>
      <c r="AK559">
        <v>0</v>
      </c>
      <c r="AL559">
        <v>0</v>
      </c>
      <c r="AM559">
        <v>0</v>
      </c>
      <c r="AN559">
        <v>144157.74</v>
      </c>
      <c r="AO559">
        <v>235.59</v>
      </c>
      <c r="AP559">
        <v>3527463.97</v>
      </c>
      <c r="AQ559">
        <v>3671621.71</v>
      </c>
      <c r="AS559">
        <v>3671621.71</v>
      </c>
      <c r="AU559">
        <v>115</v>
      </c>
      <c r="AV559">
        <v>58</v>
      </c>
      <c r="AX559">
        <v>15.5</v>
      </c>
      <c r="AY559">
        <v>332.33</v>
      </c>
    </row>
    <row r="560" spans="1:51" x14ac:dyDescent="0.25">
      <c r="A560" t="s">
        <v>1261</v>
      </c>
      <c r="B560" t="s">
        <v>1262</v>
      </c>
      <c r="C560" t="s">
        <v>1256</v>
      </c>
      <c r="D560" t="s">
        <v>211</v>
      </c>
      <c r="F560">
        <v>338.7</v>
      </c>
      <c r="H560">
        <v>2004095.03</v>
      </c>
      <c r="I560">
        <v>306242.37</v>
      </c>
      <c r="J560">
        <v>593951.79000000015</v>
      </c>
      <c r="K560">
        <v>1686777.5137</v>
      </c>
      <c r="L560">
        <v>4591066.7037000004</v>
      </c>
      <c r="M560">
        <v>0.9</v>
      </c>
      <c r="N560">
        <v>4300637.78</v>
      </c>
      <c r="O560">
        <v>12697.48</v>
      </c>
      <c r="Q560">
        <v>663365.49</v>
      </c>
      <c r="R560">
        <v>2435992.8199999998</v>
      </c>
      <c r="S560">
        <v>3185914.4499999997</v>
      </c>
      <c r="T560">
        <v>0.74080046099581065</v>
      </c>
      <c r="V560">
        <v>1114723.3300000005</v>
      </c>
      <c r="W560">
        <v>0.74080046099581065</v>
      </c>
      <c r="X560">
        <v>2</v>
      </c>
      <c r="Y560">
        <v>0</v>
      </c>
      <c r="AA560">
        <v>0</v>
      </c>
      <c r="AB560">
        <v>0</v>
      </c>
      <c r="AC560">
        <v>581618.28942400054</v>
      </c>
      <c r="AD560">
        <v>36544.007021421181</v>
      </c>
      <c r="AE560">
        <v>36544.007021421181</v>
      </c>
      <c r="AF560">
        <v>36028.550045224663</v>
      </c>
      <c r="AG560">
        <v>0</v>
      </c>
      <c r="AH560">
        <v>107.8949129655187</v>
      </c>
      <c r="AI560">
        <v>106.37304412525735</v>
      </c>
      <c r="AJ560">
        <v>0</v>
      </c>
      <c r="AK560">
        <v>0</v>
      </c>
      <c r="AL560">
        <v>0</v>
      </c>
      <c r="AM560">
        <v>0</v>
      </c>
      <c r="AN560">
        <v>36028.550000000003</v>
      </c>
      <c r="AO560">
        <v>106.37</v>
      </c>
      <c r="AP560">
        <v>2514804.9200000009</v>
      </c>
      <c r="AQ560">
        <v>2550833.4700000007</v>
      </c>
      <c r="AS560">
        <v>2550833.4700000007</v>
      </c>
      <c r="AU560">
        <v>115</v>
      </c>
      <c r="AV560">
        <v>58</v>
      </c>
      <c r="AX560">
        <v>3</v>
      </c>
      <c r="AY560">
        <v>137.66</v>
      </c>
    </row>
    <row r="561" spans="1:51" x14ac:dyDescent="0.25">
      <c r="A561" t="s">
        <v>1263</v>
      </c>
      <c r="B561" t="s">
        <v>1264</v>
      </c>
      <c r="C561" t="s">
        <v>1256</v>
      </c>
      <c r="D561" t="s">
        <v>102</v>
      </c>
      <c r="F561">
        <v>251.53</v>
      </c>
      <c r="H561">
        <v>1560151.9899999998</v>
      </c>
      <c r="I561">
        <v>227425.88</v>
      </c>
      <c r="J561">
        <v>510690.1100000001</v>
      </c>
      <c r="K561">
        <v>1341382.0000300002</v>
      </c>
      <c r="L561">
        <v>3639649.9800299997</v>
      </c>
      <c r="M561">
        <v>0.9</v>
      </c>
      <c r="N561">
        <v>3409823.18</v>
      </c>
      <c r="O561">
        <v>13556.32</v>
      </c>
      <c r="Q561">
        <v>597888.27</v>
      </c>
      <c r="R561">
        <v>1739282.08</v>
      </c>
      <c r="S561">
        <v>2404268.77</v>
      </c>
      <c r="T561">
        <v>0.70510071727531631</v>
      </c>
      <c r="V561">
        <v>1005554.4100000001</v>
      </c>
      <c r="W561">
        <v>0.70510071727531631</v>
      </c>
      <c r="X561">
        <v>1</v>
      </c>
      <c r="Y561">
        <v>1</v>
      </c>
      <c r="AA561">
        <v>91098.293387647718</v>
      </c>
      <c r="AB561">
        <v>27329.488016294315</v>
      </c>
      <c r="AC561">
        <v>532161.29858679278</v>
      </c>
      <c r="AD561">
        <v>33436.545214807127</v>
      </c>
      <c r="AE561">
        <v>33436.545214807127</v>
      </c>
      <c r="AF561">
        <v>32964.919306877004</v>
      </c>
      <c r="AG561">
        <v>108.6529957313017</v>
      </c>
      <c r="AH561">
        <v>132.93263314438488</v>
      </c>
      <c r="AI561">
        <v>131.05760468682465</v>
      </c>
      <c r="AJ561">
        <v>0</v>
      </c>
      <c r="AK561">
        <v>0</v>
      </c>
      <c r="AL561">
        <v>0</v>
      </c>
      <c r="AM561">
        <v>0</v>
      </c>
      <c r="AN561">
        <v>60294.400000000001</v>
      </c>
      <c r="AO561">
        <v>239.71</v>
      </c>
      <c r="AP561">
        <v>1797829.9900000005</v>
      </c>
      <c r="AQ561">
        <v>1858124.3900000004</v>
      </c>
      <c r="AS561">
        <v>1858124.3900000004</v>
      </c>
      <c r="AU561">
        <v>118</v>
      </c>
      <c r="AV561">
        <v>59</v>
      </c>
      <c r="AX561">
        <v>0</v>
      </c>
      <c r="AY561">
        <v>134.66</v>
      </c>
    </row>
    <row r="562" spans="1:51" x14ac:dyDescent="0.25">
      <c r="A562" t="s">
        <v>1265</v>
      </c>
      <c r="B562" t="s">
        <v>1266</v>
      </c>
      <c r="C562" t="s">
        <v>1256</v>
      </c>
      <c r="D562" t="s">
        <v>222</v>
      </c>
      <c r="F562">
        <v>516</v>
      </c>
      <c r="H562">
        <v>3369677.71</v>
      </c>
      <c r="I562">
        <v>466551.72</v>
      </c>
      <c r="J562">
        <v>886026.68000000017</v>
      </c>
      <c r="K562">
        <v>2982452.1359999999</v>
      </c>
      <c r="L562">
        <v>7704708.2459999993</v>
      </c>
      <c r="M562">
        <v>0.9</v>
      </c>
      <c r="N562">
        <v>7232482.6299999999</v>
      </c>
      <c r="O562">
        <v>14016.43</v>
      </c>
      <c r="Q562">
        <v>1556914.94</v>
      </c>
      <c r="R562">
        <v>2839618.79</v>
      </c>
      <c r="S562">
        <v>4685496.54</v>
      </c>
      <c r="T562">
        <v>0.64784069035503511</v>
      </c>
      <c r="V562">
        <v>2546986.09</v>
      </c>
      <c r="W562">
        <v>0.64784069035503511</v>
      </c>
      <c r="X562">
        <v>1</v>
      </c>
      <c r="Y562">
        <v>1</v>
      </c>
      <c r="AA562">
        <v>607358.24709933251</v>
      </c>
      <c r="AB562">
        <v>182207.47412979975</v>
      </c>
      <c r="AC562">
        <v>1333415.1056364633</v>
      </c>
      <c r="AD562">
        <v>83780.602964025704</v>
      </c>
      <c r="AE562">
        <v>83780.602964025704</v>
      </c>
      <c r="AF562">
        <v>82598.86894557382</v>
      </c>
      <c r="AG562">
        <v>353.1152599414724</v>
      </c>
      <c r="AH562">
        <v>162.36550962020485</v>
      </c>
      <c r="AI562">
        <v>160.07532741390276</v>
      </c>
      <c r="AJ562">
        <v>0</v>
      </c>
      <c r="AK562">
        <v>0</v>
      </c>
      <c r="AL562">
        <v>0</v>
      </c>
      <c r="AM562">
        <v>0</v>
      </c>
      <c r="AN562">
        <v>264806.34000000003</v>
      </c>
      <c r="AO562">
        <v>513.19000000000005</v>
      </c>
      <c r="AP562">
        <v>2908424.9300000006</v>
      </c>
      <c r="AQ562">
        <v>3173231.2700000005</v>
      </c>
      <c r="AS562">
        <v>3173231.2700000005</v>
      </c>
      <c r="AU562">
        <v>118</v>
      </c>
      <c r="AV562">
        <v>59</v>
      </c>
      <c r="AX562">
        <v>3</v>
      </c>
      <c r="AY562">
        <v>203.33</v>
      </c>
    </row>
    <row r="563" spans="1:51" x14ac:dyDescent="0.25">
      <c r="A563" t="s">
        <v>1267</v>
      </c>
      <c r="B563" t="s">
        <v>1268</v>
      </c>
      <c r="C563" t="s">
        <v>1256</v>
      </c>
      <c r="D563" t="s">
        <v>102</v>
      </c>
      <c r="F563">
        <v>273.19</v>
      </c>
      <c r="H563">
        <v>1758979.48</v>
      </c>
      <c r="I563">
        <v>247010.2</v>
      </c>
      <c r="J563">
        <v>670240.78</v>
      </c>
      <c r="K563">
        <v>1428937.4356900004</v>
      </c>
      <c r="L563">
        <v>4105167.8956900006</v>
      </c>
      <c r="M563">
        <v>0.9</v>
      </c>
      <c r="N563">
        <v>3837544.84</v>
      </c>
      <c r="O563">
        <v>14047.16</v>
      </c>
      <c r="Q563">
        <v>2753054.66</v>
      </c>
      <c r="R563">
        <v>882481.92</v>
      </c>
      <c r="S563">
        <v>4437306.83</v>
      </c>
      <c r="T563">
        <v>1.1562879432048538</v>
      </c>
      <c r="V563">
        <v>-599761.99000000022</v>
      </c>
      <c r="W563">
        <v>1.1562879432048538</v>
      </c>
      <c r="X563">
        <v>4</v>
      </c>
      <c r="Y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1.0809138957835509</v>
      </c>
      <c r="AL563">
        <v>0</v>
      </c>
      <c r="AM563">
        <v>295.29486718910829</v>
      </c>
      <c r="AN563">
        <v>295.29000000000002</v>
      </c>
      <c r="AO563">
        <v>1.08</v>
      </c>
      <c r="AP563">
        <v>882481.92</v>
      </c>
      <c r="AQ563">
        <v>882777.21000000008</v>
      </c>
      <c r="AS563">
        <v>882777.21000000008</v>
      </c>
      <c r="AU563">
        <v>115</v>
      </c>
      <c r="AV563">
        <v>58</v>
      </c>
      <c r="AX563">
        <v>0</v>
      </c>
      <c r="AY563">
        <v>195.66</v>
      </c>
    </row>
    <row r="564" spans="1:51" x14ac:dyDescent="0.25">
      <c r="A564" t="s">
        <v>1269</v>
      </c>
      <c r="B564" t="s">
        <v>1270</v>
      </c>
      <c r="C564" t="s">
        <v>1271</v>
      </c>
      <c r="D564" t="s">
        <v>97</v>
      </c>
      <c r="F564">
        <v>94.98</v>
      </c>
      <c r="H564">
        <v>604600.74</v>
      </c>
      <c r="I564">
        <v>85878.06</v>
      </c>
      <c r="J564">
        <v>221310.34000000003</v>
      </c>
      <c r="K564">
        <v>555432.3099799999</v>
      </c>
      <c r="L564">
        <v>1467221.44998</v>
      </c>
      <c r="M564">
        <v>1.05731</v>
      </c>
      <c r="N564">
        <v>1519476.08</v>
      </c>
      <c r="O564">
        <v>15997.85</v>
      </c>
      <c r="Q564">
        <v>151947.6</v>
      </c>
      <c r="R564">
        <v>1184344.07</v>
      </c>
      <c r="S564">
        <v>1336291.6700000002</v>
      </c>
      <c r="T564">
        <v>0.87944238648363593</v>
      </c>
      <c r="V564">
        <v>183184.40999999992</v>
      </c>
      <c r="W564">
        <v>0.87944238648363593</v>
      </c>
      <c r="X564">
        <v>2</v>
      </c>
      <c r="Y564">
        <v>0</v>
      </c>
      <c r="AA564">
        <v>0</v>
      </c>
      <c r="AB564">
        <v>0</v>
      </c>
      <c r="AC564">
        <v>28113.121799999917</v>
      </c>
      <c r="AD564">
        <v>1766.3923902233319</v>
      </c>
      <c r="AE564">
        <v>2884.8984415478885</v>
      </c>
      <c r="AF564">
        <v>2844.2066524279198</v>
      </c>
      <c r="AG564">
        <v>0</v>
      </c>
      <c r="AH564">
        <v>18.59751937485083</v>
      </c>
      <c r="AI564">
        <v>29.945321672224885</v>
      </c>
      <c r="AJ564">
        <v>0</v>
      </c>
      <c r="AK564">
        <v>0</v>
      </c>
      <c r="AL564">
        <v>0</v>
      </c>
      <c r="AM564">
        <v>0</v>
      </c>
      <c r="AN564">
        <v>2844.2</v>
      </c>
      <c r="AO564">
        <v>29.94</v>
      </c>
      <c r="AP564">
        <v>1184344.07</v>
      </c>
      <c r="AQ564">
        <v>1187188.27</v>
      </c>
      <c r="AS564">
        <v>1187188.27</v>
      </c>
      <c r="AU564">
        <v>43</v>
      </c>
      <c r="AV564">
        <v>22</v>
      </c>
      <c r="AX564">
        <v>18</v>
      </c>
      <c r="AY564">
        <v>40.770961652233751</v>
      </c>
    </row>
    <row r="565" spans="1:51" x14ac:dyDescent="0.25">
      <c r="A565" t="s">
        <v>1272</v>
      </c>
      <c r="B565" t="s">
        <v>1273</v>
      </c>
      <c r="C565" t="s">
        <v>1271</v>
      </c>
      <c r="D565" t="s">
        <v>97</v>
      </c>
      <c r="F565">
        <v>956.96</v>
      </c>
      <c r="H565">
        <v>6164679.0800000001</v>
      </c>
      <c r="I565">
        <v>865254.52</v>
      </c>
      <c r="J565">
        <v>1977681.2500000002</v>
      </c>
      <c r="K565">
        <v>5534867.1189600006</v>
      </c>
      <c r="L565">
        <v>14542481.96896</v>
      </c>
      <c r="M565">
        <v>1.05731</v>
      </c>
      <c r="N565">
        <v>15058708.369999999</v>
      </c>
      <c r="O565">
        <v>15735.98</v>
      </c>
      <c r="Q565">
        <v>1505870.83</v>
      </c>
      <c r="R565">
        <v>6333187.9699999997</v>
      </c>
      <c r="S565">
        <v>7839058.7999999998</v>
      </c>
      <c r="T565">
        <v>0.52056647936797784</v>
      </c>
      <c r="V565">
        <v>7219649.5699999994</v>
      </c>
      <c r="W565">
        <v>0.52056647936797784</v>
      </c>
      <c r="X565">
        <v>1</v>
      </c>
      <c r="Y565">
        <v>1</v>
      </c>
      <c r="AA565">
        <v>3181162.1616212083</v>
      </c>
      <c r="AB565">
        <v>954348.64848636242</v>
      </c>
      <c r="AC565">
        <v>4283487.0760622732</v>
      </c>
      <c r="AD565">
        <v>269138.34146929963</v>
      </c>
      <c r="AE565">
        <v>269138.34146929963</v>
      </c>
      <c r="AF565">
        <v>265342.11749224667</v>
      </c>
      <c r="AG565">
        <v>997.27120097638601</v>
      </c>
      <c r="AH565">
        <v>281.24304199684377</v>
      </c>
      <c r="AI565">
        <v>277.27607997434234</v>
      </c>
      <c r="AJ565">
        <v>0</v>
      </c>
      <c r="AK565">
        <v>0</v>
      </c>
      <c r="AL565">
        <v>0</v>
      </c>
      <c r="AM565">
        <v>0</v>
      </c>
      <c r="AN565">
        <v>1219690.76</v>
      </c>
      <c r="AO565">
        <v>1274.54</v>
      </c>
      <c r="AP565">
        <v>6333187.9700000007</v>
      </c>
      <c r="AQ565">
        <v>7552878.7300000004</v>
      </c>
      <c r="AS565">
        <v>7552878.7300000004</v>
      </c>
      <c r="AU565">
        <v>49</v>
      </c>
      <c r="AV565">
        <v>25</v>
      </c>
      <c r="AX565">
        <v>88.66</v>
      </c>
      <c r="AY565">
        <v>410.78310657740161</v>
      </c>
    </row>
    <row r="566" spans="1:51" x14ac:dyDescent="0.25">
      <c r="A566" t="s">
        <v>1274</v>
      </c>
      <c r="B566" t="s">
        <v>1275</v>
      </c>
      <c r="C566" t="s">
        <v>1271</v>
      </c>
      <c r="D566" t="s">
        <v>102</v>
      </c>
      <c r="F566">
        <v>36256.620000000003</v>
      </c>
      <c r="H566">
        <v>227534751.71000001</v>
      </c>
      <c r="I566">
        <v>32782148.100000001</v>
      </c>
      <c r="J566">
        <v>103586746.90000001</v>
      </c>
      <c r="K566">
        <v>203617682.74062002</v>
      </c>
      <c r="L566">
        <v>567521329.45062006</v>
      </c>
      <c r="M566">
        <v>1.05731</v>
      </c>
      <c r="N566">
        <v>588376647.44000006</v>
      </c>
      <c r="O566">
        <v>16228.11</v>
      </c>
      <c r="Q566">
        <v>152360077.88999999</v>
      </c>
      <c r="R566">
        <v>210197162.72</v>
      </c>
      <c r="S566">
        <v>369339752.56999999</v>
      </c>
      <c r="T566">
        <v>0.62772673622751751</v>
      </c>
      <c r="V566">
        <v>219036894.87000006</v>
      </c>
      <c r="W566">
        <v>0.62772673622751751</v>
      </c>
      <c r="X566">
        <v>1</v>
      </c>
      <c r="Y566">
        <v>1</v>
      </c>
      <c r="AA566">
        <v>61244365.544952273</v>
      </c>
      <c r="AB566">
        <v>18373309.66348568</v>
      </c>
      <c r="AC566">
        <v>113829483.76321404</v>
      </c>
      <c r="AD566">
        <v>7152088.4565154258</v>
      </c>
      <c r="AE566">
        <v>7152088.4565154258</v>
      </c>
      <c r="AF566">
        <v>7051207.51351636</v>
      </c>
      <c r="AG566">
        <v>506.75737736958598</v>
      </c>
      <c r="AH566">
        <v>197.26296760468639</v>
      </c>
      <c r="AI566">
        <v>194.4805531656387</v>
      </c>
      <c r="AJ566">
        <v>0</v>
      </c>
      <c r="AK566">
        <v>0</v>
      </c>
      <c r="AL566">
        <v>0</v>
      </c>
      <c r="AM566">
        <v>0</v>
      </c>
      <c r="AN566">
        <v>25424517.170000002</v>
      </c>
      <c r="AO566">
        <v>701.23</v>
      </c>
      <c r="AP566">
        <v>222026225.60999995</v>
      </c>
      <c r="AQ566">
        <v>247450742.77999997</v>
      </c>
      <c r="AS566">
        <v>247450742.77999997</v>
      </c>
      <c r="AU566">
        <v>43</v>
      </c>
      <c r="AV566">
        <v>22</v>
      </c>
      <c r="AX566">
        <v>10017</v>
      </c>
      <c r="AY566">
        <v>19048.330000000002</v>
      </c>
    </row>
    <row r="567" spans="1:51" x14ac:dyDescent="0.25">
      <c r="A567" t="s">
        <v>1276</v>
      </c>
      <c r="B567" t="s">
        <v>1277</v>
      </c>
      <c r="C567" t="s">
        <v>1271</v>
      </c>
      <c r="D567" t="s">
        <v>102</v>
      </c>
      <c r="F567">
        <v>5219.71</v>
      </c>
      <c r="H567">
        <v>30770735.690000001</v>
      </c>
      <c r="I567">
        <v>4719505.1900000004</v>
      </c>
      <c r="J567">
        <v>7186890.0800000001</v>
      </c>
      <c r="K567">
        <v>25105288.278209999</v>
      </c>
      <c r="L567">
        <v>67782419.238209993</v>
      </c>
      <c r="M567">
        <v>1.05731</v>
      </c>
      <c r="N567">
        <v>70228245.609999999</v>
      </c>
      <c r="O567">
        <v>13454.43</v>
      </c>
      <c r="Q567">
        <v>66357949.740000002</v>
      </c>
      <c r="R567">
        <v>5189400.97</v>
      </c>
      <c r="S567">
        <v>72575733.609999999</v>
      </c>
      <c r="T567">
        <v>1.0334265505226536</v>
      </c>
      <c r="V567">
        <v>-2347488</v>
      </c>
      <c r="W567">
        <v>1.0334265505226536</v>
      </c>
      <c r="X567">
        <v>4</v>
      </c>
      <c r="Y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1.0353039704210074</v>
      </c>
      <c r="AL567">
        <v>0</v>
      </c>
      <c r="AM567">
        <v>5403.9864874462364</v>
      </c>
      <c r="AN567">
        <v>5403.98</v>
      </c>
      <c r="AO567">
        <v>1.03</v>
      </c>
      <c r="AP567">
        <v>5246474.3200000012</v>
      </c>
      <c r="AQ567">
        <v>5251878.3000000017</v>
      </c>
      <c r="AS567">
        <v>5251878.3000000017</v>
      </c>
      <c r="AU567">
        <v>49</v>
      </c>
      <c r="AV567">
        <v>25</v>
      </c>
      <c r="AX567">
        <v>246</v>
      </c>
      <c r="AY567">
        <v>998.33</v>
      </c>
    </row>
    <row r="568" spans="1:51" x14ac:dyDescent="0.25">
      <c r="A568" t="s">
        <v>1278</v>
      </c>
      <c r="B568" t="s">
        <v>1279</v>
      </c>
      <c r="C568" t="s">
        <v>1271</v>
      </c>
      <c r="D568" t="s">
        <v>102</v>
      </c>
      <c r="F568">
        <v>11088.7</v>
      </c>
      <c r="H568">
        <v>70153489.669999987</v>
      </c>
      <c r="I568">
        <v>10026069.869999999</v>
      </c>
      <c r="J568">
        <v>31850774.859999999</v>
      </c>
      <c r="K568">
        <v>62523326.171699993</v>
      </c>
      <c r="L568">
        <v>174553660.57169998</v>
      </c>
      <c r="M568">
        <v>1.05731</v>
      </c>
      <c r="N568">
        <v>180974119.03</v>
      </c>
      <c r="O568">
        <v>16320.58</v>
      </c>
      <c r="Q568">
        <v>60147712.310000002</v>
      </c>
      <c r="R568">
        <v>60898431.93</v>
      </c>
      <c r="S568">
        <v>124847953.66</v>
      </c>
      <c r="T568">
        <v>0.68986634292886928</v>
      </c>
      <c r="V568">
        <v>56126165.370000005</v>
      </c>
      <c r="W568">
        <v>0.68986634292886928</v>
      </c>
      <c r="X568">
        <v>1</v>
      </c>
      <c r="Y568">
        <v>1</v>
      </c>
      <c r="AA568">
        <v>7592009.3861359358</v>
      </c>
      <c r="AB568">
        <v>2277602.8158407807</v>
      </c>
      <c r="AC568">
        <v>25218861.669327721</v>
      </c>
      <c r="AD568">
        <v>1584541.3988422833</v>
      </c>
      <c r="AE568">
        <v>1584541.3988422833</v>
      </c>
      <c r="AF568">
        <v>1562191.2795018761</v>
      </c>
      <c r="AG568">
        <v>205.39854228546002</v>
      </c>
      <c r="AH568">
        <v>142.89694904202324</v>
      </c>
      <c r="AI568">
        <v>140.88137288427643</v>
      </c>
      <c r="AJ568">
        <v>0</v>
      </c>
      <c r="AK568">
        <v>0</v>
      </c>
      <c r="AL568">
        <v>0</v>
      </c>
      <c r="AM568">
        <v>0</v>
      </c>
      <c r="AN568">
        <v>3839794.09</v>
      </c>
      <c r="AO568">
        <v>346.27</v>
      </c>
      <c r="AP568">
        <v>64299495.090000004</v>
      </c>
      <c r="AQ568">
        <v>68139289.180000007</v>
      </c>
      <c r="AS568">
        <v>68139289.180000007</v>
      </c>
      <c r="AU568">
        <v>83</v>
      </c>
      <c r="AV568">
        <v>42</v>
      </c>
      <c r="AX568">
        <v>2661</v>
      </c>
      <c r="AY568">
        <v>6425</v>
      </c>
    </row>
    <row r="569" spans="1:51" x14ac:dyDescent="0.25">
      <c r="A569" t="s">
        <v>1280</v>
      </c>
      <c r="B569" t="s">
        <v>1281</v>
      </c>
      <c r="C569" t="s">
        <v>1271</v>
      </c>
      <c r="D569" t="s">
        <v>102</v>
      </c>
      <c r="F569">
        <v>12876.78</v>
      </c>
      <c r="H569">
        <v>84851599.920000002</v>
      </c>
      <c r="I569">
        <v>11642798.17</v>
      </c>
      <c r="J569">
        <v>51809999.009999998</v>
      </c>
      <c r="K569">
        <v>77897977.145779982</v>
      </c>
      <c r="L569">
        <v>226202374.24577999</v>
      </c>
      <c r="M569">
        <v>1.05731</v>
      </c>
      <c r="N569">
        <v>234701699.24000001</v>
      </c>
      <c r="O569">
        <v>18226.73</v>
      </c>
      <c r="Q569">
        <v>21456640.600000001</v>
      </c>
      <c r="R569">
        <v>130376081.52</v>
      </c>
      <c r="S569">
        <v>157992726.5</v>
      </c>
      <c r="T569">
        <v>0.67316396520180555</v>
      </c>
      <c r="V569">
        <v>76708972.74000001</v>
      </c>
      <c r="W569">
        <v>0.67316396520180555</v>
      </c>
      <c r="X569">
        <v>1</v>
      </c>
      <c r="Y569">
        <v>1</v>
      </c>
      <c r="AA569">
        <v>13766000.884981215</v>
      </c>
      <c r="AB569">
        <v>4129800.2654943643</v>
      </c>
      <c r="AC569">
        <v>44748123.124020748</v>
      </c>
      <c r="AD569">
        <v>2811596.1196115613</v>
      </c>
      <c r="AE569">
        <v>2811596.1196115613</v>
      </c>
      <c r="AF569">
        <v>2771938.2672788566</v>
      </c>
      <c r="AG569">
        <v>320.71684578709613</v>
      </c>
      <c r="AH569">
        <v>218.34621074613071</v>
      </c>
      <c r="AI569">
        <v>215.26641499496429</v>
      </c>
      <c r="AJ569">
        <v>0</v>
      </c>
      <c r="AK569">
        <v>0</v>
      </c>
      <c r="AL569">
        <v>0</v>
      </c>
      <c r="AM569">
        <v>0</v>
      </c>
      <c r="AN569">
        <v>6901738.5300000003</v>
      </c>
      <c r="AO569">
        <v>535.98</v>
      </c>
      <c r="AP569">
        <v>141341092.94999999</v>
      </c>
      <c r="AQ569">
        <v>148242831.47999999</v>
      </c>
      <c r="AS569">
        <v>148242831.47999999</v>
      </c>
      <c r="AU569">
        <v>83</v>
      </c>
      <c r="AV569">
        <v>42</v>
      </c>
      <c r="AX569">
        <v>5627</v>
      </c>
      <c r="AY569">
        <v>10494.33</v>
      </c>
    </row>
    <row r="570" spans="1:51" x14ac:dyDescent="0.25">
      <c r="A570" t="s">
        <v>1282</v>
      </c>
      <c r="B570" t="s">
        <v>1283</v>
      </c>
      <c r="C570" t="s">
        <v>1271</v>
      </c>
      <c r="D570" t="s">
        <v>102</v>
      </c>
      <c r="F570">
        <v>20050.46</v>
      </c>
      <c r="H570">
        <v>122282065.06</v>
      </c>
      <c r="I570">
        <v>18129024.41</v>
      </c>
      <c r="J570">
        <v>43407973.670000002</v>
      </c>
      <c r="K570">
        <v>107416440.29646</v>
      </c>
      <c r="L570">
        <v>291235503.43646002</v>
      </c>
      <c r="M570">
        <v>1.05731</v>
      </c>
      <c r="N570">
        <v>301770173.94</v>
      </c>
      <c r="O570">
        <v>15050.53</v>
      </c>
      <c r="Q570">
        <v>146133528.12</v>
      </c>
      <c r="R570">
        <v>59606646.009999998</v>
      </c>
      <c r="S570">
        <v>208765152.28999999</v>
      </c>
      <c r="T570">
        <v>0.6918018091857816</v>
      </c>
      <c r="V570">
        <v>93005021.650000006</v>
      </c>
      <c r="W570">
        <v>0.6918018091857816</v>
      </c>
      <c r="X570">
        <v>1</v>
      </c>
      <c r="Y570">
        <v>1</v>
      </c>
      <c r="AA570">
        <v>12075434.746726483</v>
      </c>
      <c r="AB570">
        <v>3622630.4240179448</v>
      </c>
      <c r="AC570">
        <v>33906917.593576133</v>
      </c>
      <c r="AD570">
        <v>2130425.843110126</v>
      </c>
      <c r="AE570">
        <v>2130425.843110126</v>
      </c>
      <c r="AF570">
        <v>2100375.9675598955</v>
      </c>
      <c r="AG570">
        <v>180.67567646916555</v>
      </c>
      <c r="AH570">
        <v>106.25321529332125</v>
      </c>
      <c r="AI570">
        <v>104.75450276751235</v>
      </c>
      <c r="AJ570">
        <v>0</v>
      </c>
      <c r="AK570">
        <v>0</v>
      </c>
      <c r="AL570">
        <v>0</v>
      </c>
      <c r="AM570">
        <v>0</v>
      </c>
      <c r="AN570">
        <v>5723006.3899999997</v>
      </c>
      <c r="AO570">
        <v>285.43</v>
      </c>
      <c r="AP570">
        <v>61679288.420000002</v>
      </c>
      <c r="AQ570">
        <v>67402294.810000002</v>
      </c>
      <c r="AS570">
        <v>67402294.810000002</v>
      </c>
      <c r="AU570">
        <v>65</v>
      </c>
      <c r="AV570">
        <v>33</v>
      </c>
      <c r="AX570">
        <v>3445.5</v>
      </c>
      <c r="AY570">
        <v>7327.33</v>
      </c>
    </row>
    <row r="571" spans="1:51" x14ac:dyDescent="0.25">
      <c r="A571" t="s">
        <v>1284</v>
      </c>
      <c r="B571" t="s">
        <v>1285</v>
      </c>
      <c r="C571" t="s">
        <v>1271</v>
      </c>
      <c r="D571" t="s">
        <v>102</v>
      </c>
      <c r="F571">
        <v>4605.5</v>
      </c>
      <c r="H571">
        <v>26706547.469999999</v>
      </c>
      <c r="I571">
        <v>4164154.93</v>
      </c>
      <c r="J571">
        <v>6052172.5399999991</v>
      </c>
      <c r="K571">
        <v>23007003.984499998</v>
      </c>
      <c r="L571">
        <v>59929878.924499996</v>
      </c>
      <c r="M571">
        <v>1.05731</v>
      </c>
      <c r="N571">
        <v>62045928.880000003</v>
      </c>
      <c r="O571">
        <v>13472.13</v>
      </c>
      <c r="Q571">
        <v>34048808.799999997</v>
      </c>
      <c r="R571">
        <v>7444082.7400000002</v>
      </c>
      <c r="S571">
        <v>41736450.619999997</v>
      </c>
      <c r="T571">
        <v>0.67267025207601339</v>
      </c>
      <c r="V571">
        <v>20309478.260000005</v>
      </c>
      <c r="W571">
        <v>0.67267025207601339</v>
      </c>
      <c r="X571">
        <v>1</v>
      </c>
      <c r="Y571">
        <v>1</v>
      </c>
      <c r="AA571">
        <v>3669823.8908221275</v>
      </c>
      <c r="AB571">
        <v>1100947.1672466381</v>
      </c>
      <c r="AC571">
        <v>7244493.9738681018</v>
      </c>
      <c r="AD571">
        <v>455183.13894472714</v>
      </c>
      <c r="AE571">
        <v>455183.13894472714</v>
      </c>
      <c r="AF571">
        <v>448762.73397166119</v>
      </c>
      <c r="AG571">
        <v>239.05051943255631</v>
      </c>
      <c r="AH571">
        <v>98.834684387086554</v>
      </c>
      <c r="AI571">
        <v>97.440611002423452</v>
      </c>
      <c r="AJ571">
        <v>0</v>
      </c>
      <c r="AK571">
        <v>0</v>
      </c>
      <c r="AL571">
        <v>0</v>
      </c>
      <c r="AM571">
        <v>0</v>
      </c>
      <c r="AN571">
        <v>1549709.9</v>
      </c>
      <c r="AO571">
        <v>336.49</v>
      </c>
      <c r="AP571">
        <v>7516830.2199999997</v>
      </c>
      <c r="AQ571">
        <v>9066540.1199999992</v>
      </c>
      <c r="AS571">
        <v>9066540.1199999992</v>
      </c>
      <c r="AU571">
        <v>70</v>
      </c>
      <c r="AV571">
        <v>35</v>
      </c>
      <c r="AX571">
        <v>394.5</v>
      </c>
      <c r="AY571">
        <v>525</v>
      </c>
    </row>
    <row r="572" spans="1:51" x14ac:dyDescent="0.25">
      <c r="A572" t="s">
        <v>1286</v>
      </c>
      <c r="B572" t="s">
        <v>1287</v>
      </c>
      <c r="C572" t="s">
        <v>1271</v>
      </c>
      <c r="D572" t="s">
        <v>102</v>
      </c>
      <c r="F572">
        <v>4017.86</v>
      </c>
      <c r="H572">
        <v>23411971.640000001</v>
      </c>
      <c r="I572">
        <v>3632828.47</v>
      </c>
      <c r="J572">
        <v>4794025.5600000005</v>
      </c>
      <c r="K572">
        <v>18946468.042860005</v>
      </c>
      <c r="L572">
        <v>50785293.712860003</v>
      </c>
      <c r="M572">
        <v>1.05731</v>
      </c>
      <c r="N572">
        <v>52609976.810000002</v>
      </c>
      <c r="O572">
        <v>13094.02</v>
      </c>
      <c r="Q572">
        <v>42607167.25</v>
      </c>
      <c r="R572">
        <v>7151021.5800000001</v>
      </c>
      <c r="S572">
        <v>50287165.329999998</v>
      </c>
      <c r="T572">
        <v>0.95584846029511106</v>
      </c>
      <c r="V572">
        <v>2322811.4800000042</v>
      </c>
      <c r="W572">
        <v>0.95584846029511106</v>
      </c>
      <c r="X572">
        <v>3</v>
      </c>
      <c r="Y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21.458591482545483</v>
      </c>
      <c r="AK572">
        <v>0</v>
      </c>
      <c r="AL572">
        <v>86217.616374060191</v>
      </c>
      <c r="AM572">
        <v>0</v>
      </c>
      <c r="AN572">
        <v>86217.61</v>
      </c>
      <c r="AO572">
        <v>21.45</v>
      </c>
      <c r="AP572">
        <v>7196045.0199999996</v>
      </c>
      <c r="AQ572">
        <v>7282262.6299999999</v>
      </c>
      <c r="AS572">
        <v>7282262.6299999999</v>
      </c>
      <c r="AU572">
        <v>70</v>
      </c>
      <c r="AV572">
        <v>35</v>
      </c>
      <c r="AX572">
        <v>92.5</v>
      </c>
      <c r="AY572">
        <v>578.66</v>
      </c>
    </row>
    <row r="573" spans="1:51" x14ac:dyDescent="0.25">
      <c r="A573" t="s">
        <v>1288</v>
      </c>
      <c r="B573" t="s">
        <v>1289</v>
      </c>
      <c r="C573" t="s">
        <v>1271</v>
      </c>
      <c r="D573" t="s">
        <v>102</v>
      </c>
      <c r="F573">
        <v>11884.3</v>
      </c>
      <c r="H573">
        <v>69628869.620000005</v>
      </c>
      <c r="I573">
        <v>10745427.529999999</v>
      </c>
      <c r="J573">
        <v>15289458.440000001</v>
      </c>
      <c r="K573">
        <v>56644513.214300007</v>
      </c>
      <c r="L573">
        <v>152308268.80430001</v>
      </c>
      <c r="M573">
        <v>1.05731</v>
      </c>
      <c r="N573">
        <v>157790758.63</v>
      </c>
      <c r="O573">
        <v>13277.24</v>
      </c>
      <c r="Q573">
        <v>153694737.27000001</v>
      </c>
      <c r="R573">
        <v>9593125.5600000005</v>
      </c>
      <c r="S573">
        <v>165306725.01000002</v>
      </c>
      <c r="T573">
        <v>1.0476324877658016</v>
      </c>
      <c r="V573">
        <v>-7515966.380000025</v>
      </c>
      <c r="W573">
        <v>1.0476324877658016</v>
      </c>
      <c r="X573">
        <v>4</v>
      </c>
      <c r="Y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1.0216694162337612</v>
      </c>
      <c r="AL573">
        <v>0</v>
      </c>
      <c r="AM573">
        <v>12141.825843346887</v>
      </c>
      <c r="AN573">
        <v>12141.82</v>
      </c>
      <c r="AO573">
        <v>1.02</v>
      </c>
      <c r="AP573">
        <v>9643144.2499999963</v>
      </c>
      <c r="AQ573">
        <v>9655286.0699999966</v>
      </c>
      <c r="AS573">
        <v>9655286.0699999966</v>
      </c>
      <c r="AU573">
        <v>65</v>
      </c>
      <c r="AV573">
        <v>33</v>
      </c>
      <c r="AX573">
        <v>678.33</v>
      </c>
      <c r="AY573">
        <v>1655.66</v>
      </c>
    </row>
    <row r="574" spans="1:51" x14ac:dyDescent="0.25">
      <c r="A574" t="s">
        <v>1290</v>
      </c>
      <c r="B574" t="s">
        <v>1291</v>
      </c>
      <c r="C574" t="s">
        <v>1271</v>
      </c>
      <c r="D574" t="s">
        <v>102</v>
      </c>
      <c r="F574">
        <v>5324.46</v>
      </c>
      <c r="H574">
        <v>30762503.93</v>
      </c>
      <c r="I574">
        <v>4814216.99</v>
      </c>
      <c r="J574">
        <v>5447398.0399999991</v>
      </c>
      <c r="K574">
        <v>24741335.084459998</v>
      </c>
      <c r="L574">
        <v>65765454.044459999</v>
      </c>
      <c r="M574">
        <v>1.05731</v>
      </c>
      <c r="N574">
        <v>68116546.299999997</v>
      </c>
      <c r="O574">
        <v>12793.13</v>
      </c>
      <c r="Q574">
        <v>72562202.75</v>
      </c>
      <c r="R574">
        <v>4271559.45</v>
      </c>
      <c r="S574">
        <v>78506586.320000008</v>
      </c>
      <c r="T574">
        <v>1.1525332769256977</v>
      </c>
      <c r="V574">
        <v>-10390040.020000011</v>
      </c>
      <c r="W574">
        <v>1.1525332769256977</v>
      </c>
      <c r="X574">
        <v>4</v>
      </c>
      <c r="Y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0.9844178642021294</v>
      </c>
      <c r="AL574">
        <v>0</v>
      </c>
      <c r="AM574">
        <v>5241.49354122967</v>
      </c>
      <c r="AN574">
        <v>5241.49</v>
      </c>
      <c r="AO574">
        <v>0.98</v>
      </c>
      <c r="AP574">
        <v>4274023.29</v>
      </c>
      <c r="AQ574">
        <v>4279264.78</v>
      </c>
      <c r="AS574">
        <v>4279264.78</v>
      </c>
      <c r="AU574">
        <v>65</v>
      </c>
      <c r="AV574">
        <v>33</v>
      </c>
      <c r="AX574">
        <v>108.5</v>
      </c>
      <c r="AY574">
        <v>397.33</v>
      </c>
    </row>
    <row r="575" spans="1:51" x14ac:dyDescent="0.25">
      <c r="A575" t="s">
        <v>1292</v>
      </c>
      <c r="B575" t="s">
        <v>1293</v>
      </c>
      <c r="C575" t="s">
        <v>1294</v>
      </c>
      <c r="D575" t="s">
        <v>97</v>
      </c>
      <c r="F575">
        <v>131.97999999999999</v>
      </c>
      <c r="H575">
        <v>868018.60000000009</v>
      </c>
      <c r="I575">
        <v>119332.35</v>
      </c>
      <c r="J575">
        <v>266169.83999999997</v>
      </c>
      <c r="K575">
        <v>776323.68298000016</v>
      </c>
      <c r="L575">
        <v>2029844.4729800001</v>
      </c>
      <c r="M575">
        <v>0.96677999999999997</v>
      </c>
      <c r="N575">
        <v>1988202.51</v>
      </c>
      <c r="O575">
        <v>15064.42</v>
      </c>
      <c r="Q575">
        <v>198820.25</v>
      </c>
      <c r="R575">
        <v>923983.19</v>
      </c>
      <c r="S575">
        <v>1122803.44</v>
      </c>
      <c r="T575">
        <v>0.5647329355800883</v>
      </c>
      <c r="V575">
        <v>865399.07000000007</v>
      </c>
      <c r="W575">
        <v>0.5647329355800883</v>
      </c>
      <c r="X575">
        <v>1</v>
      </c>
      <c r="Y575">
        <v>1</v>
      </c>
      <c r="AA575">
        <v>332197.24387670774</v>
      </c>
      <c r="AB575">
        <v>99659.173163012325</v>
      </c>
      <c r="AC575">
        <v>510227.68125328899</v>
      </c>
      <c r="AD575">
        <v>32058.420970064879</v>
      </c>
      <c r="AE575">
        <v>32058.420970064879</v>
      </c>
      <c r="AF575">
        <v>31606.233646294437</v>
      </c>
      <c r="AG575">
        <v>755.10814640864021</v>
      </c>
      <c r="AH575">
        <v>242.9036291109629</v>
      </c>
      <c r="AI575">
        <v>239.4774484489653</v>
      </c>
      <c r="AJ575">
        <v>0</v>
      </c>
      <c r="AK575">
        <v>0</v>
      </c>
      <c r="AL575">
        <v>0</v>
      </c>
      <c r="AM575">
        <v>0</v>
      </c>
      <c r="AN575">
        <v>131265.4</v>
      </c>
      <c r="AO575">
        <v>994.58</v>
      </c>
      <c r="AP575">
        <v>923983.19</v>
      </c>
      <c r="AQ575">
        <v>1055248.5899999999</v>
      </c>
      <c r="AS575">
        <v>1055248.5899999999</v>
      </c>
      <c r="AU575">
        <v>79</v>
      </c>
      <c r="AV575">
        <v>40</v>
      </c>
      <c r="AX575">
        <v>6</v>
      </c>
      <c r="AY575">
        <v>63.570163358771858</v>
      </c>
    </row>
    <row r="576" spans="1:51" x14ac:dyDescent="0.25">
      <c r="A576" t="s">
        <v>1295</v>
      </c>
      <c r="B576" t="s">
        <v>1296</v>
      </c>
      <c r="C576" t="s">
        <v>1294</v>
      </c>
      <c r="D576" t="s">
        <v>97</v>
      </c>
      <c r="F576">
        <v>29</v>
      </c>
      <c r="H576">
        <v>176991.24000000002</v>
      </c>
      <c r="I576">
        <v>26220.93</v>
      </c>
      <c r="J576">
        <v>53013.179999999993</v>
      </c>
      <c r="K576">
        <v>161004.85</v>
      </c>
      <c r="L576">
        <v>417230.2</v>
      </c>
      <c r="M576">
        <v>0.96677999999999997</v>
      </c>
      <c r="N576">
        <v>408718.39</v>
      </c>
      <c r="O576">
        <v>14093.73</v>
      </c>
      <c r="Q576">
        <v>40871.83</v>
      </c>
      <c r="R576">
        <v>241298.43</v>
      </c>
      <c r="S576">
        <v>282170.26</v>
      </c>
      <c r="T576">
        <v>0.69037818435329035</v>
      </c>
      <c r="V576">
        <v>126548.13</v>
      </c>
      <c r="W576">
        <v>0.69037818435329035</v>
      </c>
      <c r="X576">
        <v>1</v>
      </c>
      <c r="Y576">
        <v>1</v>
      </c>
      <c r="AA576">
        <v>16936.865140379639</v>
      </c>
      <c r="AB576">
        <v>5081.0595421138914</v>
      </c>
      <c r="AC576">
        <v>72535.708312097529</v>
      </c>
      <c r="AD576">
        <v>4557.5345240366987</v>
      </c>
      <c r="AE576">
        <v>4557.5345240366987</v>
      </c>
      <c r="AF576">
        <v>4493.2500310063051</v>
      </c>
      <c r="AG576">
        <v>175.20894972806522</v>
      </c>
      <c r="AH576">
        <v>157.15636289781719</v>
      </c>
      <c r="AI576">
        <v>154.93965624159674</v>
      </c>
      <c r="AJ576">
        <v>0</v>
      </c>
      <c r="AK576">
        <v>0</v>
      </c>
      <c r="AL576">
        <v>0</v>
      </c>
      <c r="AM576">
        <v>0</v>
      </c>
      <c r="AN576">
        <v>9574.2999999999993</v>
      </c>
      <c r="AO576">
        <v>330.14</v>
      </c>
      <c r="AP576">
        <v>241298.43000000002</v>
      </c>
      <c r="AQ576">
        <v>250872.73</v>
      </c>
      <c r="AS576">
        <v>250872.73</v>
      </c>
      <c r="AU576">
        <v>79</v>
      </c>
      <c r="AV576">
        <v>40</v>
      </c>
      <c r="AX576">
        <v>0</v>
      </c>
      <c r="AY576">
        <v>13.968288660436306</v>
      </c>
    </row>
    <row r="577" spans="1:51" x14ac:dyDescent="0.25">
      <c r="A577" t="s">
        <v>1297</v>
      </c>
      <c r="B577" t="s">
        <v>1298</v>
      </c>
      <c r="C577" t="s">
        <v>1299</v>
      </c>
      <c r="D577" t="s">
        <v>102</v>
      </c>
      <c r="F577">
        <v>261.22000000000003</v>
      </c>
      <c r="H577">
        <v>1589557.18</v>
      </c>
      <c r="I577">
        <v>236187.28</v>
      </c>
      <c r="J577">
        <v>457702.2300000001</v>
      </c>
      <c r="K577">
        <v>1291495.5632199999</v>
      </c>
      <c r="L577">
        <v>3574942.2532199998</v>
      </c>
      <c r="M577">
        <v>0.9</v>
      </c>
      <c r="N577">
        <v>3346597.58</v>
      </c>
      <c r="O577">
        <v>12811.41</v>
      </c>
      <c r="Q577">
        <v>2178309.46</v>
      </c>
      <c r="R577">
        <v>1189828.04</v>
      </c>
      <c r="S577">
        <v>3515252.22</v>
      </c>
      <c r="T577">
        <v>1.0503958530920829</v>
      </c>
      <c r="V577">
        <v>-168654.64000000013</v>
      </c>
      <c r="W577">
        <v>1.0503958530920829</v>
      </c>
      <c r="X577">
        <v>4</v>
      </c>
      <c r="Y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0.98582426270774803</v>
      </c>
      <c r="AL577">
        <v>0</v>
      </c>
      <c r="AM577">
        <v>257.51701390451797</v>
      </c>
      <c r="AN577">
        <v>257.51</v>
      </c>
      <c r="AO577">
        <v>0.98</v>
      </c>
      <c r="AP577">
        <v>1192918.2400000005</v>
      </c>
      <c r="AQ577">
        <v>1193175.7500000005</v>
      </c>
      <c r="AS577">
        <v>1193175.7500000005</v>
      </c>
      <c r="AU577">
        <v>106</v>
      </c>
      <c r="AV577">
        <v>53</v>
      </c>
      <c r="AX577">
        <v>3.5</v>
      </c>
      <c r="AY577">
        <v>105</v>
      </c>
    </row>
    <row r="578" spans="1:51" x14ac:dyDescent="0.25">
      <c r="A578" t="s">
        <v>1300</v>
      </c>
      <c r="B578" t="s">
        <v>1301</v>
      </c>
      <c r="C578" t="s">
        <v>1299</v>
      </c>
      <c r="D578" t="s">
        <v>102</v>
      </c>
      <c r="F578">
        <v>950.63</v>
      </c>
      <c r="H578">
        <v>5716807.8499999996</v>
      </c>
      <c r="I578">
        <v>859531.12</v>
      </c>
      <c r="J578">
        <v>1458214.9900000002</v>
      </c>
      <c r="K578">
        <v>4893548.5461299988</v>
      </c>
      <c r="L578">
        <v>12928102.506129999</v>
      </c>
      <c r="M578">
        <v>0.9</v>
      </c>
      <c r="N578">
        <v>12124647.109999999</v>
      </c>
      <c r="O578">
        <v>12754.32</v>
      </c>
      <c r="Q578">
        <v>5565705.7999999998</v>
      </c>
      <c r="R578">
        <v>3550232.74</v>
      </c>
      <c r="S578">
        <v>9475044.5800000001</v>
      </c>
      <c r="T578">
        <v>0.78146971982263325</v>
      </c>
      <c r="V578">
        <v>2649602.5299999993</v>
      </c>
      <c r="W578">
        <v>0.78146971982263325</v>
      </c>
      <c r="X578">
        <v>2</v>
      </c>
      <c r="Y578">
        <v>0</v>
      </c>
      <c r="AA578">
        <v>0</v>
      </c>
      <c r="AB578">
        <v>0</v>
      </c>
      <c r="AC578">
        <v>799767.1962735001</v>
      </c>
      <c r="AD578">
        <v>50250.6516173442</v>
      </c>
      <c r="AE578">
        <v>50250.6516173442</v>
      </c>
      <c r="AF578">
        <v>49541.861009915796</v>
      </c>
      <c r="AG578">
        <v>0</v>
      </c>
      <c r="AH578">
        <v>52.860367984751377</v>
      </c>
      <c r="AI578">
        <v>52.114767059650752</v>
      </c>
      <c r="AJ578">
        <v>0</v>
      </c>
      <c r="AK578">
        <v>0</v>
      </c>
      <c r="AL578">
        <v>0</v>
      </c>
      <c r="AM578">
        <v>0</v>
      </c>
      <c r="AN578">
        <v>49541.86</v>
      </c>
      <c r="AO578">
        <v>52.11</v>
      </c>
      <c r="AP578">
        <v>3614620.0700000003</v>
      </c>
      <c r="AQ578">
        <v>3664161.93</v>
      </c>
      <c r="AS578">
        <v>3664161.93</v>
      </c>
      <c r="AU578">
        <v>106</v>
      </c>
      <c r="AV578">
        <v>53</v>
      </c>
      <c r="AX578">
        <v>3.66</v>
      </c>
      <c r="AY578">
        <v>300</v>
      </c>
    </row>
    <row r="579" spans="1:51" x14ac:dyDescent="0.25">
      <c r="A579" t="s">
        <v>1302</v>
      </c>
      <c r="B579" t="s">
        <v>1303</v>
      </c>
      <c r="C579" t="s">
        <v>1299</v>
      </c>
      <c r="D579" t="s">
        <v>102</v>
      </c>
      <c r="F579">
        <v>261.63</v>
      </c>
      <c r="H579">
        <v>1577687.38</v>
      </c>
      <c r="I579">
        <v>236557.99</v>
      </c>
      <c r="J579">
        <v>415520.77</v>
      </c>
      <c r="K579">
        <v>1348047.3161300002</v>
      </c>
      <c r="L579">
        <v>3577813.4561299998</v>
      </c>
      <c r="M579">
        <v>0.9</v>
      </c>
      <c r="N579">
        <v>3354836.84</v>
      </c>
      <c r="O579">
        <v>12822.82</v>
      </c>
      <c r="Q579">
        <v>1764591.8</v>
      </c>
      <c r="R579">
        <v>778265.97</v>
      </c>
      <c r="S579">
        <v>2671805.62</v>
      </c>
      <c r="T579">
        <v>0.79640404211132965</v>
      </c>
      <c r="V579">
        <v>683031.21999999974</v>
      </c>
      <c r="W579">
        <v>0.79640404211132965</v>
      </c>
      <c r="X579">
        <v>2</v>
      </c>
      <c r="Y579">
        <v>0</v>
      </c>
      <c r="AA579">
        <v>0</v>
      </c>
      <c r="AB579">
        <v>0</v>
      </c>
      <c r="AC579">
        <v>183817.89179039988</v>
      </c>
      <c r="AD579">
        <v>11549.572031002945</v>
      </c>
      <c r="AE579">
        <v>11549.572031002945</v>
      </c>
      <c r="AF579">
        <v>11386.66413007202</v>
      </c>
      <c r="AG579">
        <v>0</v>
      </c>
      <c r="AH579">
        <v>44.144677716633964</v>
      </c>
      <c r="AI579">
        <v>43.522012498841953</v>
      </c>
      <c r="AJ579">
        <v>0</v>
      </c>
      <c r="AK579">
        <v>0</v>
      </c>
      <c r="AL579">
        <v>0</v>
      </c>
      <c r="AM579">
        <v>0</v>
      </c>
      <c r="AN579">
        <v>11386.66</v>
      </c>
      <c r="AO579">
        <v>43.52</v>
      </c>
      <c r="AP579">
        <v>789136.95000000007</v>
      </c>
      <c r="AQ579">
        <v>800523.6100000001</v>
      </c>
      <c r="AS579">
        <v>800523.6100000001</v>
      </c>
      <c r="AU579">
        <v>106</v>
      </c>
      <c r="AV579">
        <v>53</v>
      </c>
      <c r="AX579">
        <v>0</v>
      </c>
      <c r="AY579">
        <v>90</v>
      </c>
    </row>
    <row r="580" spans="1:51" x14ac:dyDescent="0.25">
      <c r="A580" t="s">
        <v>1304</v>
      </c>
      <c r="B580" t="s">
        <v>1305</v>
      </c>
      <c r="C580" t="s">
        <v>1299</v>
      </c>
      <c r="D580" t="s">
        <v>102</v>
      </c>
      <c r="F580">
        <v>872.95</v>
      </c>
      <c r="H580">
        <v>5451246.5700000003</v>
      </c>
      <c r="I580">
        <v>789295.2</v>
      </c>
      <c r="J580">
        <v>1845939.78</v>
      </c>
      <c r="K580">
        <v>4698045.1844499996</v>
      </c>
      <c r="L580">
        <v>12784526.734450001</v>
      </c>
      <c r="M580">
        <v>0.9</v>
      </c>
      <c r="N580">
        <v>11975878.57</v>
      </c>
      <c r="O580">
        <v>13718.85</v>
      </c>
      <c r="Q580">
        <v>3128241.27</v>
      </c>
      <c r="R580">
        <v>4990510.13</v>
      </c>
      <c r="S580">
        <v>8838159.2599999998</v>
      </c>
      <c r="T580">
        <v>0.73799673304469715</v>
      </c>
      <c r="V580">
        <v>3137719.3100000005</v>
      </c>
      <c r="W580">
        <v>0.73799673304469715</v>
      </c>
      <c r="X580">
        <v>2</v>
      </c>
      <c r="Y580">
        <v>0</v>
      </c>
      <c r="AA580">
        <v>0</v>
      </c>
      <c r="AB580">
        <v>0</v>
      </c>
      <c r="AC580">
        <v>1470037.6019381012</v>
      </c>
      <c r="AD580">
        <v>92364.812840017825</v>
      </c>
      <c r="AE580">
        <v>92364.812840017825</v>
      </c>
      <c r="AF580">
        <v>91061.997658706008</v>
      </c>
      <c r="AG580">
        <v>0</v>
      </c>
      <c r="AH580">
        <v>105.80767837793438</v>
      </c>
      <c r="AI580">
        <v>104.3152501961235</v>
      </c>
      <c r="AJ580">
        <v>0</v>
      </c>
      <c r="AK580">
        <v>0</v>
      </c>
      <c r="AL580">
        <v>0</v>
      </c>
      <c r="AM580">
        <v>0</v>
      </c>
      <c r="AN580">
        <v>91061.99</v>
      </c>
      <c r="AO580">
        <v>104.31</v>
      </c>
      <c r="AP580">
        <v>5228569.55</v>
      </c>
      <c r="AQ580">
        <v>5319631.54</v>
      </c>
      <c r="AS580">
        <v>5319631.54</v>
      </c>
      <c r="AU580">
        <v>106</v>
      </c>
      <c r="AV580">
        <v>53</v>
      </c>
      <c r="AX580">
        <v>21</v>
      </c>
      <c r="AY580">
        <v>470</v>
      </c>
    </row>
    <row r="581" spans="1:51" x14ac:dyDescent="0.25">
      <c r="A581" t="s">
        <v>1306</v>
      </c>
      <c r="B581" t="s">
        <v>1307</v>
      </c>
      <c r="C581" t="s">
        <v>1299</v>
      </c>
      <c r="D581" t="s">
        <v>102</v>
      </c>
      <c r="F581">
        <v>847.39</v>
      </c>
      <c r="H581">
        <v>5316310.26</v>
      </c>
      <c r="I581">
        <v>766184.61</v>
      </c>
      <c r="J581">
        <v>1835315.0799999998</v>
      </c>
      <c r="K581">
        <v>4599480.8378900001</v>
      </c>
      <c r="L581">
        <v>12517290.78789</v>
      </c>
      <c r="M581">
        <v>0.9</v>
      </c>
      <c r="N581">
        <v>11725509.789999999</v>
      </c>
      <c r="O581">
        <v>13837.2</v>
      </c>
      <c r="Q581">
        <v>3596646.93</v>
      </c>
      <c r="R581">
        <v>4330873.25</v>
      </c>
      <c r="S581">
        <v>8299345.9199999999</v>
      </c>
      <c r="T581">
        <v>0.7078025662541364</v>
      </c>
      <c r="V581">
        <v>3426163.8699999992</v>
      </c>
      <c r="W581">
        <v>0.7078025662541364</v>
      </c>
      <c r="X581">
        <v>1</v>
      </c>
      <c r="Y581">
        <v>1</v>
      </c>
      <c r="AA581">
        <v>281583.17421637848</v>
      </c>
      <c r="AB581">
        <v>84474.952264913547</v>
      </c>
      <c r="AC581">
        <v>1545944.6089364954</v>
      </c>
      <c r="AD581">
        <v>97134.171450579277</v>
      </c>
      <c r="AE581">
        <v>97134.171450579277</v>
      </c>
      <c r="AF581">
        <v>95764.083975718604</v>
      </c>
      <c r="AG581">
        <v>99.688398806822775</v>
      </c>
      <c r="AH581">
        <v>114.62746958375634</v>
      </c>
      <c r="AI581">
        <v>113.01063734020771</v>
      </c>
      <c r="AJ581">
        <v>0</v>
      </c>
      <c r="AK581">
        <v>0</v>
      </c>
      <c r="AL581">
        <v>0</v>
      </c>
      <c r="AM581">
        <v>0</v>
      </c>
      <c r="AN581">
        <v>180239.03</v>
      </c>
      <c r="AO581">
        <v>212.69</v>
      </c>
      <c r="AP581">
        <v>4509262.9400000004</v>
      </c>
      <c r="AQ581">
        <v>4689501.9700000007</v>
      </c>
      <c r="AS581">
        <v>4689501.9700000007</v>
      </c>
      <c r="AU581">
        <v>106</v>
      </c>
      <c r="AV581">
        <v>53</v>
      </c>
      <c r="AX581">
        <v>32.5</v>
      </c>
      <c r="AY581">
        <v>459.33</v>
      </c>
    </row>
    <row r="582" spans="1:51" x14ac:dyDescent="0.25">
      <c r="A582" t="s">
        <v>1308</v>
      </c>
      <c r="B582" t="s">
        <v>1309</v>
      </c>
      <c r="C582" t="s">
        <v>1299</v>
      </c>
      <c r="D582" t="s">
        <v>102</v>
      </c>
      <c r="F582">
        <v>501.79</v>
      </c>
      <c r="H582">
        <v>3134087.49</v>
      </c>
      <c r="I582">
        <v>453703.46</v>
      </c>
      <c r="J582">
        <v>1016806.8900000001</v>
      </c>
      <c r="K582">
        <v>2700977.8622900001</v>
      </c>
      <c r="L582">
        <v>7305575.7022900004</v>
      </c>
      <c r="M582">
        <v>0.9</v>
      </c>
      <c r="N582">
        <v>6845115.9100000001</v>
      </c>
      <c r="O582">
        <v>13641.39</v>
      </c>
      <c r="Q582">
        <v>4270722.0999999996</v>
      </c>
      <c r="R582">
        <v>1653528.89</v>
      </c>
      <c r="S582">
        <v>6277208.7499999991</v>
      </c>
      <c r="T582">
        <v>0.91703469050533559</v>
      </c>
      <c r="V582">
        <v>567907.16000000108</v>
      </c>
      <c r="W582">
        <v>0.91703469050533559</v>
      </c>
      <c r="X582">
        <v>3</v>
      </c>
      <c r="Y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22.35561933311045</v>
      </c>
      <c r="AK582">
        <v>0</v>
      </c>
      <c r="AL582">
        <v>11217.826225161492</v>
      </c>
      <c r="AM582">
        <v>0</v>
      </c>
      <c r="AN582">
        <v>11217.82</v>
      </c>
      <c r="AO582">
        <v>22.35</v>
      </c>
      <c r="AP582">
        <v>1703618.42</v>
      </c>
      <c r="AQ582">
        <v>1714836.24</v>
      </c>
      <c r="AS582">
        <v>1714836.24</v>
      </c>
      <c r="AU582">
        <v>106</v>
      </c>
      <c r="AV582">
        <v>53</v>
      </c>
      <c r="AX582">
        <v>9</v>
      </c>
      <c r="AY582">
        <v>255.66</v>
      </c>
    </row>
    <row r="583" spans="1:51" x14ac:dyDescent="0.25">
      <c r="A583" t="s">
        <v>1310</v>
      </c>
      <c r="B583" t="s">
        <v>1311</v>
      </c>
      <c r="C583" t="s">
        <v>1299</v>
      </c>
      <c r="D583" t="s">
        <v>102</v>
      </c>
      <c r="F583">
        <v>103.04</v>
      </c>
      <c r="H583">
        <v>609119.05000000005</v>
      </c>
      <c r="I583">
        <v>93165.67</v>
      </c>
      <c r="J583">
        <v>145160.68999999997</v>
      </c>
      <c r="K583">
        <v>491892.47804000013</v>
      </c>
      <c r="L583">
        <v>1339337.8880400001</v>
      </c>
      <c r="M583">
        <v>0.9</v>
      </c>
      <c r="N583">
        <v>1254593.3400000001</v>
      </c>
      <c r="O583">
        <v>12175.78</v>
      </c>
      <c r="Q583">
        <v>1337320.51</v>
      </c>
      <c r="R583">
        <v>235490.47</v>
      </c>
      <c r="S583">
        <v>1650654.76</v>
      </c>
      <c r="T583">
        <v>1.3156890821690477</v>
      </c>
      <c r="V583">
        <v>-396061.41999999993</v>
      </c>
      <c r="W583">
        <v>1.3156890821690477</v>
      </c>
      <c r="X583">
        <v>4</v>
      </c>
      <c r="Y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0.93691364253544407</v>
      </c>
      <c r="AL583">
        <v>0</v>
      </c>
      <c r="AM583">
        <v>96.539581726852163</v>
      </c>
      <c r="AN583">
        <v>96.53</v>
      </c>
      <c r="AO583">
        <v>0.93</v>
      </c>
      <c r="AP583">
        <v>235490.47</v>
      </c>
      <c r="AQ583">
        <v>235587</v>
      </c>
      <c r="AS583">
        <v>235587</v>
      </c>
      <c r="AU583">
        <v>106</v>
      </c>
      <c r="AV583">
        <v>53</v>
      </c>
      <c r="AX583">
        <v>0</v>
      </c>
      <c r="AY583">
        <v>27.66</v>
      </c>
    </row>
    <row r="584" spans="1:51" x14ac:dyDescent="0.25">
      <c r="A584" t="s">
        <v>1312</v>
      </c>
      <c r="B584" t="s">
        <v>1313</v>
      </c>
      <c r="C584" t="s">
        <v>1294</v>
      </c>
      <c r="D584" t="s">
        <v>102</v>
      </c>
      <c r="F584">
        <v>939.94</v>
      </c>
      <c r="H584">
        <v>5868382.9500000011</v>
      </c>
      <c r="I584">
        <v>849865.54</v>
      </c>
      <c r="J584">
        <v>2205049.25</v>
      </c>
      <c r="K584">
        <v>5132672.4299400011</v>
      </c>
      <c r="L584">
        <v>14055970.169940002</v>
      </c>
      <c r="M584">
        <v>0.96677999999999997</v>
      </c>
      <c r="N584">
        <v>13759538.210000001</v>
      </c>
      <c r="O584">
        <v>14638.74</v>
      </c>
      <c r="Q584">
        <v>4611315.0999999996</v>
      </c>
      <c r="R584">
        <v>5026706.1900000004</v>
      </c>
      <c r="S584">
        <v>10009625.440000001</v>
      </c>
      <c r="T584">
        <v>0.72746812336516642</v>
      </c>
      <c r="V584">
        <v>3749912.7699999996</v>
      </c>
      <c r="W584">
        <v>0.72746812336516642</v>
      </c>
      <c r="X584">
        <v>1</v>
      </c>
      <c r="Y584">
        <v>1</v>
      </c>
      <c r="AA584">
        <v>59840.524700792506</v>
      </c>
      <c r="AB584">
        <v>17952.157410237753</v>
      </c>
      <c r="AC584">
        <v>1568158.1204821449</v>
      </c>
      <c r="AD584">
        <v>98529.881896168197</v>
      </c>
      <c r="AE584">
        <v>98529.881896168197</v>
      </c>
      <c r="AF584">
        <v>97140.107781976825</v>
      </c>
      <c r="AG584">
        <v>19.099258899757167</v>
      </c>
      <c r="AH584">
        <v>104.82571429683617</v>
      </c>
      <c r="AI584">
        <v>103.34713681934679</v>
      </c>
      <c r="AJ584">
        <v>0</v>
      </c>
      <c r="AK584">
        <v>0</v>
      </c>
      <c r="AL584">
        <v>0</v>
      </c>
      <c r="AM584">
        <v>0</v>
      </c>
      <c r="AN584">
        <v>115092.26</v>
      </c>
      <c r="AO584">
        <v>122.44</v>
      </c>
      <c r="AP584">
        <v>5220809.54</v>
      </c>
      <c r="AQ584">
        <v>5335901.8</v>
      </c>
      <c r="AS584">
        <v>5335901.8</v>
      </c>
      <c r="AU584">
        <v>34</v>
      </c>
      <c r="AV584">
        <v>17</v>
      </c>
      <c r="AX584">
        <v>109</v>
      </c>
      <c r="AY584">
        <v>486.66</v>
      </c>
    </row>
    <row r="585" spans="1:51" x14ac:dyDescent="0.25">
      <c r="A585" t="s">
        <v>1314</v>
      </c>
      <c r="B585" t="s">
        <v>1315</v>
      </c>
      <c r="C585" t="s">
        <v>1294</v>
      </c>
      <c r="D585" t="s">
        <v>102</v>
      </c>
      <c r="F585">
        <v>1630.86</v>
      </c>
      <c r="H585">
        <v>9614600.5800000001</v>
      </c>
      <c r="I585">
        <v>1474574.68</v>
      </c>
      <c r="J585">
        <v>2195712.15</v>
      </c>
      <c r="K585">
        <v>8226882.374859998</v>
      </c>
      <c r="L585">
        <v>21511769.78486</v>
      </c>
      <c r="M585">
        <v>0.96677999999999997</v>
      </c>
      <c r="N585">
        <v>21070445.82</v>
      </c>
      <c r="O585">
        <v>12919.83</v>
      </c>
      <c r="Q585">
        <v>13967598.529999999</v>
      </c>
      <c r="R585">
        <v>2800565.61</v>
      </c>
      <c r="S585">
        <v>19655226.57</v>
      </c>
      <c r="T585">
        <v>0.93283391998015164</v>
      </c>
      <c r="V585">
        <v>1415219.25</v>
      </c>
      <c r="W585">
        <v>0.93283391998015164</v>
      </c>
      <c r="X585">
        <v>3</v>
      </c>
      <c r="Y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21.173124213752384</v>
      </c>
      <c r="AK585">
        <v>0</v>
      </c>
      <c r="AL585">
        <v>34530.40135524021</v>
      </c>
      <c r="AM585">
        <v>0</v>
      </c>
      <c r="AN585">
        <v>34530.400000000001</v>
      </c>
      <c r="AO585">
        <v>21.17</v>
      </c>
      <c r="AP585">
        <v>2816163.3299999996</v>
      </c>
      <c r="AQ585">
        <v>2850693.7299999995</v>
      </c>
      <c r="AS585">
        <v>2850693.7299999995</v>
      </c>
      <c r="AU585">
        <v>79</v>
      </c>
      <c r="AV585">
        <v>40</v>
      </c>
      <c r="AX585">
        <v>16</v>
      </c>
      <c r="AY585">
        <v>371</v>
      </c>
    </row>
    <row r="586" spans="1:51" x14ac:dyDescent="0.25">
      <c r="A586" t="s">
        <v>1316</v>
      </c>
      <c r="B586" t="s">
        <v>1317</v>
      </c>
      <c r="C586" t="s">
        <v>1294</v>
      </c>
      <c r="D586" t="s">
        <v>102</v>
      </c>
      <c r="F586">
        <v>1844.88</v>
      </c>
      <c r="H586">
        <v>11065278.59</v>
      </c>
      <c r="I586">
        <v>1668085.14</v>
      </c>
      <c r="J586">
        <v>2780937.74</v>
      </c>
      <c r="K586">
        <v>9489208.3898799997</v>
      </c>
      <c r="L586">
        <v>25003509.85988</v>
      </c>
      <c r="M586">
        <v>0.96677999999999997</v>
      </c>
      <c r="N586">
        <v>24488124.760000002</v>
      </c>
      <c r="O586">
        <v>13273.55</v>
      </c>
      <c r="Q586">
        <v>12297122.539999999</v>
      </c>
      <c r="R586">
        <v>5173547.8899999997</v>
      </c>
      <c r="S586">
        <v>17769352.66</v>
      </c>
      <c r="T586">
        <v>0.72563141662138442</v>
      </c>
      <c r="V586">
        <v>6718772.1000000015</v>
      </c>
      <c r="W586">
        <v>0.72563141662138442</v>
      </c>
      <c r="X586">
        <v>1</v>
      </c>
      <c r="Y586">
        <v>1</v>
      </c>
      <c r="AA586">
        <v>151476.87997384369</v>
      </c>
      <c r="AB586">
        <v>45443.063992153104</v>
      </c>
      <c r="AC586">
        <v>2219983.4522841247</v>
      </c>
      <c r="AD586">
        <v>139485.10963789196</v>
      </c>
      <c r="AE586">
        <v>139485.10963789196</v>
      </c>
      <c r="AF586">
        <v>137517.65782571814</v>
      </c>
      <c r="AG586">
        <v>24.631989068206661</v>
      </c>
      <c r="AH586">
        <v>75.606602943222299</v>
      </c>
      <c r="AI586">
        <v>74.540164035448441</v>
      </c>
      <c r="AJ586">
        <v>0</v>
      </c>
      <c r="AK586">
        <v>0</v>
      </c>
      <c r="AL586">
        <v>0</v>
      </c>
      <c r="AM586">
        <v>0</v>
      </c>
      <c r="AN586">
        <v>182960.72</v>
      </c>
      <c r="AO586">
        <v>99.17</v>
      </c>
      <c r="AP586">
        <v>5281918.0599999996</v>
      </c>
      <c r="AQ586">
        <v>5464878.7799999993</v>
      </c>
      <c r="AS586">
        <v>5464878.7799999993</v>
      </c>
      <c r="AU586">
        <v>34</v>
      </c>
      <c r="AV586">
        <v>17</v>
      </c>
      <c r="AX586">
        <v>39.5</v>
      </c>
      <c r="AY586">
        <v>519</v>
      </c>
    </row>
    <row r="587" spans="1:51" x14ac:dyDescent="0.25">
      <c r="A587" t="s">
        <v>1318</v>
      </c>
      <c r="B587" t="s">
        <v>1319</v>
      </c>
      <c r="C587" t="s">
        <v>1294</v>
      </c>
      <c r="D587" t="s">
        <v>102</v>
      </c>
      <c r="F587">
        <v>421.43</v>
      </c>
      <c r="H587">
        <v>2537242.54</v>
      </c>
      <c r="I587">
        <v>381044.36</v>
      </c>
      <c r="J587">
        <v>640408.38</v>
      </c>
      <c r="K587">
        <v>2176173.8929299996</v>
      </c>
      <c r="L587">
        <v>5734869.1729299994</v>
      </c>
      <c r="M587">
        <v>0.96677999999999997</v>
      </c>
      <c r="N587">
        <v>5616649.3099999996</v>
      </c>
      <c r="O587">
        <v>13327.59</v>
      </c>
      <c r="Q587">
        <v>3574996.96</v>
      </c>
      <c r="R587">
        <v>809565.67</v>
      </c>
      <c r="S587">
        <v>5022763.0199999996</v>
      </c>
      <c r="T587">
        <v>0.89426324179744809</v>
      </c>
      <c r="V587">
        <v>593886.29</v>
      </c>
      <c r="W587">
        <v>0.89426324179744809</v>
      </c>
      <c r="X587">
        <v>2</v>
      </c>
      <c r="Y587">
        <v>0</v>
      </c>
      <c r="AA587">
        <v>0</v>
      </c>
      <c r="AB587">
        <v>0</v>
      </c>
      <c r="AC587">
        <v>12737.103212700067</v>
      </c>
      <c r="AD587">
        <v>800.29255905698164</v>
      </c>
      <c r="AE587">
        <v>12800.40798295985</v>
      </c>
      <c r="AF587">
        <v>12619.856912325735</v>
      </c>
      <c r="AG587">
        <v>0</v>
      </c>
      <c r="AH587">
        <v>1.8989928554136668</v>
      </c>
      <c r="AI587">
        <v>29.945321672224889</v>
      </c>
      <c r="AJ587">
        <v>0</v>
      </c>
      <c r="AK587">
        <v>0</v>
      </c>
      <c r="AL587">
        <v>0</v>
      </c>
      <c r="AM587">
        <v>0</v>
      </c>
      <c r="AN587">
        <v>12619.85</v>
      </c>
      <c r="AO587">
        <v>29.94</v>
      </c>
      <c r="AP587">
        <v>820592.58999999985</v>
      </c>
      <c r="AQ587">
        <v>833212.43999999983</v>
      </c>
      <c r="AS587">
        <v>833212.43999999983</v>
      </c>
      <c r="AU587">
        <v>34</v>
      </c>
      <c r="AV587">
        <v>17</v>
      </c>
      <c r="AX587">
        <v>7.5</v>
      </c>
      <c r="AY587">
        <v>123.66</v>
      </c>
    </row>
    <row r="588" spans="1:51" x14ac:dyDescent="0.25">
      <c r="A588" t="s">
        <v>1320</v>
      </c>
      <c r="B588" t="s">
        <v>1321</v>
      </c>
      <c r="C588" t="s">
        <v>1294</v>
      </c>
      <c r="D588" t="s">
        <v>211</v>
      </c>
      <c r="F588">
        <v>2319.7399999999998</v>
      </c>
      <c r="H588">
        <v>13743112.15</v>
      </c>
      <c r="I588">
        <v>2097439.31</v>
      </c>
      <c r="J588">
        <v>4199924</v>
      </c>
      <c r="K588">
        <v>11593142.704740001</v>
      </c>
      <c r="L588">
        <v>31633618.164740004</v>
      </c>
      <c r="M588">
        <v>0.96677999999999997</v>
      </c>
      <c r="N588">
        <v>30967873.559999999</v>
      </c>
      <c r="O588">
        <v>13349.71</v>
      </c>
      <c r="Q588">
        <v>12534265.59</v>
      </c>
      <c r="R588">
        <v>7578437.0800000001</v>
      </c>
      <c r="S588">
        <v>20676291.710000001</v>
      </c>
      <c r="T588">
        <v>0.66766908195810915</v>
      </c>
      <c r="V588">
        <v>10291581.849999998</v>
      </c>
      <c r="W588">
        <v>0.66766908195810915</v>
      </c>
      <c r="X588">
        <v>1</v>
      </c>
      <c r="Y588">
        <v>1</v>
      </c>
      <c r="AA588">
        <v>1986529.0949125774</v>
      </c>
      <c r="AB588">
        <v>595958.72847377323</v>
      </c>
      <c r="AC588">
        <v>4048385.7421503393</v>
      </c>
      <c r="AD588">
        <v>254366.54877734056</v>
      </c>
      <c r="AE588">
        <v>254366.54877734056</v>
      </c>
      <c r="AF588">
        <v>250778.68245492398</v>
      </c>
      <c r="AG588">
        <v>256.9075536369478</v>
      </c>
      <c r="AH588">
        <v>109.65304248637372</v>
      </c>
      <c r="AI588">
        <v>108.10637504846406</v>
      </c>
      <c r="AJ588">
        <v>0</v>
      </c>
      <c r="AK588">
        <v>0</v>
      </c>
      <c r="AL588">
        <v>0</v>
      </c>
      <c r="AM588">
        <v>0</v>
      </c>
      <c r="AN588">
        <v>846737.41</v>
      </c>
      <c r="AO588">
        <v>365.01</v>
      </c>
      <c r="AP588">
        <v>7838211.5999999987</v>
      </c>
      <c r="AQ588">
        <v>8684949.0099999979</v>
      </c>
      <c r="AS588">
        <v>8684949.0099999979</v>
      </c>
      <c r="AU588">
        <v>79</v>
      </c>
      <c r="AV588">
        <v>40</v>
      </c>
      <c r="AX588">
        <v>79.83</v>
      </c>
      <c r="AY588">
        <v>914.33</v>
      </c>
    </row>
    <row r="589" spans="1:51" x14ac:dyDescent="0.25">
      <c r="A589" t="s">
        <v>1322</v>
      </c>
      <c r="B589" t="s">
        <v>1323</v>
      </c>
      <c r="C589" t="s">
        <v>1294</v>
      </c>
      <c r="D589" t="s">
        <v>211</v>
      </c>
      <c r="F589">
        <v>1249.4000000000001</v>
      </c>
      <c r="H589">
        <v>7630325.5700000003</v>
      </c>
      <c r="I589">
        <v>1129669.99</v>
      </c>
      <c r="J589">
        <v>2956180.22</v>
      </c>
      <c r="K589">
        <v>6516526.3853999991</v>
      </c>
      <c r="L589">
        <v>18232702.165399998</v>
      </c>
      <c r="M589">
        <v>0.96677999999999997</v>
      </c>
      <c r="N589">
        <v>17843490.800000001</v>
      </c>
      <c r="O589">
        <v>14281.64</v>
      </c>
      <c r="Q589">
        <v>7074246</v>
      </c>
      <c r="R589">
        <v>5706348.2599999998</v>
      </c>
      <c r="S589">
        <v>13502698.719999999</v>
      </c>
      <c r="T589">
        <v>0.75672965964709094</v>
      </c>
      <c r="V589">
        <v>4340792.0800000019</v>
      </c>
      <c r="W589">
        <v>0.75672965964709094</v>
      </c>
      <c r="X589">
        <v>2</v>
      </c>
      <c r="Y589">
        <v>0</v>
      </c>
      <c r="AA589">
        <v>0</v>
      </c>
      <c r="AB589">
        <v>0</v>
      </c>
      <c r="AC589">
        <v>1704124.9038000014</v>
      </c>
      <c r="AD589">
        <v>107072.89227702911</v>
      </c>
      <c r="AE589">
        <v>107072.89227702911</v>
      </c>
      <c r="AF589">
        <v>105562.61812309243</v>
      </c>
      <c r="AG589">
        <v>0</v>
      </c>
      <c r="AH589">
        <v>85.699449557410844</v>
      </c>
      <c r="AI589">
        <v>84.490650010478959</v>
      </c>
      <c r="AJ589">
        <v>0</v>
      </c>
      <c r="AK589">
        <v>0</v>
      </c>
      <c r="AL589">
        <v>0</v>
      </c>
      <c r="AM589">
        <v>0</v>
      </c>
      <c r="AN589">
        <v>105562.61</v>
      </c>
      <c r="AO589">
        <v>84.49</v>
      </c>
      <c r="AP589">
        <v>6029526.0500000007</v>
      </c>
      <c r="AQ589">
        <v>6135088.6600000011</v>
      </c>
      <c r="AS589">
        <v>6135088.6600000011</v>
      </c>
      <c r="AU589">
        <v>79</v>
      </c>
      <c r="AV589">
        <v>40</v>
      </c>
      <c r="AX589">
        <v>90.83</v>
      </c>
      <c r="AY589">
        <v>727.66</v>
      </c>
    </row>
    <row r="590" spans="1:51" x14ac:dyDescent="0.25">
      <c r="A590" t="s">
        <v>1324</v>
      </c>
      <c r="B590" t="s">
        <v>1325</v>
      </c>
      <c r="C590" t="s">
        <v>1294</v>
      </c>
      <c r="D590" t="s">
        <v>102</v>
      </c>
      <c r="F590">
        <v>4560.88</v>
      </c>
      <c r="H590">
        <v>29688193.200000003</v>
      </c>
      <c r="I590">
        <v>4123810.86</v>
      </c>
      <c r="J590">
        <v>14143772.92</v>
      </c>
      <c r="K590">
        <v>26213220.122880001</v>
      </c>
      <c r="L590">
        <v>74168997.102880001</v>
      </c>
      <c r="M590">
        <v>0.96677999999999997</v>
      </c>
      <c r="N590">
        <v>72575906.189999998</v>
      </c>
      <c r="O590">
        <v>15912.69</v>
      </c>
      <c r="Q590">
        <v>10511741.939999999</v>
      </c>
      <c r="R590">
        <v>35869669.060000002</v>
      </c>
      <c r="S590">
        <v>49803485.490000002</v>
      </c>
      <c r="T590">
        <v>0.68622616105704604</v>
      </c>
      <c r="V590">
        <v>22772420.699999996</v>
      </c>
      <c r="W590">
        <v>0.68622616105704604</v>
      </c>
      <c r="X590">
        <v>1</v>
      </c>
      <c r="Y590">
        <v>1</v>
      </c>
      <c r="AA590">
        <v>3308806.9491750076</v>
      </c>
      <c r="AB590">
        <v>992642.08475250227</v>
      </c>
      <c r="AC590">
        <v>12551527.085156715</v>
      </c>
      <c r="AD590">
        <v>788632.51426253642</v>
      </c>
      <c r="AE590">
        <v>788632.51426253642</v>
      </c>
      <c r="AF590">
        <v>777508.77156804374</v>
      </c>
      <c r="AG590">
        <v>217.64266649254139</v>
      </c>
      <c r="AH590">
        <v>172.9123577604621</v>
      </c>
      <c r="AI590">
        <v>170.47341117680003</v>
      </c>
      <c r="AJ590">
        <v>0</v>
      </c>
      <c r="AK590">
        <v>0</v>
      </c>
      <c r="AL590">
        <v>0</v>
      </c>
      <c r="AM590">
        <v>0</v>
      </c>
      <c r="AN590">
        <v>1770150.85</v>
      </c>
      <c r="AO590">
        <v>388.11</v>
      </c>
      <c r="AP590">
        <v>38958807.070000008</v>
      </c>
      <c r="AQ590">
        <v>40728957.920000009</v>
      </c>
      <c r="AS590">
        <v>40728957.920000009</v>
      </c>
      <c r="AU590">
        <v>79</v>
      </c>
      <c r="AV590">
        <v>40</v>
      </c>
      <c r="AX590">
        <v>811</v>
      </c>
      <c r="AY590">
        <v>3461</v>
      </c>
    </row>
    <row r="591" spans="1:51" x14ac:dyDescent="0.25">
      <c r="A591" t="s">
        <v>1326</v>
      </c>
      <c r="B591" t="s">
        <v>1327</v>
      </c>
      <c r="C591" t="s">
        <v>1294</v>
      </c>
      <c r="D591" t="s">
        <v>211</v>
      </c>
      <c r="F591">
        <v>291.04000000000002</v>
      </c>
      <c r="H591">
        <v>1736917</v>
      </c>
      <c r="I591">
        <v>263149.63</v>
      </c>
      <c r="J591">
        <v>564696.27</v>
      </c>
      <c r="K591">
        <v>1468877.7070399998</v>
      </c>
      <c r="L591">
        <v>4033640.6070399997</v>
      </c>
      <c r="M591">
        <v>0.96677999999999997</v>
      </c>
      <c r="N591">
        <v>3948439.18</v>
      </c>
      <c r="O591">
        <v>13566.65</v>
      </c>
      <c r="Q591">
        <v>1410040.5</v>
      </c>
      <c r="R591">
        <v>1344232.9</v>
      </c>
      <c r="S591">
        <v>2948645.45</v>
      </c>
      <c r="T591">
        <v>0.74678760785673293</v>
      </c>
      <c r="V591">
        <v>999793.73</v>
      </c>
      <c r="W591">
        <v>0.74678760785673293</v>
      </c>
      <c r="X591">
        <v>2</v>
      </c>
      <c r="Y591">
        <v>0</v>
      </c>
      <c r="AA591">
        <v>0</v>
      </c>
      <c r="AB591">
        <v>0</v>
      </c>
      <c r="AC591">
        <v>392854.40791279991</v>
      </c>
      <c r="AD591">
        <v>24683.670548564423</v>
      </c>
      <c r="AE591">
        <v>24683.670548564423</v>
      </c>
      <c r="AF591">
        <v>24335.504837701465</v>
      </c>
      <c r="AG591">
        <v>0</v>
      </c>
      <c r="AH591">
        <v>84.811952132230701</v>
      </c>
      <c r="AI591">
        <v>83.615670827726305</v>
      </c>
      <c r="AJ591">
        <v>0</v>
      </c>
      <c r="AK591">
        <v>0</v>
      </c>
      <c r="AL591">
        <v>0</v>
      </c>
      <c r="AM591">
        <v>0</v>
      </c>
      <c r="AN591">
        <v>24335.5</v>
      </c>
      <c r="AO591">
        <v>83.61</v>
      </c>
      <c r="AP591">
        <v>1381418.08</v>
      </c>
      <c r="AQ591">
        <v>1405753.58</v>
      </c>
      <c r="AS591">
        <v>1405753.58</v>
      </c>
      <c r="AU591">
        <v>79</v>
      </c>
      <c r="AV591">
        <v>40</v>
      </c>
      <c r="AX591">
        <v>10</v>
      </c>
      <c r="AY591">
        <v>131.33000000000001</v>
      </c>
    </row>
    <row r="592" spans="1:51" x14ac:dyDescent="0.25">
      <c r="A592" t="s">
        <v>1328</v>
      </c>
      <c r="B592" t="s">
        <v>1329</v>
      </c>
      <c r="C592" t="s">
        <v>1294</v>
      </c>
      <c r="D592" t="s">
        <v>211</v>
      </c>
      <c r="F592">
        <v>400.56</v>
      </c>
      <c r="H592">
        <v>2260329.54</v>
      </c>
      <c r="I592">
        <v>362174.33</v>
      </c>
      <c r="J592">
        <v>524752.74000000011</v>
      </c>
      <c r="K592">
        <v>1910209.61956</v>
      </c>
      <c r="L592">
        <v>5057466.2295600008</v>
      </c>
      <c r="M592">
        <v>0.96677999999999997</v>
      </c>
      <c r="N592">
        <v>4952914.3600000003</v>
      </c>
      <c r="O592">
        <v>12364.97</v>
      </c>
      <c r="Q592">
        <v>2369474.2200000002</v>
      </c>
      <c r="R592">
        <v>1395056.33</v>
      </c>
      <c r="S592">
        <v>3779720.64</v>
      </c>
      <c r="T592">
        <v>0.76313062679323207</v>
      </c>
      <c r="V592">
        <v>1173193.7200000002</v>
      </c>
      <c r="W592">
        <v>0.76313062679323207</v>
      </c>
      <c r="X592">
        <v>2</v>
      </c>
      <c r="Y592">
        <v>0</v>
      </c>
      <c r="AA592">
        <v>0</v>
      </c>
      <c r="AB592">
        <v>0</v>
      </c>
      <c r="AC592">
        <v>353593.83133440028</v>
      </c>
      <c r="AD592">
        <v>22216.865751956397</v>
      </c>
      <c r="AE592">
        <v>22216.865751956397</v>
      </c>
      <c r="AF592">
        <v>21903.49457636652</v>
      </c>
      <c r="AG592">
        <v>0</v>
      </c>
      <c r="AH592">
        <v>55.464514060206703</v>
      </c>
      <c r="AI592">
        <v>54.682181386974534</v>
      </c>
      <c r="AJ592">
        <v>0</v>
      </c>
      <c r="AK592">
        <v>0</v>
      </c>
      <c r="AL592">
        <v>0</v>
      </c>
      <c r="AM592">
        <v>0</v>
      </c>
      <c r="AN592">
        <v>21903.49</v>
      </c>
      <c r="AO592">
        <v>54.68</v>
      </c>
      <c r="AP592">
        <v>1408964.4200000002</v>
      </c>
      <c r="AQ592">
        <v>1430867.9100000001</v>
      </c>
      <c r="AS592">
        <v>1430867.9100000001</v>
      </c>
      <c r="AU592">
        <v>34</v>
      </c>
      <c r="AV592">
        <v>17</v>
      </c>
      <c r="AX592">
        <v>11.5</v>
      </c>
      <c r="AY592">
        <v>76</v>
      </c>
    </row>
    <row r="593" spans="1:51" x14ac:dyDescent="0.25">
      <c r="A593" t="s">
        <v>1330</v>
      </c>
      <c r="B593" t="s">
        <v>1331</v>
      </c>
      <c r="C593" t="s">
        <v>1294</v>
      </c>
      <c r="D593" t="s">
        <v>211</v>
      </c>
      <c r="F593">
        <v>167.48</v>
      </c>
      <c r="H593">
        <v>1075978.48</v>
      </c>
      <c r="I593">
        <v>151430.39000000001</v>
      </c>
      <c r="J593">
        <v>575911.72000000009</v>
      </c>
      <c r="K593">
        <v>894502.48947999999</v>
      </c>
      <c r="L593">
        <v>2697823.0794800003</v>
      </c>
      <c r="M593">
        <v>0.96677999999999997</v>
      </c>
      <c r="N593">
        <v>2637916.7599999998</v>
      </c>
      <c r="O593">
        <v>15750.63</v>
      </c>
      <c r="Q593">
        <v>339499.88</v>
      </c>
      <c r="R593">
        <v>2122353.06</v>
      </c>
      <c r="S593">
        <v>2539326.2000000002</v>
      </c>
      <c r="T593">
        <v>0.96262559854238938</v>
      </c>
      <c r="V593">
        <v>98590.55999999959</v>
      </c>
      <c r="W593">
        <v>0.96262559854238938</v>
      </c>
      <c r="X593">
        <v>3</v>
      </c>
      <c r="Y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25.812260327551012</v>
      </c>
      <c r="AK593">
        <v>0</v>
      </c>
      <c r="AL593">
        <v>4323.0373596582431</v>
      </c>
      <c r="AM593">
        <v>0</v>
      </c>
      <c r="AN593">
        <v>4323.03</v>
      </c>
      <c r="AO593">
        <v>25.81</v>
      </c>
      <c r="AP593">
        <v>2143690.36</v>
      </c>
      <c r="AQ593">
        <v>2148013.3899999997</v>
      </c>
      <c r="AS593">
        <v>2148013.3899999997</v>
      </c>
      <c r="AU593">
        <v>79</v>
      </c>
      <c r="AV593">
        <v>40</v>
      </c>
      <c r="AX593">
        <v>39</v>
      </c>
      <c r="AY593">
        <v>141</v>
      </c>
    </row>
    <row r="594" spans="1:51" x14ac:dyDescent="0.25">
      <c r="A594" t="s">
        <v>1332</v>
      </c>
      <c r="B594" t="s">
        <v>1333</v>
      </c>
      <c r="C594" t="s">
        <v>1294</v>
      </c>
      <c r="D594" t="s">
        <v>222</v>
      </c>
      <c r="F594">
        <v>192.15</v>
      </c>
      <c r="H594">
        <v>1310800.1000000001</v>
      </c>
      <c r="I594">
        <v>173736.26</v>
      </c>
      <c r="J594">
        <v>478296.79</v>
      </c>
      <c r="K594">
        <v>1171015.55965</v>
      </c>
      <c r="L594">
        <v>3133848.7096500001</v>
      </c>
      <c r="M594">
        <v>0.96677999999999997</v>
      </c>
      <c r="N594">
        <v>3068643.39</v>
      </c>
      <c r="O594">
        <v>15970.04</v>
      </c>
      <c r="Q594">
        <v>1029968.65</v>
      </c>
      <c r="R594">
        <v>1419668.61</v>
      </c>
      <c r="S594">
        <v>2663843.3600000003</v>
      </c>
      <c r="T594">
        <v>0.86808502046241365</v>
      </c>
      <c r="V594">
        <v>404800.0299999998</v>
      </c>
      <c r="W594">
        <v>0.86808502046241365</v>
      </c>
      <c r="X594">
        <v>2</v>
      </c>
      <c r="Y594">
        <v>0</v>
      </c>
      <c r="AA594">
        <v>0</v>
      </c>
      <c r="AB594">
        <v>0</v>
      </c>
      <c r="AC594">
        <v>75155.849273399726</v>
      </c>
      <c r="AD594">
        <v>4722.1621697418668</v>
      </c>
      <c r="AE594">
        <v>5836.3153879072097</v>
      </c>
      <c r="AF594">
        <v>5753.9935593180126</v>
      </c>
      <c r="AG594">
        <v>0</v>
      </c>
      <c r="AH594">
        <v>24.575395106645157</v>
      </c>
      <c r="AI594">
        <v>29.945321672224889</v>
      </c>
      <c r="AJ594">
        <v>0</v>
      </c>
      <c r="AK594">
        <v>0</v>
      </c>
      <c r="AL594">
        <v>0</v>
      </c>
      <c r="AM594">
        <v>0</v>
      </c>
      <c r="AN594">
        <v>5753.99</v>
      </c>
      <c r="AO594">
        <v>29.94</v>
      </c>
      <c r="AP594">
        <v>1498560.66</v>
      </c>
      <c r="AQ594">
        <v>1504314.65</v>
      </c>
      <c r="AS594">
        <v>1504314.65</v>
      </c>
      <c r="AU594">
        <v>79</v>
      </c>
      <c r="AV594">
        <v>40</v>
      </c>
      <c r="AX594">
        <v>10</v>
      </c>
      <c r="AY594">
        <v>128</v>
      </c>
    </row>
    <row r="595" spans="1:51" x14ac:dyDescent="0.25">
      <c r="A595" t="s">
        <v>1334</v>
      </c>
      <c r="B595" t="s">
        <v>1335</v>
      </c>
      <c r="C595" t="s">
        <v>1294</v>
      </c>
      <c r="D595" t="s">
        <v>222</v>
      </c>
      <c r="F595">
        <v>1932.82</v>
      </c>
      <c r="H595">
        <v>12506880.560000001</v>
      </c>
      <c r="I595">
        <v>1747597.85</v>
      </c>
      <c r="J595">
        <v>3206732.3500000006</v>
      </c>
      <c r="K595">
        <v>11104400.34482</v>
      </c>
      <c r="L595">
        <v>28565611.104820002</v>
      </c>
      <c r="M595">
        <v>0.96677999999999997</v>
      </c>
      <c r="N595">
        <v>27985549.68</v>
      </c>
      <c r="O595">
        <v>14479.12</v>
      </c>
      <c r="Q595">
        <v>10239361.880000001</v>
      </c>
      <c r="R595">
        <v>7993963.1399999997</v>
      </c>
      <c r="S595">
        <v>19328758.240000002</v>
      </c>
      <c r="T595">
        <v>0.69066923683880277</v>
      </c>
      <c r="V595">
        <v>8656791.4399999976</v>
      </c>
      <c r="W595">
        <v>0.69066923683880277</v>
      </c>
      <c r="X595">
        <v>1</v>
      </c>
      <c r="Y595">
        <v>1</v>
      </c>
      <c r="AA595">
        <v>1151546.8185956515</v>
      </c>
      <c r="AB595">
        <v>345464.04557869543</v>
      </c>
      <c r="AC595">
        <v>3839645.9950024378</v>
      </c>
      <c r="AD595">
        <v>241251.09672892391</v>
      </c>
      <c r="AE595">
        <v>241251.09672892391</v>
      </c>
      <c r="AF595">
        <v>237848.225206075</v>
      </c>
      <c r="AG595">
        <v>178.73575686235421</v>
      </c>
      <c r="AH595">
        <v>124.81819141406024</v>
      </c>
      <c r="AI595">
        <v>123.05761799136754</v>
      </c>
      <c r="AJ595">
        <v>0</v>
      </c>
      <c r="AK595">
        <v>0</v>
      </c>
      <c r="AL595">
        <v>0</v>
      </c>
      <c r="AM595">
        <v>0</v>
      </c>
      <c r="AN595">
        <v>583312.27</v>
      </c>
      <c r="AO595">
        <v>301.79000000000002</v>
      </c>
      <c r="AP595">
        <v>8173809.3500000006</v>
      </c>
      <c r="AQ595">
        <v>8757121.620000001</v>
      </c>
      <c r="AS595">
        <v>8757121.620000001</v>
      </c>
      <c r="AU595">
        <v>79</v>
      </c>
      <c r="AV595">
        <v>40</v>
      </c>
      <c r="AX595">
        <v>54.5</v>
      </c>
      <c r="AY595">
        <v>652.33000000000004</v>
      </c>
    </row>
    <row r="596" spans="1:51" x14ac:dyDescent="0.25">
      <c r="A596" t="s">
        <v>1336</v>
      </c>
      <c r="B596" t="s">
        <v>1337</v>
      </c>
      <c r="C596" t="s">
        <v>1338</v>
      </c>
      <c r="D596" t="s">
        <v>97</v>
      </c>
      <c r="F596">
        <v>65.650000000000006</v>
      </c>
      <c r="H596">
        <v>419750.55</v>
      </c>
      <c r="I596">
        <v>59358.76</v>
      </c>
      <c r="J596">
        <v>126470.28000000001</v>
      </c>
      <c r="K596">
        <v>374565.23514999991</v>
      </c>
      <c r="L596">
        <v>980144.82514999993</v>
      </c>
      <c r="M596">
        <v>0.9</v>
      </c>
      <c r="N596">
        <v>919586.86</v>
      </c>
      <c r="O596">
        <v>14007.41</v>
      </c>
      <c r="Q596">
        <v>91958.68</v>
      </c>
      <c r="R596">
        <v>455338.49</v>
      </c>
      <c r="S596">
        <v>547297.16999999993</v>
      </c>
      <c r="T596">
        <v>0.5951554918912173</v>
      </c>
      <c r="V596">
        <v>372289.69000000006</v>
      </c>
      <c r="W596">
        <v>0.5951554918912173</v>
      </c>
      <c r="X596">
        <v>1</v>
      </c>
      <c r="Y596">
        <v>1</v>
      </c>
      <c r="AA596">
        <v>125672.26015328674</v>
      </c>
      <c r="AB596">
        <v>37701.678045986024</v>
      </c>
      <c r="AC596">
        <v>218366.39335861267</v>
      </c>
      <c r="AD596">
        <v>13720.309621010118</v>
      </c>
      <c r="AE596">
        <v>13720.309621010118</v>
      </c>
      <c r="AF596">
        <v>13526.783243194452</v>
      </c>
      <c r="AG596">
        <v>574.28298622979469</v>
      </c>
      <c r="AH596">
        <v>208.99176878918684</v>
      </c>
      <c r="AI596">
        <v>206.04391840357121</v>
      </c>
      <c r="AJ596">
        <v>0</v>
      </c>
      <c r="AK596">
        <v>0</v>
      </c>
      <c r="AL596">
        <v>0</v>
      </c>
      <c r="AM596">
        <v>0</v>
      </c>
      <c r="AN596">
        <v>51228.46</v>
      </c>
      <c r="AO596">
        <v>780.32</v>
      </c>
      <c r="AP596">
        <v>455338.49000000005</v>
      </c>
      <c r="AQ596">
        <v>506566.95000000007</v>
      </c>
      <c r="AS596">
        <v>506566.95000000007</v>
      </c>
      <c r="AU596">
        <v>74</v>
      </c>
      <c r="AV596">
        <v>37</v>
      </c>
      <c r="AX596">
        <v>0</v>
      </c>
      <c r="AY596">
        <v>32.621957919095863</v>
      </c>
    </row>
    <row r="597" spans="1:51" x14ac:dyDescent="0.25">
      <c r="A597" t="s">
        <v>1339</v>
      </c>
      <c r="B597" t="s">
        <v>1340</v>
      </c>
      <c r="C597" t="s">
        <v>631</v>
      </c>
      <c r="D597" t="s">
        <v>97</v>
      </c>
      <c r="F597">
        <v>14.97</v>
      </c>
      <c r="H597">
        <v>84784.38</v>
      </c>
      <c r="I597">
        <v>13535.42</v>
      </c>
      <c r="J597">
        <v>26506.59</v>
      </c>
      <c r="K597">
        <v>76227.513470000005</v>
      </c>
      <c r="L597">
        <v>201053.90347000002</v>
      </c>
      <c r="M597">
        <v>0.9</v>
      </c>
      <c r="N597">
        <v>188571.26</v>
      </c>
      <c r="O597">
        <v>12596.61</v>
      </c>
      <c r="Q597">
        <v>18857.12</v>
      </c>
      <c r="R597">
        <v>331269.96000000002</v>
      </c>
      <c r="S597">
        <v>350127.08</v>
      </c>
      <c r="T597">
        <v>1.8567361749611262</v>
      </c>
      <c r="V597">
        <v>-161555.82</v>
      </c>
      <c r="W597">
        <v>1.8567361749611262</v>
      </c>
      <c r="X597">
        <v>4</v>
      </c>
      <c r="Y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0.96929536873031941</v>
      </c>
      <c r="AL597">
        <v>0</v>
      </c>
      <c r="AM597">
        <v>14.510351669892882</v>
      </c>
      <c r="AN597">
        <v>14.51</v>
      </c>
      <c r="AO597">
        <v>0.96</v>
      </c>
      <c r="AP597">
        <v>331269.96000000008</v>
      </c>
      <c r="AQ597">
        <v>331284.47000000009</v>
      </c>
      <c r="AS597">
        <v>331284.47000000009</v>
      </c>
      <c r="AU597">
        <v>74</v>
      </c>
      <c r="AV597">
        <v>37</v>
      </c>
      <c r="AX597">
        <v>0</v>
      </c>
      <c r="AY597">
        <v>7.4387008385204139</v>
      </c>
    </row>
    <row r="598" spans="1:51" x14ac:dyDescent="0.25">
      <c r="A598" t="s">
        <v>1341</v>
      </c>
      <c r="B598" t="s">
        <v>1342</v>
      </c>
      <c r="C598" t="s">
        <v>1343</v>
      </c>
      <c r="D598" t="s">
        <v>102</v>
      </c>
      <c r="F598">
        <v>699.78</v>
      </c>
      <c r="H598">
        <v>4275223.88</v>
      </c>
      <c r="I598">
        <v>632720.07999999996</v>
      </c>
      <c r="J598">
        <v>1194817.45</v>
      </c>
      <c r="K598">
        <v>3453278.3017799999</v>
      </c>
      <c r="L598">
        <v>9556039.7117800005</v>
      </c>
      <c r="M598">
        <v>0.9</v>
      </c>
      <c r="N598">
        <v>8945763.5700000003</v>
      </c>
      <c r="O598">
        <v>12783.67</v>
      </c>
      <c r="Q598">
        <v>6777310.4800000004</v>
      </c>
      <c r="R598">
        <v>1961533.64</v>
      </c>
      <c r="S598">
        <v>9153912.7700000014</v>
      </c>
      <c r="T598">
        <v>1.023267907582315</v>
      </c>
      <c r="V598">
        <v>-208149.20000000112</v>
      </c>
      <c r="W598">
        <v>1.023267907582315</v>
      </c>
      <c r="X598">
        <v>4</v>
      </c>
      <c r="Y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0.98369015518255642</v>
      </c>
      <c r="AL598">
        <v>0</v>
      </c>
      <c r="AM598">
        <v>688.36669679364934</v>
      </c>
      <c r="AN598">
        <v>688.36</v>
      </c>
      <c r="AO598">
        <v>0.98</v>
      </c>
      <c r="AP598">
        <v>1961533.6399999997</v>
      </c>
      <c r="AQ598">
        <v>1962221.9999999998</v>
      </c>
      <c r="AS598">
        <v>1962221.9999999998</v>
      </c>
      <c r="AU598">
        <v>94</v>
      </c>
      <c r="AV598">
        <v>47</v>
      </c>
      <c r="AX598">
        <v>0</v>
      </c>
      <c r="AY598">
        <v>277</v>
      </c>
    </row>
    <row r="599" spans="1:51" x14ac:dyDescent="0.25">
      <c r="A599" t="s">
        <v>1344</v>
      </c>
      <c r="B599" t="s">
        <v>1345</v>
      </c>
      <c r="C599" t="s">
        <v>1346</v>
      </c>
      <c r="D599" t="s">
        <v>102</v>
      </c>
      <c r="F599">
        <v>968.96</v>
      </c>
      <c r="H599">
        <v>5927331.4700000007</v>
      </c>
      <c r="I599">
        <v>876104.56</v>
      </c>
      <c r="J599">
        <v>1567075.8099999998</v>
      </c>
      <c r="K599">
        <v>5059426.4309600014</v>
      </c>
      <c r="L599">
        <v>13429938.270960003</v>
      </c>
      <c r="M599">
        <v>0.9</v>
      </c>
      <c r="N599">
        <v>12592887.08</v>
      </c>
      <c r="O599">
        <v>12996.29</v>
      </c>
      <c r="Q599">
        <v>4278495.55</v>
      </c>
      <c r="R599">
        <v>4373623.58</v>
      </c>
      <c r="S599">
        <v>9025608.5700000003</v>
      </c>
      <c r="T599">
        <v>0.71672274297880867</v>
      </c>
      <c r="V599">
        <v>3567278.51</v>
      </c>
      <c r="W599">
        <v>0.71672274297880867</v>
      </c>
      <c r="X599">
        <v>1</v>
      </c>
      <c r="Y599">
        <v>1</v>
      </c>
      <c r="AA599">
        <v>190082.09592826851</v>
      </c>
      <c r="AB599">
        <v>57024.628778480554</v>
      </c>
      <c r="AC599">
        <v>1486537.4003954909</v>
      </c>
      <c r="AD599">
        <v>93401.521557131986</v>
      </c>
      <c r="AE599">
        <v>93401.521557131986</v>
      </c>
      <c r="AF599">
        <v>92084.083492779275</v>
      </c>
      <c r="AG599">
        <v>58.851375473167678</v>
      </c>
      <c r="AH599">
        <v>96.393578225243544</v>
      </c>
      <c r="AI599">
        <v>95.033936893968033</v>
      </c>
      <c r="AJ599">
        <v>0</v>
      </c>
      <c r="AK599">
        <v>0</v>
      </c>
      <c r="AL599">
        <v>0</v>
      </c>
      <c r="AM599">
        <v>0</v>
      </c>
      <c r="AN599">
        <v>149108.71</v>
      </c>
      <c r="AO599">
        <v>153.88</v>
      </c>
      <c r="AP599">
        <v>4463563.9400000004</v>
      </c>
      <c r="AQ599">
        <v>4612672.6500000004</v>
      </c>
      <c r="AS599">
        <v>4612672.6500000004</v>
      </c>
      <c r="AU599">
        <v>74</v>
      </c>
      <c r="AV599">
        <v>37</v>
      </c>
      <c r="AX599">
        <v>0</v>
      </c>
      <c r="AY599">
        <v>345</v>
      </c>
    </row>
    <row r="600" spans="1:51" x14ac:dyDescent="0.25">
      <c r="A600" t="s">
        <v>1347</v>
      </c>
      <c r="B600" t="s">
        <v>1348</v>
      </c>
      <c r="C600" t="s">
        <v>1346</v>
      </c>
      <c r="D600" t="s">
        <v>102</v>
      </c>
      <c r="F600">
        <v>3905.2</v>
      </c>
      <c r="H600">
        <v>25006739.460000001</v>
      </c>
      <c r="I600">
        <v>3530964.68</v>
      </c>
      <c r="J600">
        <v>9710722.3900000006</v>
      </c>
      <c r="K600">
        <v>21616741.8002</v>
      </c>
      <c r="L600">
        <v>59865168.330200002</v>
      </c>
      <c r="M600">
        <v>0.9</v>
      </c>
      <c r="N600">
        <v>56040325.670000002</v>
      </c>
      <c r="O600">
        <v>14350.18</v>
      </c>
      <c r="Q600">
        <v>16145553.67</v>
      </c>
      <c r="R600">
        <v>20471984.039999999</v>
      </c>
      <c r="S600">
        <v>39472297.219999999</v>
      </c>
      <c r="T600">
        <v>0.70435524326602295</v>
      </c>
      <c r="V600">
        <v>16568028.450000003</v>
      </c>
      <c r="W600">
        <v>0.70435524326602295</v>
      </c>
      <c r="X600">
        <v>1</v>
      </c>
      <c r="Y600">
        <v>1</v>
      </c>
      <c r="AA600">
        <v>1538973.8977109492</v>
      </c>
      <c r="AB600">
        <v>461692.16931328474</v>
      </c>
      <c r="AC600">
        <v>7520699.6893710569</v>
      </c>
      <c r="AD600">
        <v>472537.58565013047</v>
      </c>
      <c r="AE600">
        <v>472537.58565013047</v>
      </c>
      <c r="AF600">
        <v>465872.3944220409</v>
      </c>
      <c r="AG600">
        <v>118.2249742172705</v>
      </c>
      <c r="AH600">
        <v>121.00214730362862</v>
      </c>
      <c r="AI600">
        <v>119.29539957544836</v>
      </c>
      <c r="AJ600">
        <v>0</v>
      </c>
      <c r="AK600">
        <v>0</v>
      </c>
      <c r="AL600">
        <v>0</v>
      </c>
      <c r="AM600">
        <v>0</v>
      </c>
      <c r="AN600">
        <v>927564.56</v>
      </c>
      <c r="AO600">
        <v>237.52</v>
      </c>
      <c r="AP600">
        <v>21702540.25</v>
      </c>
      <c r="AQ600">
        <v>22630104.809999999</v>
      </c>
      <c r="AS600">
        <v>22630104.809999999</v>
      </c>
      <c r="AU600">
        <v>74</v>
      </c>
      <c r="AV600">
        <v>37</v>
      </c>
      <c r="AX600">
        <v>259.83</v>
      </c>
      <c r="AY600">
        <v>2504.33</v>
      </c>
    </row>
    <row r="601" spans="1:51" x14ac:dyDescent="0.25">
      <c r="A601" t="s">
        <v>1349</v>
      </c>
      <c r="B601" t="s">
        <v>1350</v>
      </c>
      <c r="C601" t="s">
        <v>1346</v>
      </c>
      <c r="D601" t="s">
        <v>102</v>
      </c>
      <c r="F601">
        <v>569.25</v>
      </c>
      <c r="H601">
        <v>3421710.74</v>
      </c>
      <c r="I601">
        <v>514698.77</v>
      </c>
      <c r="J601">
        <v>825696.25</v>
      </c>
      <c r="K601">
        <v>2917848.4907499999</v>
      </c>
      <c r="L601">
        <v>7679954.2507499997</v>
      </c>
      <c r="M601">
        <v>0.9</v>
      </c>
      <c r="N601">
        <v>7203743.6699999999</v>
      </c>
      <c r="O601">
        <v>12654.79</v>
      </c>
      <c r="Q601">
        <v>4255364.66</v>
      </c>
      <c r="R601">
        <v>1488941.86</v>
      </c>
      <c r="S601">
        <v>6400468.5600000005</v>
      </c>
      <c r="T601">
        <v>0.88849199155360847</v>
      </c>
      <c r="V601">
        <v>803275.1099999994</v>
      </c>
      <c r="W601">
        <v>0.88849199155360847</v>
      </c>
      <c r="X601">
        <v>2</v>
      </c>
      <c r="Y601">
        <v>0</v>
      </c>
      <c r="AA601">
        <v>0</v>
      </c>
      <c r="AB601">
        <v>0</v>
      </c>
      <c r="AC601">
        <v>35199.655477799904</v>
      </c>
      <c r="AD601">
        <v>2211.6506312176598</v>
      </c>
      <c r="AE601">
        <v>17290.255188999112</v>
      </c>
      <c r="AF601">
        <v>17046.374361914019</v>
      </c>
      <c r="AG601">
        <v>0</v>
      </c>
      <c r="AH601">
        <v>3.8852009331886865</v>
      </c>
      <c r="AI601">
        <v>29.945321672224889</v>
      </c>
      <c r="AJ601">
        <v>0</v>
      </c>
      <c r="AK601">
        <v>0</v>
      </c>
      <c r="AL601">
        <v>0</v>
      </c>
      <c r="AM601">
        <v>0</v>
      </c>
      <c r="AN601">
        <v>17046.37</v>
      </c>
      <c r="AO601">
        <v>29.94</v>
      </c>
      <c r="AP601">
        <v>1510283.91</v>
      </c>
      <c r="AQ601">
        <v>1527330.28</v>
      </c>
      <c r="AS601">
        <v>1527330.28</v>
      </c>
      <c r="AU601">
        <v>74</v>
      </c>
      <c r="AV601">
        <v>37</v>
      </c>
      <c r="AX601">
        <v>0</v>
      </c>
      <c r="AY601">
        <v>162.66</v>
      </c>
    </row>
    <row r="602" spans="1:51" x14ac:dyDescent="0.25">
      <c r="A602" t="s">
        <v>1351</v>
      </c>
      <c r="B602" t="s">
        <v>1352</v>
      </c>
      <c r="C602" t="s">
        <v>1346</v>
      </c>
      <c r="D602" t="s">
        <v>102</v>
      </c>
      <c r="F602">
        <v>267.02999999999997</v>
      </c>
      <c r="H602">
        <v>1592123.54</v>
      </c>
      <c r="I602">
        <v>241440.51</v>
      </c>
      <c r="J602">
        <v>395207.33000000007</v>
      </c>
      <c r="K602">
        <v>1290192.7025300004</v>
      </c>
      <c r="L602">
        <v>3518964.0825300002</v>
      </c>
      <c r="M602">
        <v>0.9</v>
      </c>
      <c r="N602">
        <v>3296086.94</v>
      </c>
      <c r="O602">
        <v>12343.5</v>
      </c>
      <c r="Q602">
        <v>3607938.31</v>
      </c>
      <c r="R602">
        <v>204691.42</v>
      </c>
      <c r="S602">
        <v>3941850.65</v>
      </c>
      <c r="T602">
        <v>1.1959182878835108</v>
      </c>
      <c r="V602">
        <v>-645763.71</v>
      </c>
      <c r="W602">
        <v>1.1959182878835108</v>
      </c>
      <c r="X602">
        <v>4</v>
      </c>
      <c r="Y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0.94981940436074308</v>
      </c>
      <c r="AL602">
        <v>0</v>
      </c>
      <c r="AM602">
        <v>253.63027554644921</v>
      </c>
      <c r="AN602">
        <v>253.63</v>
      </c>
      <c r="AO602">
        <v>0.94</v>
      </c>
      <c r="AP602">
        <v>204691.42</v>
      </c>
      <c r="AQ602">
        <v>204945.05000000002</v>
      </c>
      <c r="AS602">
        <v>204945.05000000002</v>
      </c>
      <c r="AU602">
        <v>74</v>
      </c>
      <c r="AV602">
        <v>37</v>
      </c>
      <c r="AX602">
        <v>0</v>
      </c>
      <c r="AY602">
        <v>80.33</v>
      </c>
    </row>
    <row r="603" spans="1:51" x14ac:dyDescent="0.25">
      <c r="A603" t="s">
        <v>1353</v>
      </c>
      <c r="B603" t="s">
        <v>1354</v>
      </c>
      <c r="C603" t="s">
        <v>1346</v>
      </c>
      <c r="D603" t="s">
        <v>102</v>
      </c>
      <c r="F603">
        <v>884.21</v>
      </c>
      <c r="H603">
        <v>5459756.7300000004</v>
      </c>
      <c r="I603">
        <v>799476.15</v>
      </c>
      <c r="J603">
        <v>1643813.13</v>
      </c>
      <c r="K603">
        <v>4666687.3697100002</v>
      </c>
      <c r="L603">
        <v>12569733.37971</v>
      </c>
      <c r="M603">
        <v>0.9</v>
      </c>
      <c r="N603">
        <v>11779428.77</v>
      </c>
      <c r="O603">
        <v>13321.98</v>
      </c>
      <c r="Q603">
        <v>4090530.09</v>
      </c>
      <c r="R603">
        <v>3836020.96</v>
      </c>
      <c r="S603">
        <v>8175393.1699999999</v>
      </c>
      <c r="T603">
        <v>0.69403986641705384</v>
      </c>
      <c r="V603">
        <v>3604035.5999999996</v>
      </c>
      <c r="W603">
        <v>0.69403986641705384</v>
      </c>
      <c r="X603">
        <v>1</v>
      </c>
      <c r="Y603">
        <v>1</v>
      </c>
      <c r="AA603">
        <v>444994.75820302963</v>
      </c>
      <c r="AB603">
        <v>133498.42746090889</v>
      </c>
      <c r="AC603">
        <v>1550710.7815026408</v>
      </c>
      <c r="AD603">
        <v>97433.637693112702</v>
      </c>
      <c r="AE603">
        <v>97433.637693112702</v>
      </c>
      <c r="AF603">
        <v>96059.326216112386</v>
      </c>
      <c r="AG603">
        <v>150.98045425963164</v>
      </c>
      <c r="AH603">
        <v>110.19287012487158</v>
      </c>
      <c r="AI603">
        <v>108.63858836262017</v>
      </c>
      <c r="AJ603">
        <v>0</v>
      </c>
      <c r="AK603">
        <v>0</v>
      </c>
      <c r="AL603">
        <v>0</v>
      </c>
      <c r="AM603">
        <v>0</v>
      </c>
      <c r="AN603">
        <v>229557.75</v>
      </c>
      <c r="AO603">
        <v>259.61</v>
      </c>
      <c r="AP603">
        <v>3980603.2800000007</v>
      </c>
      <c r="AQ603">
        <v>4210161.0300000012</v>
      </c>
      <c r="AS603">
        <v>4210161.0300000012</v>
      </c>
      <c r="AU603">
        <v>93</v>
      </c>
      <c r="AV603">
        <v>47</v>
      </c>
      <c r="AX603">
        <v>0</v>
      </c>
      <c r="AY603">
        <v>406.66</v>
      </c>
    </row>
    <row r="604" spans="1:51" x14ac:dyDescent="0.25">
      <c r="A604" t="s">
        <v>1355</v>
      </c>
      <c r="B604" t="s">
        <v>1356</v>
      </c>
      <c r="C604" t="s">
        <v>1357</v>
      </c>
      <c r="D604" t="s">
        <v>102</v>
      </c>
      <c r="F604">
        <v>1232.6199999999999</v>
      </c>
      <c r="H604">
        <v>7474899.1500000004</v>
      </c>
      <c r="I604">
        <v>1114498.02</v>
      </c>
      <c r="J604">
        <v>2026851.9700000002</v>
      </c>
      <c r="K604">
        <v>6395453.4656200018</v>
      </c>
      <c r="L604">
        <v>17011702.605620004</v>
      </c>
      <c r="M604">
        <v>0.9</v>
      </c>
      <c r="N604">
        <v>15950077.689999999</v>
      </c>
      <c r="O604">
        <v>12939.97</v>
      </c>
      <c r="Q604">
        <v>6605213.0599999996</v>
      </c>
      <c r="R604">
        <v>3825912.11</v>
      </c>
      <c r="S604">
        <v>11899870.75</v>
      </c>
      <c r="T604">
        <v>0.74606976726268226</v>
      </c>
      <c r="V604">
        <v>4050206.9399999995</v>
      </c>
      <c r="W604">
        <v>0.74606976726268226</v>
      </c>
      <c r="X604">
        <v>2</v>
      </c>
      <c r="Y604">
        <v>0</v>
      </c>
      <c r="AA604">
        <v>0</v>
      </c>
      <c r="AB604">
        <v>0</v>
      </c>
      <c r="AC604">
        <v>1456669.6681543</v>
      </c>
      <c r="AD604">
        <v>91524.884187600575</v>
      </c>
      <c r="AE604">
        <v>91524.884187600575</v>
      </c>
      <c r="AF604">
        <v>90233.916286285777</v>
      </c>
      <c r="AG604">
        <v>0</v>
      </c>
      <c r="AH604">
        <v>74.252311489023853</v>
      </c>
      <c r="AI604">
        <v>73.204975001448773</v>
      </c>
      <c r="AJ604">
        <v>0</v>
      </c>
      <c r="AK604">
        <v>0</v>
      </c>
      <c r="AL604">
        <v>0</v>
      </c>
      <c r="AM604">
        <v>0</v>
      </c>
      <c r="AN604">
        <v>90233.91</v>
      </c>
      <c r="AO604">
        <v>73.2</v>
      </c>
      <c r="AP604">
        <v>3921461.05</v>
      </c>
      <c r="AQ604">
        <v>4011694.96</v>
      </c>
      <c r="AS604">
        <v>4011694.96</v>
      </c>
      <c r="AU604">
        <v>74</v>
      </c>
      <c r="AV604">
        <v>37</v>
      </c>
      <c r="AX604">
        <v>0.33</v>
      </c>
      <c r="AY604">
        <v>452.66</v>
      </c>
    </row>
    <row r="605" spans="1:51" x14ac:dyDescent="0.25">
      <c r="A605" t="s">
        <v>1358</v>
      </c>
      <c r="B605" t="s">
        <v>1359</v>
      </c>
      <c r="C605" t="s">
        <v>1338</v>
      </c>
      <c r="D605" t="s">
        <v>102</v>
      </c>
      <c r="F605">
        <v>1503.21</v>
      </c>
      <c r="H605">
        <v>9564167.6000000015</v>
      </c>
      <c r="I605">
        <v>1359157.38</v>
      </c>
      <c r="J605">
        <v>4202472.7</v>
      </c>
      <c r="K605">
        <v>8463628.6437099986</v>
      </c>
      <c r="L605">
        <v>23589426.323709998</v>
      </c>
      <c r="M605">
        <v>0.9</v>
      </c>
      <c r="N605">
        <v>22076846.550000001</v>
      </c>
      <c r="O605">
        <v>14686.46</v>
      </c>
      <c r="Q605">
        <v>4732138.8600000003</v>
      </c>
      <c r="R605">
        <v>9685032.6099999994</v>
      </c>
      <c r="S605">
        <v>15030041.439999999</v>
      </c>
      <c r="T605">
        <v>0.68080563072990141</v>
      </c>
      <c r="V605">
        <v>7046805.1100000013</v>
      </c>
      <c r="W605">
        <v>0.68080563072990141</v>
      </c>
      <c r="X605">
        <v>1</v>
      </c>
      <c r="Y605">
        <v>1</v>
      </c>
      <c r="AA605">
        <v>1126173.3653475381</v>
      </c>
      <c r="AB605">
        <v>337852.00960426143</v>
      </c>
      <c r="AC605">
        <v>3569505.8771988209</v>
      </c>
      <c r="AD605">
        <v>224277.76122470593</v>
      </c>
      <c r="AE605">
        <v>224277.76122470593</v>
      </c>
      <c r="AF605">
        <v>221114.30034420514</v>
      </c>
      <c r="AG605">
        <v>224.75370015118409</v>
      </c>
      <c r="AH605">
        <v>149.19922114987654</v>
      </c>
      <c r="AI605">
        <v>147.09475079609976</v>
      </c>
      <c r="AJ605">
        <v>0</v>
      </c>
      <c r="AK605">
        <v>0</v>
      </c>
      <c r="AL605">
        <v>0</v>
      </c>
      <c r="AM605">
        <v>0</v>
      </c>
      <c r="AN605">
        <v>558966.30000000005</v>
      </c>
      <c r="AO605">
        <v>371.84</v>
      </c>
      <c r="AP605">
        <v>10148385.34</v>
      </c>
      <c r="AQ605">
        <v>10707351.640000001</v>
      </c>
      <c r="AS605">
        <v>10707351.640000001</v>
      </c>
      <c r="AU605">
        <v>94</v>
      </c>
      <c r="AV605">
        <v>47</v>
      </c>
      <c r="AX605">
        <v>313.16000000000003</v>
      </c>
      <c r="AY605">
        <v>885</v>
      </c>
    </row>
    <row r="606" spans="1:51" x14ac:dyDescent="0.25">
      <c r="A606" t="s">
        <v>1360</v>
      </c>
      <c r="B606" t="s">
        <v>1361</v>
      </c>
      <c r="C606" t="s">
        <v>1338</v>
      </c>
      <c r="D606" t="s">
        <v>102</v>
      </c>
      <c r="F606">
        <v>897.75</v>
      </c>
      <c r="H606">
        <v>5385842.29</v>
      </c>
      <c r="I606">
        <v>811718.61</v>
      </c>
      <c r="J606">
        <v>1373335.93</v>
      </c>
      <c r="K606">
        <v>4341481.6742499992</v>
      </c>
      <c r="L606">
        <v>11912378.504249999</v>
      </c>
      <c r="M606">
        <v>0.9</v>
      </c>
      <c r="N606">
        <v>11155288.82</v>
      </c>
      <c r="O606">
        <v>12425.82</v>
      </c>
      <c r="Q606">
        <v>8711165.0299999993</v>
      </c>
      <c r="R606">
        <v>1460431.63</v>
      </c>
      <c r="S606">
        <v>10953348.66</v>
      </c>
      <c r="T606">
        <v>0.98189736157812901</v>
      </c>
      <c r="V606">
        <v>201940.16000000015</v>
      </c>
      <c r="W606">
        <v>0.98189736157812901</v>
      </c>
      <c r="X606">
        <v>3</v>
      </c>
      <c r="Y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20.363541347604485</v>
      </c>
      <c r="AK606">
        <v>0</v>
      </c>
      <c r="AL606">
        <v>18281.369244811925</v>
      </c>
      <c r="AM606">
        <v>0</v>
      </c>
      <c r="AN606">
        <v>18281.36</v>
      </c>
      <c r="AO606">
        <v>20.36</v>
      </c>
      <c r="AP606">
        <v>1466841.56</v>
      </c>
      <c r="AQ606">
        <v>1485122.9200000002</v>
      </c>
      <c r="AS606">
        <v>1485122.9200000002</v>
      </c>
      <c r="AU606">
        <v>94</v>
      </c>
      <c r="AV606">
        <v>47</v>
      </c>
      <c r="AX606">
        <v>0</v>
      </c>
      <c r="AY606">
        <v>286.66000000000003</v>
      </c>
    </row>
    <row r="607" spans="1:51" x14ac:dyDescent="0.25">
      <c r="A607" t="s">
        <v>1362</v>
      </c>
      <c r="B607" t="s">
        <v>1363</v>
      </c>
      <c r="C607" t="s">
        <v>1364</v>
      </c>
      <c r="D607" t="s">
        <v>97</v>
      </c>
      <c r="F607">
        <v>32.31</v>
      </c>
      <c r="H607">
        <v>190535.96000000002</v>
      </c>
      <c r="I607">
        <v>29213.73</v>
      </c>
      <c r="J607">
        <v>63666.390000000014</v>
      </c>
      <c r="K607">
        <v>168876.21580999997</v>
      </c>
      <c r="L607">
        <v>452292.29581000004</v>
      </c>
      <c r="M607">
        <v>1.0450900000000001</v>
      </c>
      <c r="N607">
        <v>465071.52</v>
      </c>
      <c r="O607">
        <v>14394.04</v>
      </c>
      <c r="Q607">
        <v>46507.15</v>
      </c>
      <c r="R607">
        <v>440340.73</v>
      </c>
      <c r="S607">
        <v>486847.88</v>
      </c>
      <c r="T607">
        <v>1.0468236799363677</v>
      </c>
      <c r="V607">
        <v>-21776.359999999986</v>
      </c>
      <c r="W607">
        <v>1.0468236799363677</v>
      </c>
      <c r="X607">
        <v>4</v>
      </c>
      <c r="Y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1.107605802132716</v>
      </c>
      <c r="AL607">
        <v>0</v>
      </c>
      <c r="AM607">
        <v>35.786743466908057</v>
      </c>
      <c r="AN607">
        <v>35.78</v>
      </c>
      <c r="AO607">
        <v>1.1000000000000001</v>
      </c>
      <c r="AP607">
        <v>440340.73</v>
      </c>
      <c r="AQ607">
        <v>440376.51</v>
      </c>
      <c r="AS607">
        <v>440376.51</v>
      </c>
      <c r="AU607">
        <v>61</v>
      </c>
      <c r="AV607">
        <v>31</v>
      </c>
      <c r="AX607">
        <v>5</v>
      </c>
      <c r="AY607">
        <v>11.193394736470708</v>
      </c>
    </row>
    <row r="608" spans="1:51" x14ac:dyDescent="0.25">
      <c r="A608" t="s">
        <v>1365</v>
      </c>
      <c r="B608" t="s">
        <v>1366</v>
      </c>
      <c r="C608" t="s">
        <v>1364</v>
      </c>
      <c r="D608" t="s">
        <v>97</v>
      </c>
      <c r="F608">
        <v>325.31</v>
      </c>
      <c r="H608">
        <v>2030499.18</v>
      </c>
      <c r="I608">
        <v>294135.53999999998</v>
      </c>
      <c r="J608">
        <v>664677.0399999998</v>
      </c>
      <c r="K608">
        <v>1841676.3628099994</v>
      </c>
      <c r="L608">
        <v>4830988.1228099987</v>
      </c>
      <c r="M608">
        <v>1.0450900000000001</v>
      </c>
      <c r="N608">
        <v>4965776.1900000004</v>
      </c>
      <c r="O608">
        <v>15264.75</v>
      </c>
      <c r="Q608">
        <v>496577.61</v>
      </c>
      <c r="R608">
        <v>4293898.32</v>
      </c>
      <c r="S608">
        <v>4790475.9300000006</v>
      </c>
      <c r="T608">
        <v>0.96469831637740411</v>
      </c>
      <c r="V608">
        <v>175300.25999999978</v>
      </c>
      <c r="W608">
        <v>0.96469831637740411</v>
      </c>
      <c r="X608">
        <v>3</v>
      </c>
      <c r="Y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25.015986258619666</v>
      </c>
      <c r="AK608">
        <v>0</v>
      </c>
      <c r="AL608">
        <v>8137.9504897915631</v>
      </c>
      <c r="AM608">
        <v>0</v>
      </c>
      <c r="AN608">
        <v>8137.95</v>
      </c>
      <c r="AO608">
        <v>25.01</v>
      </c>
      <c r="AP608">
        <v>4293898.3199999994</v>
      </c>
      <c r="AQ608">
        <v>4302036.2699999996</v>
      </c>
      <c r="AS608">
        <v>4302036.2699999996</v>
      </c>
      <c r="AU608">
        <v>62</v>
      </c>
      <c r="AV608">
        <v>31</v>
      </c>
      <c r="AX608">
        <v>49</v>
      </c>
      <c r="AY608">
        <v>112.69957417893177</v>
      </c>
    </row>
    <row r="609" spans="1:51" x14ac:dyDescent="0.25">
      <c r="A609" t="s">
        <v>1367</v>
      </c>
      <c r="B609" t="s">
        <v>1368</v>
      </c>
      <c r="C609" t="s">
        <v>1364</v>
      </c>
      <c r="D609" t="s">
        <v>211</v>
      </c>
      <c r="F609">
        <v>568</v>
      </c>
      <c r="H609">
        <v>3346959.73</v>
      </c>
      <c r="I609">
        <v>513568.56</v>
      </c>
      <c r="J609">
        <v>1079216.26</v>
      </c>
      <c r="K609">
        <v>2847734.6189999999</v>
      </c>
      <c r="L609">
        <v>7787479.1689999998</v>
      </c>
      <c r="M609">
        <v>1.0450900000000001</v>
      </c>
      <c r="N609">
        <v>8010212.25</v>
      </c>
      <c r="O609">
        <v>14102.48</v>
      </c>
      <c r="Q609">
        <v>3878506.54</v>
      </c>
      <c r="R609">
        <v>1418544.13</v>
      </c>
      <c r="S609">
        <v>5335789.0999999996</v>
      </c>
      <c r="T609">
        <v>0.66612331027807659</v>
      </c>
      <c r="V609">
        <v>2674423.1500000004</v>
      </c>
      <c r="W609">
        <v>0.66612331027807659</v>
      </c>
      <c r="X609">
        <v>1</v>
      </c>
      <c r="Y609">
        <v>1</v>
      </c>
      <c r="AA609">
        <v>526221.55692628119</v>
      </c>
      <c r="AB609">
        <v>157866.46707788436</v>
      </c>
      <c r="AC609">
        <v>1067406.1619191407</v>
      </c>
      <c r="AD609">
        <v>67066.835732610431</v>
      </c>
      <c r="AE609">
        <v>67066.835732610431</v>
      </c>
      <c r="AF609">
        <v>66120.851119332088</v>
      </c>
      <c r="AG609">
        <v>277.93392091176821</v>
      </c>
      <c r="AH609">
        <v>118.07541502220147</v>
      </c>
      <c r="AI609">
        <v>116.40994915375367</v>
      </c>
      <c r="AJ609">
        <v>0</v>
      </c>
      <c r="AK609">
        <v>0</v>
      </c>
      <c r="AL609">
        <v>0</v>
      </c>
      <c r="AM609">
        <v>0</v>
      </c>
      <c r="AN609">
        <v>223987.31</v>
      </c>
      <c r="AO609">
        <v>394.34</v>
      </c>
      <c r="AP609">
        <v>1473588.26</v>
      </c>
      <c r="AQ609">
        <v>1697575.57</v>
      </c>
      <c r="AS609">
        <v>1697575.57</v>
      </c>
      <c r="AU609">
        <v>61</v>
      </c>
      <c r="AV609">
        <v>31</v>
      </c>
      <c r="AX609">
        <v>48</v>
      </c>
      <c r="AY609">
        <v>209</v>
      </c>
    </row>
    <row r="610" spans="1:51" x14ac:dyDescent="0.25">
      <c r="A610" t="s">
        <v>1369</v>
      </c>
      <c r="B610" t="s">
        <v>1370</v>
      </c>
      <c r="C610" t="s">
        <v>1364</v>
      </c>
      <c r="D610" t="s">
        <v>211</v>
      </c>
      <c r="F610">
        <v>2060.06</v>
      </c>
      <c r="H610">
        <v>12590211.07</v>
      </c>
      <c r="I610">
        <v>1862644.45</v>
      </c>
      <c r="J610">
        <v>6160509.209999999</v>
      </c>
      <c r="K610">
        <v>11133808.138060002</v>
      </c>
      <c r="L610">
        <v>31747172.86806</v>
      </c>
      <c r="M610">
        <v>1.0450900000000001</v>
      </c>
      <c r="N610">
        <v>32676629.48</v>
      </c>
      <c r="O610">
        <v>15861.97</v>
      </c>
      <c r="Q610">
        <v>9815808.1300000008</v>
      </c>
      <c r="R610">
        <v>11607345.810000001</v>
      </c>
      <c r="S610">
        <v>21603255.07</v>
      </c>
      <c r="T610">
        <v>0.66112250295650754</v>
      </c>
      <c r="V610">
        <v>11073374.41</v>
      </c>
      <c r="W610">
        <v>0.66112250295650754</v>
      </c>
      <c r="X610">
        <v>1</v>
      </c>
      <c r="Y610">
        <v>1</v>
      </c>
      <c r="AA610">
        <v>2310062.6132101417</v>
      </c>
      <c r="AB610">
        <v>693018.78396304243</v>
      </c>
      <c r="AC610">
        <v>5424139.4362709848</v>
      </c>
      <c r="AD610">
        <v>340807.35294716962</v>
      </c>
      <c r="AE610">
        <v>340807.35294716962</v>
      </c>
      <c r="AF610">
        <v>336000.23019479291</v>
      </c>
      <c r="AG610">
        <v>336.40708715427826</v>
      </c>
      <c r="AH610">
        <v>165.43564408180811</v>
      </c>
      <c r="AI610">
        <v>163.1021573132787</v>
      </c>
      <c r="AJ610">
        <v>0</v>
      </c>
      <c r="AK610">
        <v>0</v>
      </c>
      <c r="AL610">
        <v>0</v>
      </c>
      <c r="AM610">
        <v>0</v>
      </c>
      <c r="AN610">
        <v>1029019.01</v>
      </c>
      <c r="AO610">
        <v>499.5</v>
      </c>
      <c r="AP610">
        <v>12169949.720000001</v>
      </c>
      <c r="AQ610">
        <v>13198968.73</v>
      </c>
      <c r="AS610">
        <v>13198968.73</v>
      </c>
      <c r="AU610">
        <v>61</v>
      </c>
      <c r="AV610">
        <v>31</v>
      </c>
      <c r="AX610">
        <v>578</v>
      </c>
      <c r="AY610">
        <v>1189.6600000000001</v>
      </c>
    </row>
    <row r="611" spans="1:51" x14ac:dyDescent="0.25">
      <c r="A611" t="s">
        <v>1371</v>
      </c>
      <c r="B611" t="s">
        <v>1372</v>
      </c>
      <c r="C611" t="s">
        <v>1364</v>
      </c>
      <c r="D611" t="s">
        <v>211</v>
      </c>
      <c r="F611">
        <v>2210.63</v>
      </c>
      <c r="H611">
        <v>14165912.029999999</v>
      </c>
      <c r="I611">
        <v>1998785.32</v>
      </c>
      <c r="J611">
        <v>8258621.9399999995</v>
      </c>
      <c r="K611">
        <v>12625264.67113</v>
      </c>
      <c r="L611">
        <v>37048583.961130001</v>
      </c>
      <c r="M611">
        <v>1.0450900000000001</v>
      </c>
      <c r="N611">
        <v>38149831.420000002</v>
      </c>
      <c r="O611">
        <v>17257.439999999999</v>
      </c>
      <c r="Q611">
        <v>5558939.4400000004</v>
      </c>
      <c r="R611">
        <v>23596102.050000001</v>
      </c>
      <c r="S611">
        <v>31470619.700000003</v>
      </c>
      <c r="T611">
        <v>0.82492159279900701</v>
      </c>
      <c r="V611">
        <v>6679211.7199999988</v>
      </c>
      <c r="W611">
        <v>0.82492159279900701</v>
      </c>
      <c r="X611">
        <v>2</v>
      </c>
      <c r="Y611">
        <v>0</v>
      </c>
      <c r="AA611">
        <v>0</v>
      </c>
      <c r="AB611">
        <v>0</v>
      </c>
      <c r="AC611">
        <v>2531691.6400942015</v>
      </c>
      <c r="AD611">
        <v>159070.23344004567</v>
      </c>
      <c r="AE611">
        <v>159070.23344004567</v>
      </c>
      <c r="AF611">
        <v>156826.5314430584</v>
      </c>
      <c r="AG611">
        <v>0</v>
      </c>
      <c r="AH611">
        <v>71.956968574589894</v>
      </c>
      <c r="AI611">
        <v>70.942008134811516</v>
      </c>
      <c r="AJ611">
        <v>0</v>
      </c>
      <c r="AK611">
        <v>0</v>
      </c>
      <c r="AL611">
        <v>0</v>
      </c>
      <c r="AM611">
        <v>0</v>
      </c>
      <c r="AN611">
        <v>156826.53</v>
      </c>
      <c r="AO611">
        <v>70.94</v>
      </c>
      <c r="AP611">
        <v>24488311.34</v>
      </c>
      <c r="AQ611">
        <v>24645137.870000001</v>
      </c>
      <c r="AS611">
        <v>24645137.870000001</v>
      </c>
      <c r="AU611">
        <v>61</v>
      </c>
      <c r="AV611">
        <v>31</v>
      </c>
      <c r="AX611">
        <v>718</v>
      </c>
      <c r="AY611">
        <v>1854.66</v>
      </c>
    </row>
    <row r="612" spans="1:51" x14ac:dyDescent="0.25">
      <c r="A612" t="s">
        <v>1373</v>
      </c>
      <c r="B612" t="s">
        <v>1374</v>
      </c>
      <c r="C612" t="s">
        <v>1364</v>
      </c>
      <c r="D612" t="s">
        <v>211</v>
      </c>
      <c r="F612">
        <v>1105.46</v>
      </c>
      <c r="H612">
        <v>6169236.25</v>
      </c>
      <c r="I612">
        <v>999523.76</v>
      </c>
      <c r="J612">
        <v>1335428.96</v>
      </c>
      <c r="K612">
        <v>5218598.4984600004</v>
      </c>
      <c r="L612">
        <v>13722787.468459999</v>
      </c>
      <c r="M612">
        <v>1.0450900000000001</v>
      </c>
      <c r="N612">
        <v>14106241.34</v>
      </c>
      <c r="O612">
        <v>12760.51</v>
      </c>
      <c r="Q612">
        <v>8558996.7799999993</v>
      </c>
      <c r="R612">
        <v>3728053.93</v>
      </c>
      <c r="S612">
        <v>12321530.859999999</v>
      </c>
      <c r="T612">
        <v>0.87348079215550978</v>
      </c>
      <c r="V612">
        <v>1784710.4800000004</v>
      </c>
      <c r="W612">
        <v>0.87348079215550978</v>
      </c>
      <c r="X612">
        <v>2</v>
      </c>
      <c r="Y612">
        <v>0</v>
      </c>
      <c r="AA612">
        <v>0</v>
      </c>
      <c r="AB612">
        <v>0</v>
      </c>
      <c r="AC612">
        <v>207131.6097802005</v>
      </c>
      <c r="AD612">
        <v>13014.410206498515</v>
      </c>
      <c r="AE612">
        <v>33576.961793993774</v>
      </c>
      <c r="AF612">
        <v>33103.355295777721</v>
      </c>
      <c r="AG612">
        <v>0</v>
      </c>
      <c r="AH612">
        <v>11.772845879994314</v>
      </c>
      <c r="AI612">
        <v>29.945321672224885</v>
      </c>
      <c r="AJ612">
        <v>0</v>
      </c>
      <c r="AK612">
        <v>0</v>
      </c>
      <c r="AL612">
        <v>0</v>
      </c>
      <c r="AM612">
        <v>0</v>
      </c>
      <c r="AN612">
        <v>33103.35</v>
      </c>
      <c r="AO612">
        <v>29.94</v>
      </c>
      <c r="AP612">
        <v>3738485.47</v>
      </c>
      <c r="AQ612">
        <v>3771588.8200000003</v>
      </c>
      <c r="AS612">
        <v>3771588.8200000003</v>
      </c>
      <c r="AU612">
        <v>61</v>
      </c>
      <c r="AV612">
        <v>31</v>
      </c>
      <c r="AX612">
        <v>65</v>
      </c>
      <c r="AY612">
        <v>115</v>
      </c>
    </row>
    <row r="613" spans="1:51" x14ac:dyDescent="0.25">
      <c r="A613" t="s">
        <v>1375</v>
      </c>
      <c r="B613" t="s">
        <v>1376</v>
      </c>
      <c r="C613" t="s">
        <v>1364</v>
      </c>
      <c r="D613" t="s">
        <v>211</v>
      </c>
      <c r="F613">
        <v>306.73</v>
      </c>
      <c r="H613">
        <v>1731046.26</v>
      </c>
      <c r="I613">
        <v>277336.06</v>
      </c>
      <c r="J613">
        <v>386298.76999999996</v>
      </c>
      <c r="K613">
        <v>1370622.6712299997</v>
      </c>
      <c r="L613">
        <v>3765303.7612299994</v>
      </c>
      <c r="M613">
        <v>1.0450900000000001</v>
      </c>
      <c r="N613">
        <v>3873279.93</v>
      </c>
      <c r="O613">
        <v>12627.65</v>
      </c>
      <c r="Q613">
        <v>3994367.99</v>
      </c>
      <c r="R613">
        <v>217322.84</v>
      </c>
      <c r="S613">
        <v>4235096.1800000006</v>
      </c>
      <c r="T613">
        <v>1.0934134006678935</v>
      </c>
      <c r="V613">
        <v>-361816.25000000047</v>
      </c>
      <c r="W613">
        <v>1.0934134006678935</v>
      </c>
      <c r="X613">
        <v>4</v>
      </c>
      <c r="Y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0.9716840321374971</v>
      </c>
      <c r="AL613">
        <v>0</v>
      </c>
      <c r="AM613">
        <v>298.04464317753451</v>
      </c>
      <c r="AN613">
        <v>298.04000000000002</v>
      </c>
      <c r="AO613">
        <v>0.97</v>
      </c>
      <c r="AP613">
        <v>218887.64</v>
      </c>
      <c r="AQ613">
        <v>219185.68000000002</v>
      </c>
      <c r="AS613">
        <v>219185.68000000002</v>
      </c>
      <c r="AU613">
        <v>61</v>
      </c>
      <c r="AV613">
        <v>31</v>
      </c>
      <c r="AX613">
        <v>8</v>
      </c>
      <c r="AY613">
        <v>53.66</v>
      </c>
    </row>
    <row r="614" spans="1:51" x14ac:dyDescent="0.25">
      <c r="A614" t="s">
        <v>1377</v>
      </c>
      <c r="B614" t="s">
        <v>1378</v>
      </c>
      <c r="C614" t="s">
        <v>1364</v>
      </c>
      <c r="D614" t="s">
        <v>211</v>
      </c>
      <c r="F614">
        <v>2653.96</v>
      </c>
      <c r="H614">
        <v>15214527.58</v>
      </c>
      <c r="I614">
        <v>2399631.0099999998</v>
      </c>
      <c r="J614">
        <v>4042414.3899999997</v>
      </c>
      <c r="K614">
        <v>12891982.096959999</v>
      </c>
      <c r="L614">
        <v>34548555.076959997</v>
      </c>
      <c r="M614">
        <v>1.0450900000000001</v>
      </c>
      <c r="N614">
        <v>35525049.950000003</v>
      </c>
      <c r="O614">
        <v>13385.67</v>
      </c>
      <c r="Q614">
        <v>21867942.260000002</v>
      </c>
      <c r="R614">
        <v>6172913.2000000002</v>
      </c>
      <c r="S614">
        <v>28432571.550000001</v>
      </c>
      <c r="T614">
        <v>0.80035275362082914</v>
      </c>
      <c r="V614">
        <v>7092478.4000000022</v>
      </c>
      <c r="W614">
        <v>0.80035275362082914</v>
      </c>
      <c r="X614">
        <v>2</v>
      </c>
      <c r="Y614">
        <v>0</v>
      </c>
      <c r="AA614">
        <v>0</v>
      </c>
      <c r="AB614">
        <v>0</v>
      </c>
      <c r="AC614">
        <v>1878309.8886930004</v>
      </c>
      <c r="AD614">
        <v>118017.21336648423</v>
      </c>
      <c r="AE614">
        <v>118017.21336648423</v>
      </c>
      <c r="AF614">
        <v>116352.56843837416</v>
      </c>
      <c r="AG614">
        <v>0</v>
      </c>
      <c r="AH614">
        <v>44.468346684382666</v>
      </c>
      <c r="AI614">
        <v>43.841116082523534</v>
      </c>
      <c r="AJ614">
        <v>0</v>
      </c>
      <c r="AK614">
        <v>0</v>
      </c>
      <c r="AL614">
        <v>0</v>
      </c>
      <c r="AM614">
        <v>0</v>
      </c>
      <c r="AN614">
        <v>116352.56</v>
      </c>
      <c r="AO614">
        <v>43.84</v>
      </c>
      <c r="AP614">
        <v>6295392.8000000017</v>
      </c>
      <c r="AQ614">
        <v>6411745.3600000013</v>
      </c>
      <c r="AS614">
        <v>6411745.3600000013</v>
      </c>
      <c r="AU614">
        <v>61</v>
      </c>
      <c r="AV614">
        <v>31</v>
      </c>
      <c r="AX614">
        <v>170</v>
      </c>
      <c r="AY614">
        <v>615</v>
      </c>
    </row>
    <row r="615" spans="1:51" x14ac:dyDescent="0.25">
      <c r="A615" t="s">
        <v>1379</v>
      </c>
      <c r="B615" t="s">
        <v>1380</v>
      </c>
      <c r="C615" t="s">
        <v>1364</v>
      </c>
      <c r="D615" t="s">
        <v>211</v>
      </c>
      <c r="F615">
        <v>165.89</v>
      </c>
      <c r="H615">
        <v>965648.54</v>
      </c>
      <c r="I615">
        <v>149992.76</v>
      </c>
      <c r="J615">
        <v>278212.99000000005</v>
      </c>
      <c r="K615">
        <v>769360.68938999996</v>
      </c>
      <c r="L615">
        <v>2163214.97939</v>
      </c>
      <c r="M615">
        <v>1.0450900000000001</v>
      </c>
      <c r="N615">
        <v>2226063.86</v>
      </c>
      <c r="O615">
        <v>13418.91</v>
      </c>
      <c r="Q615">
        <v>3365730.97</v>
      </c>
      <c r="R615">
        <v>151193.68</v>
      </c>
      <c r="S615">
        <v>3540140.0400000005</v>
      </c>
      <c r="T615">
        <v>1.5903137837204728</v>
      </c>
      <c r="V615">
        <v>-1314076.1800000006</v>
      </c>
      <c r="W615">
        <v>1.5903137837204728</v>
      </c>
      <c r="X615">
        <v>4</v>
      </c>
      <c r="Y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1.0325708175717865</v>
      </c>
      <c r="AL615">
        <v>0</v>
      </c>
      <c r="AM615">
        <v>171.29317292698363</v>
      </c>
      <c r="AN615">
        <v>171.29</v>
      </c>
      <c r="AO615">
        <v>1.03</v>
      </c>
      <c r="AP615">
        <v>151772.67000000001</v>
      </c>
      <c r="AQ615">
        <v>151943.96000000002</v>
      </c>
      <c r="AS615">
        <v>151943.96000000002</v>
      </c>
      <c r="AU615">
        <v>64</v>
      </c>
      <c r="AV615">
        <v>32</v>
      </c>
      <c r="AX615">
        <v>4</v>
      </c>
      <c r="AY615">
        <v>59.33</v>
      </c>
    </row>
    <row r="616" spans="1:51" x14ac:dyDescent="0.25">
      <c r="A616" t="s">
        <v>1381</v>
      </c>
      <c r="B616" t="s">
        <v>1382</v>
      </c>
      <c r="C616" t="s">
        <v>1364</v>
      </c>
      <c r="D616" t="s">
        <v>211</v>
      </c>
      <c r="F616">
        <v>750.55</v>
      </c>
      <c r="H616">
        <v>4588540.7699999996</v>
      </c>
      <c r="I616">
        <v>678624.79</v>
      </c>
      <c r="J616">
        <v>1921860.1900000004</v>
      </c>
      <c r="K616">
        <v>3957654.5670500007</v>
      </c>
      <c r="L616">
        <v>11146680.317050001</v>
      </c>
      <c r="M616">
        <v>1.0450900000000001</v>
      </c>
      <c r="N616">
        <v>11470833.48</v>
      </c>
      <c r="O616">
        <v>15283.23</v>
      </c>
      <c r="Q616">
        <v>4869868.05</v>
      </c>
      <c r="R616">
        <v>2522162.9900000002</v>
      </c>
      <c r="S616">
        <v>7452542.75</v>
      </c>
      <c r="T616">
        <v>0.649694964449959</v>
      </c>
      <c r="V616">
        <v>4018290.7300000004</v>
      </c>
      <c r="W616">
        <v>0.649694964449959</v>
      </c>
      <c r="X616">
        <v>1</v>
      </c>
      <c r="Y616">
        <v>1</v>
      </c>
      <c r="AA616">
        <v>942009.85421929322</v>
      </c>
      <c r="AB616">
        <v>282602.95626578794</v>
      </c>
      <c r="AC616">
        <v>1599498.6746611702</v>
      </c>
      <c r="AD616">
        <v>100499.05902281561</v>
      </c>
      <c r="AE616">
        <v>100499.05902281561</v>
      </c>
      <c r="AF616">
        <v>99081.509462798</v>
      </c>
      <c r="AG616">
        <v>376.52782128544129</v>
      </c>
      <c r="AH616">
        <v>133.90055162589516</v>
      </c>
      <c r="AI616">
        <v>132.01187057863967</v>
      </c>
      <c r="AJ616">
        <v>0</v>
      </c>
      <c r="AK616">
        <v>0</v>
      </c>
      <c r="AL616">
        <v>0</v>
      </c>
      <c r="AM616">
        <v>0</v>
      </c>
      <c r="AN616">
        <v>381684.46</v>
      </c>
      <c r="AO616">
        <v>508.53</v>
      </c>
      <c r="AP616">
        <v>2725835.0199999996</v>
      </c>
      <c r="AQ616">
        <v>3107519.4799999995</v>
      </c>
      <c r="AS616">
        <v>3107519.4799999995</v>
      </c>
      <c r="AU616">
        <v>62</v>
      </c>
      <c r="AV616">
        <v>31</v>
      </c>
      <c r="AX616">
        <v>124.5</v>
      </c>
      <c r="AY616">
        <v>409</v>
      </c>
    </row>
    <row r="617" spans="1:51" x14ac:dyDescent="0.25">
      <c r="A617" t="s">
        <v>1383</v>
      </c>
      <c r="B617" t="s">
        <v>1384</v>
      </c>
      <c r="C617" t="s">
        <v>1364</v>
      </c>
      <c r="D617" t="s">
        <v>211</v>
      </c>
      <c r="F617">
        <v>1737.38</v>
      </c>
      <c r="H617">
        <v>10039102.74</v>
      </c>
      <c r="I617">
        <v>1570886.87</v>
      </c>
      <c r="J617">
        <v>3077397.17</v>
      </c>
      <c r="K617">
        <v>8587917.1093799993</v>
      </c>
      <c r="L617">
        <v>23275303.889380001</v>
      </c>
      <c r="M617">
        <v>1.0450900000000001</v>
      </c>
      <c r="N617">
        <v>23937558.149999999</v>
      </c>
      <c r="O617">
        <v>13777.96</v>
      </c>
      <c r="Q617">
        <v>9281090.3800000008</v>
      </c>
      <c r="R617">
        <v>6171781.5499999998</v>
      </c>
      <c r="S617">
        <v>15801247.810000002</v>
      </c>
      <c r="T617">
        <v>0.66010274360419685</v>
      </c>
      <c r="V617">
        <v>8136310.3399999961</v>
      </c>
      <c r="W617">
        <v>0.66010274360419685</v>
      </c>
      <c r="X617">
        <v>1</v>
      </c>
      <c r="Y617">
        <v>1</v>
      </c>
      <c r="AA617">
        <v>1716667.6454977654</v>
      </c>
      <c r="AB617">
        <v>515000.29364932957</v>
      </c>
      <c r="AC617">
        <v>3353476.0394114535</v>
      </c>
      <c r="AD617">
        <v>210704.26112594464</v>
      </c>
      <c r="AE617">
        <v>210704.26112594464</v>
      </c>
      <c r="AF617">
        <v>207732.25585985443</v>
      </c>
      <c r="AG617">
        <v>296.42351912035912</v>
      </c>
      <c r="AH617">
        <v>121.27701546348216</v>
      </c>
      <c r="AI617">
        <v>119.56639069164743</v>
      </c>
      <c r="AJ617">
        <v>0</v>
      </c>
      <c r="AK617">
        <v>0</v>
      </c>
      <c r="AL617">
        <v>0</v>
      </c>
      <c r="AM617">
        <v>0</v>
      </c>
      <c r="AN617">
        <v>722732.54</v>
      </c>
      <c r="AO617">
        <v>415.98</v>
      </c>
      <c r="AP617">
        <v>6252077.209999999</v>
      </c>
      <c r="AQ617">
        <v>6974809.7499999991</v>
      </c>
      <c r="AS617">
        <v>6974809.7499999991</v>
      </c>
      <c r="AU617">
        <v>62</v>
      </c>
      <c r="AV617">
        <v>31</v>
      </c>
      <c r="AX617">
        <v>204</v>
      </c>
      <c r="AY617">
        <v>466.66</v>
      </c>
    </row>
    <row r="618" spans="1:51" x14ac:dyDescent="0.25">
      <c r="A618" t="s">
        <v>1385</v>
      </c>
      <c r="B618" t="s">
        <v>1386</v>
      </c>
      <c r="C618" t="s">
        <v>1364</v>
      </c>
      <c r="D618" t="s">
        <v>211</v>
      </c>
      <c r="F618">
        <v>2456.71</v>
      </c>
      <c r="H618">
        <v>14185017.6</v>
      </c>
      <c r="I618">
        <v>2221283.48</v>
      </c>
      <c r="J618">
        <v>4492328.169999999</v>
      </c>
      <c r="K618">
        <v>12181405.14821</v>
      </c>
      <c r="L618">
        <v>33080034.39821</v>
      </c>
      <c r="M618">
        <v>1.0450900000000001</v>
      </c>
      <c r="N618">
        <v>34022353.590000004</v>
      </c>
      <c r="O618">
        <v>13848.74</v>
      </c>
      <c r="Q618">
        <v>15816991.630000001</v>
      </c>
      <c r="R618">
        <v>7637442.1200000001</v>
      </c>
      <c r="S618">
        <v>23600690.240000002</v>
      </c>
      <c r="T618">
        <v>0.69368188116582319</v>
      </c>
      <c r="V618">
        <v>10421663.350000001</v>
      </c>
      <c r="W618">
        <v>0.69368188116582319</v>
      </c>
      <c r="X618">
        <v>1</v>
      </c>
      <c r="Y618">
        <v>1</v>
      </c>
      <c r="AA618">
        <v>1297451.4188922644</v>
      </c>
      <c r="AB618">
        <v>389235.42566767929</v>
      </c>
      <c r="AC618">
        <v>3940986.4608335323</v>
      </c>
      <c r="AD618">
        <v>247618.48022120236</v>
      </c>
      <c r="AE618">
        <v>247618.48022120236</v>
      </c>
      <c r="AF618">
        <v>244125.79609955195</v>
      </c>
      <c r="AG618">
        <v>158.4376770834487</v>
      </c>
      <c r="AH618">
        <v>100.792718807349</v>
      </c>
      <c r="AI618">
        <v>99.371027145878813</v>
      </c>
      <c r="AJ618">
        <v>0</v>
      </c>
      <c r="AK618">
        <v>0</v>
      </c>
      <c r="AL618">
        <v>0</v>
      </c>
      <c r="AM618">
        <v>0</v>
      </c>
      <c r="AN618">
        <v>633361.22</v>
      </c>
      <c r="AO618">
        <v>257.8</v>
      </c>
      <c r="AP618">
        <v>7763897.8399999999</v>
      </c>
      <c r="AQ618">
        <v>8397259.0600000005</v>
      </c>
      <c r="AS618">
        <v>8397259.0600000005</v>
      </c>
      <c r="AU618">
        <v>64</v>
      </c>
      <c r="AV618">
        <v>32</v>
      </c>
      <c r="AX618">
        <v>333.5</v>
      </c>
      <c r="AY618">
        <v>661.33</v>
      </c>
    </row>
    <row r="619" spans="1:51" x14ac:dyDescent="0.25">
      <c r="A619" t="s">
        <v>1387</v>
      </c>
      <c r="B619" t="s">
        <v>1388</v>
      </c>
      <c r="C619" t="s">
        <v>1364</v>
      </c>
      <c r="D619" t="s">
        <v>211</v>
      </c>
      <c r="F619">
        <v>3627.72</v>
      </c>
      <c r="H619">
        <v>20865578.149999999</v>
      </c>
      <c r="I619">
        <v>3280075.59</v>
      </c>
      <c r="J619">
        <v>7015989.9799999986</v>
      </c>
      <c r="K619">
        <v>18075932.875719998</v>
      </c>
      <c r="L619">
        <v>49237576.595719993</v>
      </c>
      <c r="M619">
        <v>1.0450900000000001</v>
      </c>
      <c r="N619">
        <v>50642655.109999999</v>
      </c>
      <c r="O619">
        <v>13959.91</v>
      </c>
      <c r="Q619">
        <v>18625710.210000001</v>
      </c>
      <c r="R619">
        <v>14517373.27</v>
      </c>
      <c r="S619">
        <v>33394889.490000002</v>
      </c>
      <c r="T619">
        <v>0.65942216926548503</v>
      </c>
      <c r="V619">
        <v>17247765.619999997</v>
      </c>
      <c r="W619">
        <v>0.65942216926548503</v>
      </c>
      <c r="X619">
        <v>1</v>
      </c>
      <c r="Y619">
        <v>1</v>
      </c>
      <c r="AA619">
        <v>3666273.7706691772</v>
      </c>
      <c r="AB619">
        <v>1099882.1312007532</v>
      </c>
      <c r="AC619">
        <v>7856068.422664104</v>
      </c>
      <c r="AD619">
        <v>493609.33935368672</v>
      </c>
      <c r="AE619">
        <v>493609.33935368672</v>
      </c>
      <c r="AF619">
        <v>486646.92887318111</v>
      </c>
      <c r="AG619">
        <v>303.18826458512598</v>
      </c>
      <c r="AH619">
        <v>136.06599719760257</v>
      </c>
      <c r="AI619">
        <v>134.14677231792453</v>
      </c>
      <c r="AJ619">
        <v>0</v>
      </c>
      <c r="AK619">
        <v>0</v>
      </c>
      <c r="AL619">
        <v>0</v>
      </c>
      <c r="AM619">
        <v>0</v>
      </c>
      <c r="AN619">
        <v>1586529.06</v>
      </c>
      <c r="AO619">
        <v>437.33</v>
      </c>
      <c r="AP619">
        <v>14746310.719999999</v>
      </c>
      <c r="AQ619">
        <v>16332839.779999999</v>
      </c>
      <c r="AS619">
        <v>16332839.779999999</v>
      </c>
      <c r="AU619">
        <v>62</v>
      </c>
      <c r="AV619">
        <v>31</v>
      </c>
      <c r="AX619">
        <v>634.5</v>
      </c>
      <c r="AY619">
        <v>954.33</v>
      </c>
    </row>
    <row r="620" spans="1:51" x14ac:dyDescent="0.25">
      <c r="A620" t="s">
        <v>1389</v>
      </c>
      <c r="B620" t="s">
        <v>1390</v>
      </c>
      <c r="C620" t="s">
        <v>1364</v>
      </c>
      <c r="D620" t="s">
        <v>211</v>
      </c>
      <c r="F620">
        <v>5507.14</v>
      </c>
      <c r="H620">
        <v>32043848.149999999</v>
      </c>
      <c r="I620">
        <v>4979390.7699999996</v>
      </c>
      <c r="J620">
        <v>12080695.610000001</v>
      </c>
      <c r="K620">
        <v>27983152.959139995</v>
      </c>
      <c r="L620">
        <v>77087087.489140004</v>
      </c>
      <c r="M620">
        <v>1.0450900000000001</v>
      </c>
      <c r="N620">
        <v>79301183.890000001</v>
      </c>
      <c r="O620">
        <v>14399.7</v>
      </c>
      <c r="Q620">
        <v>58900698.979999997</v>
      </c>
      <c r="R620">
        <v>10399021.52</v>
      </c>
      <c r="S620">
        <v>70266670.200000003</v>
      </c>
      <c r="T620">
        <v>0.88607340714443905</v>
      </c>
      <c r="V620">
        <v>9034513.6899999976</v>
      </c>
      <c r="W620">
        <v>0.88607340714443905</v>
      </c>
      <c r="X620">
        <v>2</v>
      </c>
      <c r="Y620">
        <v>0</v>
      </c>
      <c r="AA620">
        <v>0</v>
      </c>
      <c r="AB620">
        <v>0</v>
      </c>
      <c r="AC620">
        <v>436567.46248529962</v>
      </c>
      <c r="AD620">
        <v>27430.231656206372</v>
      </c>
      <c r="AE620">
        <v>167272.47424074583</v>
      </c>
      <c r="AF620">
        <v>164913.07879397657</v>
      </c>
      <c r="AG620">
        <v>0</v>
      </c>
      <c r="AH620">
        <v>4.9808487992326995</v>
      </c>
      <c r="AI620">
        <v>29.945321672224885</v>
      </c>
      <c r="AJ620">
        <v>0</v>
      </c>
      <c r="AK620">
        <v>0</v>
      </c>
      <c r="AL620">
        <v>0</v>
      </c>
      <c r="AM620">
        <v>0</v>
      </c>
      <c r="AN620">
        <v>164913.07</v>
      </c>
      <c r="AO620">
        <v>29.94</v>
      </c>
      <c r="AP620">
        <v>10665663.609999998</v>
      </c>
      <c r="AQ620">
        <v>10830576.679999998</v>
      </c>
      <c r="AS620">
        <v>10830576.679999998</v>
      </c>
      <c r="AU620">
        <v>61</v>
      </c>
      <c r="AV620">
        <v>31</v>
      </c>
      <c r="AX620">
        <v>1272.5</v>
      </c>
      <c r="AY620">
        <v>1655.33</v>
      </c>
    </row>
    <row r="621" spans="1:51" x14ac:dyDescent="0.25">
      <c r="A621" t="s">
        <v>1391</v>
      </c>
      <c r="B621" t="s">
        <v>1392</v>
      </c>
      <c r="C621" t="s">
        <v>1364</v>
      </c>
      <c r="D621" t="s">
        <v>211</v>
      </c>
      <c r="F621">
        <v>1911.56</v>
      </c>
      <c r="H621">
        <v>11401707.41</v>
      </c>
      <c r="I621">
        <v>1728375.2</v>
      </c>
      <c r="J621">
        <v>4871708.5600000005</v>
      </c>
      <c r="K621">
        <v>9999976.6105600018</v>
      </c>
      <c r="L621">
        <v>28001767.780560002</v>
      </c>
      <c r="M621">
        <v>1.0450900000000001</v>
      </c>
      <c r="N621">
        <v>28813468.539999999</v>
      </c>
      <c r="O621">
        <v>15073.27</v>
      </c>
      <c r="Q621">
        <v>19251320.620000001</v>
      </c>
      <c r="R621">
        <v>2655023.81</v>
      </c>
      <c r="S621">
        <v>22855578.66</v>
      </c>
      <c r="T621">
        <v>0.79322552327467899</v>
      </c>
      <c r="V621">
        <v>5957889.879999999</v>
      </c>
      <c r="W621">
        <v>0.79322552327467899</v>
      </c>
      <c r="X621">
        <v>2</v>
      </c>
      <c r="Y621">
        <v>0</v>
      </c>
      <c r="AA621">
        <v>0</v>
      </c>
      <c r="AB621">
        <v>0</v>
      </c>
      <c r="AC621">
        <v>1407826.0886976002</v>
      </c>
      <c r="AD621">
        <v>88455.963998751846</v>
      </c>
      <c r="AE621">
        <v>88455.963998751846</v>
      </c>
      <c r="AF621">
        <v>87208.283532222325</v>
      </c>
      <c r="AG621">
        <v>0</v>
      </c>
      <c r="AH621">
        <v>46.274228378262698</v>
      </c>
      <c r="AI621">
        <v>45.62152562944523</v>
      </c>
      <c r="AJ621">
        <v>0</v>
      </c>
      <c r="AK621">
        <v>0</v>
      </c>
      <c r="AL621">
        <v>0</v>
      </c>
      <c r="AM621">
        <v>0</v>
      </c>
      <c r="AN621">
        <v>87208.28</v>
      </c>
      <c r="AO621">
        <v>45.62</v>
      </c>
      <c r="AP621">
        <v>2920215.75</v>
      </c>
      <c r="AQ621">
        <v>3007424.03</v>
      </c>
      <c r="AS621">
        <v>3007424.03</v>
      </c>
      <c r="AU621">
        <v>60</v>
      </c>
      <c r="AV621">
        <v>30</v>
      </c>
      <c r="AX621">
        <v>438.5</v>
      </c>
      <c r="AY621">
        <v>870.66</v>
      </c>
    </row>
    <row r="622" spans="1:51" x14ac:dyDescent="0.25">
      <c r="A622" t="s">
        <v>1393</v>
      </c>
      <c r="B622" t="s">
        <v>1394</v>
      </c>
      <c r="C622" t="s">
        <v>1364</v>
      </c>
      <c r="D622" t="s">
        <v>102</v>
      </c>
      <c r="F622">
        <v>14872.62</v>
      </c>
      <c r="H622">
        <v>97584372.139999986</v>
      </c>
      <c r="I622">
        <v>13447376.82</v>
      </c>
      <c r="J622">
        <v>55351757.099999994</v>
      </c>
      <c r="K622">
        <v>88343223.761620015</v>
      </c>
      <c r="L622">
        <v>254726729.82161999</v>
      </c>
      <c r="M622">
        <v>1.0450900000000001</v>
      </c>
      <c r="N622">
        <v>262228962.09999999</v>
      </c>
      <c r="O622">
        <v>17631.650000000001</v>
      </c>
      <c r="Q622">
        <v>24393136.440000001</v>
      </c>
      <c r="R622">
        <v>141591834.71000001</v>
      </c>
      <c r="S622">
        <v>178180937.53</v>
      </c>
      <c r="T622">
        <v>0.67948611054659702</v>
      </c>
      <c r="V622">
        <v>84048024.569999993</v>
      </c>
      <c r="W622">
        <v>0.67948611054659702</v>
      </c>
      <c r="X622">
        <v>1</v>
      </c>
      <c r="Y622">
        <v>1</v>
      </c>
      <c r="AA622">
        <v>13722712.761528522</v>
      </c>
      <c r="AB622">
        <v>4116813.8284585564</v>
      </c>
      <c r="AC622">
        <v>49143107.796360411</v>
      </c>
      <c r="AD622">
        <v>3087740.0333183976</v>
      </c>
      <c r="AE622">
        <v>3087740.0333183976</v>
      </c>
      <c r="AF622">
        <v>3044187.1426919731</v>
      </c>
      <c r="AG622">
        <v>276.80488229098546</v>
      </c>
      <c r="AH622">
        <v>207.61237988453934</v>
      </c>
      <c r="AI622">
        <v>204.68398592124137</v>
      </c>
      <c r="AJ622">
        <v>0</v>
      </c>
      <c r="AK622">
        <v>0</v>
      </c>
      <c r="AL622">
        <v>0</v>
      </c>
      <c r="AM622">
        <v>0</v>
      </c>
      <c r="AN622">
        <v>7161000.9699999997</v>
      </c>
      <c r="AO622">
        <v>481.48</v>
      </c>
      <c r="AP622">
        <v>151683455</v>
      </c>
      <c r="AQ622">
        <v>158844455.97</v>
      </c>
      <c r="AS622">
        <v>158844455.97</v>
      </c>
      <c r="AU622">
        <v>60</v>
      </c>
      <c r="AV622">
        <v>30</v>
      </c>
      <c r="AX622">
        <v>5233</v>
      </c>
      <c r="AY622">
        <v>11853</v>
      </c>
    </row>
    <row r="623" spans="1:51" x14ac:dyDescent="0.25">
      <c r="A623" t="s">
        <v>1395</v>
      </c>
      <c r="B623" t="s">
        <v>1396</v>
      </c>
      <c r="C623" t="s">
        <v>1364</v>
      </c>
      <c r="D623" t="s">
        <v>211</v>
      </c>
      <c r="F623">
        <v>860.64</v>
      </c>
      <c r="H623">
        <v>4817639.47</v>
      </c>
      <c r="I623">
        <v>778164.86</v>
      </c>
      <c r="J623">
        <v>1144098.58</v>
      </c>
      <c r="K623">
        <v>3852413.4046399998</v>
      </c>
      <c r="L623">
        <v>10592316.31464</v>
      </c>
      <c r="M623">
        <v>1.0450900000000001</v>
      </c>
      <c r="N623">
        <v>10896218.529999999</v>
      </c>
      <c r="O623">
        <v>12660.59</v>
      </c>
      <c r="Q623">
        <v>15320323.17</v>
      </c>
      <c r="R623">
        <v>563563.46</v>
      </c>
      <c r="S623">
        <v>16168303.91</v>
      </c>
      <c r="T623">
        <v>1.4838454153140044</v>
      </c>
      <c r="V623">
        <v>-5272085.3800000008</v>
      </c>
      <c r="W623">
        <v>1.4838454153140044</v>
      </c>
      <c r="X623">
        <v>4</v>
      </c>
      <c r="Y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0.97421926368534228</v>
      </c>
      <c r="AL623">
        <v>0</v>
      </c>
      <c r="AM623">
        <v>838.45206709815295</v>
      </c>
      <c r="AN623">
        <v>838.45</v>
      </c>
      <c r="AO623">
        <v>0.97</v>
      </c>
      <c r="AP623">
        <v>564238.62000000011</v>
      </c>
      <c r="AQ623">
        <v>565077.07000000007</v>
      </c>
      <c r="AS623">
        <v>565077.07000000007</v>
      </c>
      <c r="AU623">
        <v>58</v>
      </c>
      <c r="AV623">
        <v>29</v>
      </c>
      <c r="AX623">
        <v>77.5</v>
      </c>
      <c r="AY623">
        <v>99.66</v>
      </c>
    </row>
    <row r="624" spans="1:51" x14ac:dyDescent="0.25">
      <c r="A624" t="s">
        <v>1397</v>
      </c>
      <c r="B624" t="s">
        <v>1398</v>
      </c>
      <c r="C624" t="s">
        <v>1364</v>
      </c>
      <c r="D624" t="s">
        <v>211</v>
      </c>
      <c r="F624">
        <v>1636.38</v>
      </c>
      <c r="H624">
        <v>9016150.2899999991</v>
      </c>
      <c r="I624">
        <v>1479565.7</v>
      </c>
      <c r="J624">
        <v>1574134.17</v>
      </c>
      <c r="K624">
        <v>7106334.99438</v>
      </c>
      <c r="L624">
        <v>19176185.154379997</v>
      </c>
      <c r="M624">
        <v>1.0450900000000001</v>
      </c>
      <c r="N624">
        <v>19720414.690000001</v>
      </c>
      <c r="O624">
        <v>12051.24</v>
      </c>
      <c r="Q624">
        <v>33765496.039999999</v>
      </c>
      <c r="R624">
        <v>1012553.54</v>
      </c>
      <c r="S624">
        <v>35146327.530000001</v>
      </c>
      <c r="T624">
        <v>1.7822306519660718</v>
      </c>
      <c r="V624">
        <v>-15425912.84</v>
      </c>
      <c r="W624">
        <v>1.7822306519660718</v>
      </c>
      <c r="X624">
        <v>4</v>
      </c>
      <c r="Y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0.92733001197951337</v>
      </c>
      <c r="AL624">
        <v>0</v>
      </c>
      <c r="AM624">
        <v>1517.4642850030361</v>
      </c>
      <c r="AN624">
        <v>1517.46</v>
      </c>
      <c r="AO624">
        <v>0.92</v>
      </c>
      <c r="AP624">
        <v>1013322.33</v>
      </c>
      <c r="AQ624">
        <v>1014839.7899999999</v>
      </c>
      <c r="AS624">
        <v>1014839.7899999999</v>
      </c>
      <c r="AU624">
        <v>58</v>
      </c>
      <c r="AV624">
        <v>29</v>
      </c>
      <c r="AX624">
        <v>59.5</v>
      </c>
      <c r="AY624">
        <v>46.66</v>
      </c>
    </row>
    <row r="625" spans="1:51" x14ac:dyDescent="0.25">
      <c r="A625" t="s">
        <v>1399</v>
      </c>
      <c r="B625" t="s">
        <v>1400</v>
      </c>
      <c r="C625" t="s">
        <v>1364</v>
      </c>
      <c r="D625" t="s">
        <v>211</v>
      </c>
      <c r="F625">
        <v>935.47</v>
      </c>
      <c r="H625">
        <v>5203976.38</v>
      </c>
      <c r="I625">
        <v>845823.9</v>
      </c>
      <c r="J625">
        <v>1026692</v>
      </c>
      <c r="K625">
        <v>4112839.0789699997</v>
      </c>
      <c r="L625">
        <v>11189331.358969999</v>
      </c>
      <c r="M625">
        <v>1.0450900000000001</v>
      </c>
      <c r="N625">
        <v>11508410.390000001</v>
      </c>
      <c r="O625">
        <v>12302.27</v>
      </c>
      <c r="Q625">
        <v>15144464.08</v>
      </c>
      <c r="R625">
        <v>434076.85</v>
      </c>
      <c r="S625">
        <v>15994892.199999999</v>
      </c>
      <c r="T625">
        <v>1.3898437453967087</v>
      </c>
      <c r="V625">
        <v>-4486481.8099999987</v>
      </c>
      <c r="W625">
        <v>1.3898437453967087</v>
      </c>
      <c r="X625">
        <v>4</v>
      </c>
      <c r="Y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0.9466466689428874</v>
      </c>
      <c r="AL625">
        <v>0</v>
      </c>
      <c r="AM625">
        <v>885.5595593960029</v>
      </c>
      <c r="AN625">
        <v>885.55</v>
      </c>
      <c r="AO625">
        <v>0.94</v>
      </c>
      <c r="AP625">
        <v>434351.46</v>
      </c>
      <c r="AQ625">
        <v>435237.01</v>
      </c>
      <c r="AS625">
        <v>435237.01</v>
      </c>
      <c r="AU625">
        <v>51</v>
      </c>
      <c r="AV625">
        <v>26</v>
      </c>
      <c r="AX625">
        <v>61.5</v>
      </c>
      <c r="AY625">
        <v>45.33</v>
      </c>
    </row>
    <row r="626" spans="1:51" x14ac:dyDescent="0.25">
      <c r="A626" t="s">
        <v>1401</v>
      </c>
      <c r="B626" t="s">
        <v>1402</v>
      </c>
      <c r="C626" t="s">
        <v>1364</v>
      </c>
      <c r="D626" t="s">
        <v>211</v>
      </c>
      <c r="F626">
        <v>2204.4699999999998</v>
      </c>
      <c r="H626">
        <v>12267287.630000001</v>
      </c>
      <c r="I626">
        <v>1993215.63</v>
      </c>
      <c r="J626">
        <v>2348431.41</v>
      </c>
      <c r="K626">
        <v>9676477.9539700001</v>
      </c>
      <c r="L626">
        <v>26285412.623970002</v>
      </c>
      <c r="M626">
        <v>1.0450900000000001</v>
      </c>
      <c r="N626">
        <v>27034309.48</v>
      </c>
      <c r="O626">
        <v>12263.4</v>
      </c>
      <c r="Q626">
        <v>30935805.379999999</v>
      </c>
      <c r="R626">
        <v>1796226.24</v>
      </c>
      <c r="S626">
        <v>33639025.390000001</v>
      </c>
      <c r="T626">
        <v>1.2443086595160189</v>
      </c>
      <c r="V626">
        <v>-6604715.9100000001</v>
      </c>
      <c r="W626">
        <v>1.2443086595160189</v>
      </c>
      <c r="X626">
        <v>4</v>
      </c>
      <c r="Y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0.94365560369694657</v>
      </c>
      <c r="AL626">
        <v>0</v>
      </c>
      <c r="AM626">
        <v>2080.2604686818077</v>
      </c>
      <c r="AN626">
        <v>2080.2600000000002</v>
      </c>
      <c r="AO626">
        <v>0.94</v>
      </c>
      <c r="AP626">
        <v>1796226.74</v>
      </c>
      <c r="AQ626">
        <v>1798307</v>
      </c>
      <c r="AS626">
        <v>1798307</v>
      </c>
      <c r="AU626">
        <v>51</v>
      </c>
      <c r="AV626">
        <v>26</v>
      </c>
      <c r="AX626">
        <v>86</v>
      </c>
      <c r="AY626">
        <v>152.33000000000001</v>
      </c>
    </row>
    <row r="627" spans="1:51" x14ac:dyDescent="0.25">
      <c r="A627" t="s">
        <v>1403</v>
      </c>
      <c r="B627" t="s">
        <v>1404</v>
      </c>
      <c r="C627" t="s">
        <v>1364</v>
      </c>
      <c r="D627" t="s">
        <v>211</v>
      </c>
      <c r="F627">
        <v>143.62</v>
      </c>
      <c r="H627">
        <v>807558.38</v>
      </c>
      <c r="I627">
        <v>129856.89</v>
      </c>
      <c r="J627">
        <v>202026.61000000002</v>
      </c>
      <c r="K627">
        <v>646263.31861999992</v>
      </c>
      <c r="L627">
        <v>1785705.1986199999</v>
      </c>
      <c r="M627">
        <v>1.0450900000000001</v>
      </c>
      <c r="N627">
        <v>1837082.63</v>
      </c>
      <c r="O627">
        <v>12791.27</v>
      </c>
      <c r="Q627">
        <v>4761728.5</v>
      </c>
      <c r="R627">
        <v>103720.94</v>
      </c>
      <c r="S627">
        <v>4935189.37</v>
      </c>
      <c r="T627">
        <v>2.6864275397345629</v>
      </c>
      <c r="V627">
        <v>-3098106.74</v>
      </c>
      <c r="W627">
        <v>2.6864275397345629</v>
      </c>
      <c r="X627">
        <v>4</v>
      </c>
      <c r="Y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0.98427443138155324</v>
      </c>
      <c r="AL627">
        <v>0</v>
      </c>
      <c r="AM627">
        <v>141.36149383501868</v>
      </c>
      <c r="AN627">
        <v>141.36000000000001</v>
      </c>
      <c r="AO627">
        <v>0.98</v>
      </c>
      <c r="AP627">
        <v>103751.20999999999</v>
      </c>
      <c r="AQ627">
        <v>103892.56999999999</v>
      </c>
      <c r="AS627">
        <v>103892.56999999999</v>
      </c>
      <c r="AU627">
        <v>59</v>
      </c>
      <c r="AV627">
        <v>30</v>
      </c>
      <c r="AX627">
        <v>16.5</v>
      </c>
      <c r="AY627">
        <v>18.329999999999998</v>
      </c>
    </row>
    <row r="628" spans="1:51" x14ac:dyDescent="0.25">
      <c r="A628" t="s">
        <v>1405</v>
      </c>
      <c r="B628" t="s">
        <v>1406</v>
      </c>
      <c r="C628" t="s">
        <v>1364</v>
      </c>
      <c r="D628" t="s">
        <v>211</v>
      </c>
      <c r="F628">
        <v>3769.05</v>
      </c>
      <c r="H628">
        <v>21756293.02</v>
      </c>
      <c r="I628">
        <v>3407861.93</v>
      </c>
      <c r="J628">
        <v>8022324.0899999999</v>
      </c>
      <c r="K628">
        <v>19026309.345550001</v>
      </c>
      <c r="L628">
        <v>52212788.38555</v>
      </c>
      <c r="M628">
        <v>1.0450900000000001</v>
      </c>
      <c r="N628">
        <v>53709166.719999999</v>
      </c>
      <c r="O628">
        <v>14250.05</v>
      </c>
      <c r="Q628">
        <v>44011671.780000001</v>
      </c>
      <c r="R628">
        <v>4259134.1399999997</v>
      </c>
      <c r="S628">
        <v>48892667.270000003</v>
      </c>
      <c r="T628">
        <v>0.91032258096444374</v>
      </c>
      <c r="V628">
        <v>4816499.4499999955</v>
      </c>
      <c r="W628">
        <v>0.91032258096444374</v>
      </c>
      <c r="X628">
        <v>3</v>
      </c>
      <c r="Y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23.353093450930928</v>
      </c>
      <c r="AK628">
        <v>0</v>
      </c>
      <c r="AL628">
        <v>88018.976871231222</v>
      </c>
      <c r="AM628">
        <v>0</v>
      </c>
      <c r="AN628">
        <v>88018.97</v>
      </c>
      <c r="AO628">
        <v>23.35</v>
      </c>
      <c r="AP628">
        <v>4353152.290000001</v>
      </c>
      <c r="AQ628">
        <v>4441171.2600000007</v>
      </c>
      <c r="AS628">
        <v>4441171.2600000007</v>
      </c>
      <c r="AU628">
        <v>59</v>
      </c>
      <c r="AV628">
        <v>30</v>
      </c>
      <c r="AX628">
        <v>911.33</v>
      </c>
      <c r="AY628">
        <v>975.33</v>
      </c>
    </row>
    <row r="629" spans="1:51" x14ac:dyDescent="0.25">
      <c r="A629" t="s">
        <v>1407</v>
      </c>
      <c r="B629" t="s">
        <v>1408</v>
      </c>
      <c r="C629" t="s">
        <v>1364</v>
      </c>
      <c r="D629" t="s">
        <v>211</v>
      </c>
      <c r="F629">
        <v>1643.71</v>
      </c>
      <c r="H629">
        <v>9811799.6099999994</v>
      </c>
      <c r="I629">
        <v>1486193.27</v>
      </c>
      <c r="J629">
        <v>4403931.93</v>
      </c>
      <c r="K629">
        <v>8657476.7272100002</v>
      </c>
      <c r="L629">
        <v>24359401.537209999</v>
      </c>
      <c r="M629">
        <v>1.0450900000000001</v>
      </c>
      <c r="N629">
        <v>25067401.32</v>
      </c>
      <c r="O629">
        <v>15250.5</v>
      </c>
      <c r="Q629">
        <v>10918075.32</v>
      </c>
      <c r="R629">
        <v>5387629.2699999996</v>
      </c>
      <c r="S629">
        <v>16497933.379999999</v>
      </c>
      <c r="T629">
        <v>0.65814294706476573</v>
      </c>
      <c r="V629">
        <v>8569467.9400000013</v>
      </c>
      <c r="W629">
        <v>0.65814294706476573</v>
      </c>
      <c r="X629">
        <v>1</v>
      </c>
      <c r="Y629">
        <v>1</v>
      </c>
      <c r="AA629">
        <v>1846820.6780822873</v>
      </c>
      <c r="AB629">
        <v>554046.20342468622</v>
      </c>
      <c r="AC629">
        <v>3609288.1873177467</v>
      </c>
      <c r="AD629">
        <v>226777.34737381779</v>
      </c>
      <c r="AE629">
        <v>226777.34737381779</v>
      </c>
      <c r="AF629">
        <v>223578.62957369655</v>
      </c>
      <c r="AG629">
        <v>337.07053155647054</v>
      </c>
      <c r="AH629">
        <v>137.96676261251545</v>
      </c>
      <c r="AI629">
        <v>136.02072724123875</v>
      </c>
      <c r="AJ629">
        <v>0</v>
      </c>
      <c r="AK629">
        <v>0</v>
      </c>
      <c r="AL629">
        <v>0</v>
      </c>
      <c r="AM629">
        <v>0</v>
      </c>
      <c r="AN629">
        <v>777624.83</v>
      </c>
      <c r="AO629">
        <v>473.09</v>
      </c>
      <c r="AP629">
        <v>5629815.21</v>
      </c>
      <c r="AQ629">
        <v>6407440.04</v>
      </c>
      <c r="AS629">
        <v>6407440.04</v>
      </c>
      <c r="AU629">
        <v>59</v>
      </c>
      <c r="AV629">
        <v>30</v>
      </c>
      <c r="AX629">
        <v>489</v>
      </c>
      <c r="AY629">
        <v>694.66</v>
      </c>
    </row>
    <row r="630" spans="1:51" x14ac:dyDescent="0.25">
      <c r="A630" t="s">
        <v>1409</v>
      </c>
      <c r="B630" t="s">
        <v>1410</v>
      </c>
      <c r="C630" t="s">
        <v>1364</v>
      </c>
      <c r="D630" t="s">
        <v>211</v>
      </c>
      <c r="F630">
        <v>856.54</v>
      </c>
      <c r="H630">
        <v>5283572.21</v>
      </c>
      <c r="I630">
        <v>774457.77</v>
      </c>
      <c r="J630">
        <v>3063499.6800000006</v>
      </c>
      <c r="K630">
        <v>4789649.3435399998</v>
      </c>
      <c r="L630">
        <v>13911179.00354</v>
      </c>
      <c r="M630">
        <v>1.0450900000000001</v>
      </c>
      <c r="N630">
        <v>14322468.77</v>
      </c>
      <c r="O630">
        <v>16721.3</v>
      </c>
      <c r="Q630">
        <v>10937936.93</v>
      </c>
      <c r="R630">
        <v>1740539.01</v>
      </c>
      <c r="S630">
        <v>12899137.43</v>
      </c>
      <c r="T630">
        <v>0.90062248604924</v>
      </c>
      <c r="V630">
        <v>1423331.3399999999</v>
      </c>
      <c r="W630">
        <v>0.90062248604924</v>
      </c>
      <c r="X630">
        <v>3</v>
      </c>
      <c r="Y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27.40300161960127</v>
      </c>
      <c r="AK630">
        <v>0</v>
      </c>
      <c r="AL630">
        <v>23471.767007253271</v>
      </c>
      <c r="AM630">
        <v>0</v>
      </c>
      <c r="AN630">
        <v>23471.759999999998</v>
      </c>
      <c r="AO630">
        <v>27.4</v>
      </c>
      <c r="AP630">
        <v>1963960.67</v>
      </c>
      <c r="AQ630">
        <v>1987432.43</v>
      </c>
      <c r="AS630">
        <v>1987432.43</v>
      </c>
      <c r="AU630">
        <v>51</v>
      </c>
      <c r="AV630">
        <v>26</v>
      </c>
      <c r="AX630">
        <v>381.33</v>
      </c>
      <c r="AY630">
        <v>526.33000000000004</v>
      </c>
    </row>
    <row r="631" spans="1:51" x14ac:dyDescent="0.25">
      <c r="A631" t="s">
        <v>1411</v>
      </c>
      <c r="B631" t="s">
        <v>1412</v>
      </c>
      <c r="C631" t="s">
        <v>1364</v>
      </c>
      <c r="D631" t="s">
        <v>211</v>
      </c>
      <c r="F631">
        <v>2101.14</v>
      </c>
      <c r="H631">
        <v>11763072.120000001</v>
      </c>
      <c r="I631">
        <v>1899787.75</v>
      </c>
      <c r="J631">
        <v>3026881.5999999992</v>
      </c>
      <c r="K631">
        <v>9473355.4451400023</v>
      </c>
      <c r="L631">
        <v>26163096.915140003</v>
      </c>
      <c r="M631">
        <v>1.0450900000000001</v>
      </c>
      <c r="N631">
        <v>26915637.350000001</v>
      </c>
      <c r="O631">
        <v>12810.01</v>
      </c>
      <c r="Q631">
        <v>24540370.48</v>
      </c>
      <c r="R631">
        <v>1758087.2</v>
      </c>
      <c r="S631">
        <v>26476124.84</v>
      </c>
      <c r="T631">
        <v>0.98367073741242839</v>
      </c>
      <c r="V631">
        <v>439512.51000000164</v>
      </c>
      <c r="W631">
        <v>0.98367073741242839</v>
      </c>
      <c r="X631">
        <v>3</v>
      </c>
      <c r="Y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20.993148558791848</v>
      </c>
      <c r="AK631">
        <v>0</v>
      </c>
      <c r="AL631">
        <v>44109.544162819904</v>
      </c>
      <c r="AM631">
        <v>0</v>
      </c>
      <c r="AN631">
        <v>44109.54</v>
      </c>
      <c r="AO631">
        <v>20.99</v>
      </c>
      <c r="AP631">
        <v>1762433.8699999999</v>
      </c>
      <c r="AQ631">
        <v>1806543.41</v>
      </c>
      <c r="AS631">
        <v>1806543.41</v>
      </c>
      <c r="AU631">
        <v>51</v>
      </c>
      <c r="AV631">
        <v>26</v>
      </c>
      <c r="AX631">
        <v>232.5</v>
      </c>
      <c r="AY631">
        <v>285.33</v>
      </c>
    </row>
    <row r="632" spans="1:51" x14ac:dyDescent="0.25">
      <c r="A632" t="s">
        <v>1413</v>
      </c>
      <c r="B632" t="s">
        <v>1414</v>
      </c>
      <c r="C632" t="s">
        <v>1364</v>
      </c>
      <c r="D632" t="s">
        <v>102</v>
      </c>
      <c r="F632">
        <v>5524.7</v>
      </c>
      <c r="H632">
        <v>32387597.859999999</v>
      </c>
      <c r="I632">
        <v>4995267.99</v>
      </c>
      <c r="J632">
        <v>7892128.7599999998</v>
      </c>
      <c r="K632">
        <v>26434521.751700006</v>
      </c>
      <c r="L632">
        <v>71709516.361699998</v>
      </c>
      <c r="M632">
        <v>1.0450900000000001</v>
      </c>
      <c r="N632">
        <v>73750965.859999999</v>
      </c>
      <c r="O632">
        <v>13349.31</v>
      </c>
      <c r="Q632">
        <v>77956080.269999996</v>
      </c>
      <c r="R632">
        <v>4035462.88</v>
      </c>
      <c r="S632">
        <v>82433424.169999987</v>
      </c>
      <c r="T632">
        <v>1.1177267064743495</v>
      </c>
      <c r="V632">
        <v>-8682458.3099999875</v>
      </c>
      <c r="W632">
        <v>1.1177267064743495</v>
      </c>
      <c r="X632">
        <v>4</v>
      </c>
      <c r="Y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1.0272152239345596</v>
      </c>
      <c r="AL632">
        <v>0</v>
      </c>
      <c r="AM632">
        <v>5675.0559476712615</v>
      </c>
      <c r="AN632">
        <v>5675.05</v>
      </c>
      <c r="AO632">
        <v>1.02</v>
      </c>
      <c r="AP632">
        <v>4045729.4499999997</v>
      </c>
      <c r="AQ632">
        <v>4051404.4999999995</v>
      </c>
      <c r="AS632">
        <v>4051404.4999999995</v>
      </c>
      <c r="AU632">
        <v>51</v>
      </c>
      <c r="AV632">
        <v>26</v>
      </c>
      <c r="AX632">
        <v>523.5</v>
      </c>
      <c r="AY632">
        <v>834</v>
      </c>
    </row>
    <row r="633" spans="1:51" x14ac:dyDescent="0.25">
      <c r="A633" t="s">
        <v>1415</v>
      </c>
      <c r="B633" t="s">
        <v>1416</v>
      </c>
      <c r="C633" t="s">
        <v>1364</v>
      </c>
      <c r="D633" t="s">
        <v>211</v>
      </c>
      <c r="F633">
        <v>3337.25</v>
      </c>
      <c r="H633">
        <v>18664208.82</v>
      </c>
      <c r="I633">
        <v>3017441.33</v>
      </c>
      <c r="J633">
        <v>5444658.1900000013</v>
      </c>
      <c r="K633">
        <v>15235118.77475</v>
      </c>
      <c r="L633">
        <v>42361427.114749998</v>
      </c>
      <c r="M633">
        <v>1.0450900000000001</v>
      </c>
      <c r="N633">
        <v>43584552.350000001</v>
      </c>
      <c r="O633">
        <v>13060.02</v>
      </c>
      <c r="Q633">
        <v>50141945.43</v>
      </c>
      <c r="R633">
        <v>2479217.6</v>
      </c>
      <c r="S633">
        <v>52895016.68</v>
      </c>
      <c r="T633">
        <v>1.2136184457106165</v>
      </c>
      <c r="V633">
        <v>-9310464.3299999982</v>
      </c>
      <c r="W633">
        <v>1.2136184457106165</v>
      </c>
      <c r="X633">
        <v>4</v>
      </c>
      <c r="Y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1.0049542313413635</v>
      </c>
      <c r="AL633">
        <v>0</v>
      </c>
      <c r="AM633">
        <v>3353.7835085439651</v>
      </c>
      <c r="AN633">
        <v>3353.78</v>
      </c>
      <c r="AO633">
        <v>1</v>
      </c>
      <c r="AP633">
        <v>2485234.2399999998</v>
      </c>
      <c r="AQ633">
        <v>2488588.0199999996</v>
      </c>
      <c r="AS633">
        <v>2488588.0199999996</v>
      </c>
      <c r="AU633">
        <v>59</v>
      </c>
      <c r="AV633">
        <v>30</v>
      </c>
      <c r="AX633">
        <v>656.5</v>
      </c>
      <c r="AY633">
        <v>350</v>
      </c>
    </row>
    <row r="634" spans="1:51" x14ac:dyDescent="0.25">
      <c r="A634" t="s">
        <v>1417</v>
      </c>
      <c r="B634" t="s">
        <v>1418</v>
      </c>
      <c r="C634" t="s">
        <v>1364</v>
      </c>
      <c r="D634" t="s">
        <v>211</v>
      </c>
      <c r="F634">
        <v>2440.0500000000002</v>
      </c>
      <c r="H634">
        <v>13812171.439999999</v>
      </c>
      <c r="I634">
        <v>2206220</v>
      </c>
      <c r="J634">
        <v>4874199.879999999</v>
      </c>
      <c r="K634">
        <v>11442945.880549999</v>
      </c>
      <c r="L634">
        <v>32335537.200549997</v>
      </c>
      <c r="M634">
        <v>1.0450900000000001</v>
      </c>
      <c r="N634">
        <v>33277584.140000001</v>
      </c>
      <c r="O634">
        <v>13638.07</v>
      </c>
      <c r="Q634">
        <v>31889271.899999999</v>
      </c>
      <c r="R634">
        <v>1817855.4</v>
      </c>
      <c r="S634">
        <v>33861943.719999999</v>
      </c>
      <c r="T634">
        <v>1.0175601563365171</v>
      </c>
      <c r="V634">
        <v>-584359.57999999821</v>
      </c>
      <c r="W634">
        <v>1.0175601563365171</v>
      </c>
      <c r="X634">
        <v>4</v>
      </c>
      <c r="Y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1.0494348916613749</v>
      </c>
      <c r="AL634">
        <v>0</v>
      </c>
      <c r="AM634">
        <v>2560.6736073983379</v>
      </c>
      <c r="AN634">
        <v>2560.67</v>
      </c>
      <c r="AO634">
        <v>1.04</v>
      </c>
      <c r="AP634">
        <v>1833269.39</v>
      </c>
      <c r="AQ634">
        <v>1835830.0599999998</v>
      </c>
      <c r="AS634">
        <v>1835830.0599999998</v>
      </c>
      <c r="AU634">
        <v>59</v>
      </c>
      <c r="AV634">
        <v>30</v>
      </c>
      <c r="AX634">
        <v>693.5</v>
      </c>
      <c r="AY634">
        <v>360.33</v>
      </c>
    </row>
    <row r="635" spans="1:51" x14ac:dyDescent="0.25">
      <c r="A635" t="s">
        <v>1419</v>
      </c>
      <c r="B635" t="s">
        <v>1420</v>
      </c>
      <c r="C635" t="s">
        <v>1364</v>
      </c>
      <c r="D635" t="s">
        <v>211</v>
      </c>
      <c r="F635">
        <v>1869.25</v>
      </c>
      <c r="H635">
        <v>10302722.35</v>
      </c>
      <c r="I635">
        <v>1690119.77</v>
      </c>
      <c r="J635">
        <v>2193943.4899999998</v>
      </c>
      <c r="K635">
        <v>8239229.0667499993</v>
      </c>
      <c r="L635">
        <v>22426014.676749997</v>
      </c>
      <c r="M635">
        <v>1.0450900000000001</v>
      </c>
      <c r="N635">
        <v>23065696.829999998</v>
      </c>
      <c r="O635">
        <v>12339.54</v>
      </c>
      <c r="Q635">
        <v>29605814.850000001</v>
      </c>
      <c r="R635">
        <v>1034470.61</v>
      </c>
      <c r="S635">
        <v>30832856.609999999</v>
      </c>
      <c r="T635">
        <v>1.3367407383026808</v>
      </c>
      <c r="V635">
        <v>-7767159.7800000012</v>
      </c>
      <c r="W635">
        <v>1.3367407383026808</v>
      </c>
      <c r="X635">
        <v>4</v>
      </c>
      <c r="Y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0.94951455249007066</v>
      </c>
      <c r="AL635">
        <v>0</v>
      </c>
      <c r="AM635">
        <v>1774.8800772420645</v>
      </c>
      <c r="AN635">
        <v>1774.88</v>
      </c>
      <c r="AO635">
        <v>0.94</v>
      </c>
      <c r="AP635">
        <v>1035820.2100000002</v>
      </c>
      <c r="AQ635">
        <v>1037595.0900000002</v>
      </c>
      <c r="AS635">
        <v>1037595.0900000002</v>
      </c>
      <c r="AU635">
        <v>59</v>
      </c>
      <c r="AV635">
        <v>30</v>
      </c>
      <c r="AX635">
        <v>180.5</v>
      </c>
      <c r="AY635">
        <v>75</v>
      </c>
    </row>
    <row r="636" spans="1:51" x14ac:dyDescent="0.25">
      <c r="A636" t="s">
        <v>1421</v>
      </c>
      <c r="B636" t="s">
        <v>1422</v>
      </c>
      <c r="C636" t="s">
        <v>1364</v>
      </c>
      <c r="D636" t="s">
        <v>211</v>
      </c>
      <c r="F636">
        <v>155</v>
      </c>
      <c r="H636">
        <v>898869.41</v>
      </c>
      <c r="I636">
        <v>140146.35</v>
      </c>
      <c r="J636">
        <v>225821</v>
      </c>
      <c r="K636">
        <v>708860.41700000002</v>
      </c>
      <c r="L636">
        <v>1973697.1770000001</v>
      </c>
      <c r="M636">
        <v>1.0450900000000001</v>
      </c>
      <c r="N636">
        <v>2030728.66</v>
      </c>
      <c r="O636">
        <v>13101.47</v>
      </c>
      <c r="Q636">
        <v>4566063.6500000004</v>
      </c>
      <c r="R636">
        <v>140522.88</v>
      </c>
      <c r="S636">
        <v>4756716.33</v>
      </c>
      <c r="T636">
        <v>2.3423692311507538</v>
      </c>
      <c r="V636">
        <v>-2725987.67</v>
      </c>
      <c r="W636">
        <v>2.3423692311507538</v>
      </c>
      <c r="X636">
        <v>4</v>
      </c>
      <c r="Y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1.0081441515575642</v>
      </c>
      <c r="AL636">
        <v>0</v>
      </c>
      <c r="AM636">
        <v>156.26234349142246</v>
      </c>
      <c r="AN636">
        <v>156.26</v>
      </c>
      <c r="AO636">
        <v>1</v>
      </c>
      <c r="AP636">
        <v>140750.69</v>
      </c>
      <c r="AQ636">
        <v>140906.95000000001</v>
      </c>
      <c r="AS636">
        <v>140906.95000000001</v>
      </c>
      <c r="AU636">
        <v>58</v>
      </c>
      <c r="AV636">
        <v>29</v>
      </c>
      <c r="AX636">
        <v>3.33</v>
      </c>
      <c r="AY636">
        <v>42</v>
      </c>
    </row>
    <row r="637" spans="1:51" x14ac:dyDescent="0.25">
      <c r="A637" t="s">
        <v>1423</v>
      </c>
      <c r="B637" t="s">
        <v>1424</v>
      </c>
      <c r="C637" t="s">
        <v>1364</v>
      </c>
      <c r="D637" t="s">
        <v>211</v>
      </c>
      <c r="F637">
        <v>2789.64</v>
      </c>
      <c r="H637">
        <v>15508559.460000001</v>
      </c>
      <c r="I637">
        <v>2522308.79</v>
      </c>
      <c r="J637">
        <v>2894569.0399999996</v>
      </c>
      <c r="K637">
        <v>12208657.025640003</v>
      </c>
      <c r="L637">
        <v>33134094.315640002</v>
      </c>
      <c r="M637">
        <v>1.0450900000000001</v>
      </c>
      <c r="N637">
        <v>34077622.280000001</v>
      </c>
      <c r="O637">
        <v>12215.77</v>
      </c>
      <c r="Q637">
        <v>52017426.030000001</v>
      </c>
      <c r="R637">
        <v>1825695.52</v>
      </c>
      <c r="S637">
        <v>54728990.410000004</v>
      </c>
      <c r="T637">
        <v>1.6060096552604903</v>
      </c>
      <c r="V637">
        <v>-20651368.130000003</v>
      </c>
      <c r="W637">
        <v>1.6060096552604903</v>
      </c>
      <c r="X637">
        <v>4</v>
      </c>
      <c r="Y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0.93999070308358534</v>
      </c>
      <c r="AL637">
        <v>0</v>
      </c>
      <c r="AM637">
        <v>2622.235664950093</v>
      </c>
      <c r="AN637">
        <v>2622.23</v>
      </c>
      <c r="AO637">
        <v>0.93</v>
      </c>
      <c r="AP637">
        <v>1826786.48</v>
      </c>
      <c r="AQ637">
        <v>1829408.71</v>
      </c>
      <c r="AS637">
        <v>1829408.71</v>
      </c>
      <c r="AU637">
        <v>58</v>
      </c>
      <c r="AV637">
        <v>29</v>
      </c>
      <c r="AX637">
        <v>108</v>
      </c>
      <c r="AY637">
        <v>159</v>
      </c>
    </row>
    <row r="638" spans="1:51" x14ac:dyDescent="0.25">
      <c r="A638" t="s">
        <v>1425</v>
      </c>
      <c r="B638" t="s">
        <v>1426</v>
      </c>
      <c r="C638" t="s">
        <v>1364</v>
      </c>
      <c r="D638" t="s">
        <v>211</v>
      </c>
      <c r="F638">
        <v>3677.79</v>
      </c>
      <c r="H638">
        <v>20993333.280000001</v>
      </c>
      <c r="I638">
        <v>3325347.38</v>
      </c>
      <c r="J638">
        <v>6556155.6500000004</v>
      </c>
      <c r="K638">
        <v>17060890.729289997</v>
      </c>
      <c r="L638">
        <v>47935727.039289996</v>
      </c>
      <c r="M638">
        <v>1.0450900000000001</v>
      </c>
      <c r="N638">
        <v>49327873.399999999</v>
      </c>
      <c r="O638">
        <v>13412.36</v>
      </c>
      <c r="Q638">
        <v>72469286.140000001</v>
      </c>
      <c r="R638">
        <v>3366672.51</v>
      </c>
      <c r="S638">
        <v>77058400.460000008</v>
      </c>
      <c r="T638">
        <v>1.5621674957509928</v>
      </c>
      <c r="V638">
        <v>-27730527.06000001</v>
      </c>
      <c r="W638">
        <v>1.5621674957509928</v>
      </c>
      <c r="X638">
        <v>4</v>
      </c>
      <c r="Y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1.0320670199276636</v>
      </c>
      <c r="AL638">
        <v>0</v>
      </c>
      <c r="AM638">
        <v>3795.7257652197618</v>
      </c>
      <c r="AN638">
        <v>3795.72</v>
      </c>
      <c r="AO638">
        <v>1.03</v>
      </c>
      <c r="AP638">
        <v>3369542.7199999997</v>
      </c>
      <c r="AQ638">
        <v>3373338.44</v>
      </c>
      <c r="AS638">
        <v>3373338.44</v>
      </c>
      <c r="AU638">
        <v>58</v>
      </c>
      <c r="AV638">
        <v>29</v>
      </c>
      <c r="AX638">
        <v>665.83</v>
      </c>
      <c r="AY638">
        <v>699.66</v>
      </c>
    </row>
    <row r="639" spans="1:51" x14ac:dyDescent="0.25">
      <c r="A639" t="s">
        <v>1427</v>
      </c>
      <c r="B639" t="s">
        <v>1428</v>
      </c>
      <c r="C639" t="s">
        <v>1364</v>
      </c>
      <c r="D639" t="s">
        <v>222</v>
      </c>
      <c r="F639">
        <v>3457.32</v>
      </c>
      <c r="H639">
        <v>21610952.169999998</v>
      </c>
      <c r="I639">
        <v>3126005.02</v>
      </c>
      <c r="J639">
        <v>4319637.1100000003</v>
      </c>
      <c r="K639">
        <v>18232355.172320001</v>
      </c>
      <c r="L639">
        <v>47288949.472319998</v>
      </c>
      <c r="M639">
        <v>1.0450900000000001</v>
      </c>
      <c r="N639">
        <v>48599111.299999997</v>
      </c>
      <c r="O639">
        <v>14056.87</v>
      </c>
      <c r="Q639">
        <v>91332112.640000001</v>
      </c>
      <c r="R639">
        <v>1846527.85</v>
      </c>
      <c r="S639">
        <v>94793029.319999993</v>
      </c>
      <c r="T639">
        <v>1.9505095213541488</v>
      </c>
      <c r="V639">
        <v>-46193918.019999996</v>
      </c>
      <c r="W639">
        <v>1.9505095213541488</v>
      </c>
      <c r="X639">
        <v>4</v>
      </c>
      <c r="Y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1.0816610324716116</v>
      </c>
      <c r="AL639">
        <v>0</v>
      </c>
      <c r="AM639">
        <v>3739.6483207847523</v>
      </c>
      <c r="AN639">
        <v>3739.64</v>
      </c>
      <c r="AO639">
        <v>1.08</v>
      </c>
      <c r="AP639">
        <v>1850728.88</v>
      </c>
      <c r="AQ639">
        <v>1854468.5199999998</v>
      </c>
      <c r="AS639">
        <v>1854468.5199999998</v>
      </c>
      <c r="AU639">
        <v>58</v>
      </c>
      <c r="AV639">
        <v>29</v>
      </c>
      <c r="AX639">
        <v>167</v>
      </c>
      <c r="AY639">
        <v>467</v>
      </c>
    </row>
    <row r="640" spans="1:51" x14ac:dyDescent="0.25">
      <c r="A640" t="s">
        <v>1429</v>
      </c>
      <c r="B640" t="s">
        <v>1430</v>
      </c>
      <c r="C640" t="s">
        <v>1364</v>
      </c>
      <c r="D640" t="s">
        <v>211</v>
      </c>
      <c r="F640">
        <v>647.54999999999995</v>
      </c>
      <c r="H640">
        <v>3893532.9</v>
      </c>
      <c r="I640">
        <v>585495.28</v>
      </c>
      <c r="J640">
        <v>1501370.93</v>
      </c>
      <c r="K640">
        <v>3353453.8070499999</v>
      </c>
      <c r="L640">
        <v>9333852.9170500003</v>
      </c>
      <c r="M640">
        <v>1.0450900000000001</v>
      </c>
      <c r="N640">
        <v>9603509.1099999994</v>
      </c>
      <c r="O640">
        <v>14830.52</v>
      </c>
      <c r="Q640">
        <v>7952831.79</v>
      </c>
      <c r="R640">
        <v>1184055.1100000001</v>
      </c>
      <c r="S640">
        <v>9316747.6400000006</v>
      </c>
      <c r="T640">
        <v>0.97013992836208196</v>
      </c>
      <c r="V640">
        <v>286761.46999999881</v>
      </c>
      <c r="W640">
        <v>0.97013992836208196</v>
      </c>
      <c r="X640">
        <v>3</v>
      </c>
      <c r="Y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24.304379985320026</v>
      </c>
      <c r="AK640">
        <v>0</v>
      </c>
      <c r="AL640">
        <v>15738.301259493981</v>
      </c>
      <c r="AM640">
        <v>0</v>
      </c>
      <c r="AN640">
        <v>15738.3</v>
      </c>
      <c r="AO640">
        <v>24.3</v>
      </c>
      <c r="AP640">
        <v>1228442.8500000003</v>
      </c>
      <c r="AQ640">
        <v>1244181.1500000004</v>
      </c>
      <c r="AS640">
        <v>1244181.1500000004</v>
      </c>
      <c r="AU640">
        <v>64</v>
      </c>
      <c r="AV640">
        <v>32</v>
      </c>
      <c r="AX640">
        <v>66</v>
      </c>
      <c r="AY640">
        <v>339.66</v>
      </c>
    </row>
    <row r="641" spans="1:51" x14ac:dyDescent="0.25">
      <c r="A641" t="s">
        <v>1431</v>
      </c>
      <c r="B641" t="s">
        <v>1432</v>
      </c>
      <c r="C641" t="s">
        <v>1364</v>
      </c>
      <c r="D641" t="s">
        <v>222</v>
      </c>
      <c r="F641">
        <v>1520.65</v>
      </c>
      <c r="H641">
        <v>9364868.0199999996</v>
      </c>
      <c r="I641">
        <v>1374926.11</v>
      </c>
      <c r="J641">
        <v>1453511.3199999998</v>
      </c>
      <c r="K641">
        <v>7845780.5721499985</v>
      </c>
      <c r="L641">
        <v>20039086.022149999</v>
      </c>
      <c r="M641">
        <v>1.0450900000000001</v>
      </c>
      <c r="N641">
        <v>20588882.16</v>
      </c>
      <c r="O641">
        <v>13539.52</v>
      </c>
      <c r="Q641">
        <v>37884268.5</v>
      </c>
      <c r="R641">
        <v>878621.77</v>
      </c>
      <c r="S641">
        <v>39348342.860000007</v>
      </c>
      <c r="T641">
        <v>1.9111451779759958</v>
      </c>
      <c r="V641">
        <v>-18759460.700000007</v>
      </c>
      <c r="W641">
        <v>1.9111451779759958</v>
      </c>
      <c r="X641">
        <v>4</v>
      </c>
      <c r="Y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1.0418517768445976</v>
      </c>
      <c r="AL641">
        <v>0</v>
      </c>
      <c r="AM641">
        <v>1584.2919044587375</v>
      </c>
      <c r="AN641">
        <v>1584.29</v>
      </c>
      <c r="AO641">
        <v>1.04</v>
      </c>
      <c r="AP641">
        <v>879550.13000000012</v>
      </c>
      <c r="AQ641">
        <v>881134.42000000016</v>
      </c>
      <c r="AS641">
        <v>881134.42000000016</v>
      </c>
      <c r="AU641">
        <v>58</v>
      </c>
      <c r="AV641">
        <v>29</v>
      </c>
      <c r="AX641">
        <v>23</v>
      </c>
      <c r="AY641">
        <v>81</v>
      </c>
    </row>
    <row r="642" spans="1:51" x14ac:dyDescent="0.25">
      <c r="A642" t="s">
        <v>1433</v>
      </c>
      <c r="B642" t="s">
        <v>1434</v>
      </c>
      <c r="C642" t="s">
        <v>1364</v>
      </c>
      <c r="D642" t="s">
        <v>102</v>
      </c>
      <c r="F642">
        <v>6629.95</v>
      </c>
      <c r="H642">
        <v>43055701.880000003</v>
      </c>
      <c r="I642">
        <v>5994601.8899999997</v>
      </c>
      <c r="J642">
        <v>23650042.34</v>
      </c>
      <c r="K642">
        <v>39099745.768449992</v>
      </c>
      <c r="L642">
        <v>111800091.87844999</v>
      </c>
      <c r="M642">
        <v>1.0450900000000001</v>
      </c>
      <c r="N642">
        <v>115078150.48</v>
      </c>
      <c r="O642">
        <v>17357.310000000001</v>
      </c>
      <c r="Q642">
        <v>13573115.890000001</v>
      </c>
      <c r="R642">
        <v>62999733.700000003</v>
      </c>
      <c r="S642">
        <v>76986293.219999999</v>
      </c>
      <c r="T642">
        <v>0.66899140192020923</v>
      </c>
      <c r="V642">
        <v>38091857.260000005</v>
      </c>
      <c r="W642">
        <v>0.66899140192020923</v>
      </c>
      <c r="X642">
        <v>1</v>
      </c>
      <c r="Y642">
        <v>1</v>
      </c>
      <c r="AA642">
        <v>7229870.2771815211</v>
      </c>
      <c r="AB642">
        <v>2168961.0831544562</v>
      </c>
      <c r="AC642">
        <v>21880795.707671389</v>
      </c>
      <c r="AD642">
        <v>1374805.3775394734</v>
      </c>
      <c r="AE642">
        <v>1374805.3775394734</v>
      </c>
      <c r="AF642">
        <v>1355413.6063429043</v>
      </c>
      <c r="AG642">
        <v>327.14591861996792</v>
      </c>
      <c r="AH642">
        <v>207.36285756898218</v>
      </c>
      <c r="AI642">
        <v>204.43798314359901</v>
      </c>
      <c r="AJ642">
        <v>0</v>
      </c>
      <c r="AK642">
        <v>0</v>
      </c>
      <c r="AL642">
        <v>0</v>
      </c>
      <c r="AM642">
        <v>0</v>
      </c>
      <c r="AN642">
        <v>3524374.68</v>
      </c>
      <c r="AO642">
        <v>531.58000000000004</v>
      </c>
      <c r="AP642">
        <v>66662330.870000005</v>
      </c>
      <c r="AQ642">
        <v>70186705.550000012</v>
      </c>
      <c r="AS642">
        <v>70186705.550000012</v>
      </c>
      <c r="AU642">
        <v>62</v>
      </c>
      <c r="AV642">
        <v>31</v>
      </c>
      <c r="AX642">
        <v>2333</v>
      </c>
      <c r="AY642">
        <v>4845</v>
      </c>
    </row>
    <row r="643" spans="1:51" x14ac:dyDescent="0.25">
      <c r="A643" t="s">
        <v>1435</v>
      </c>
      <c r="B643" t="s">
        <v>1436</v>
      </c>
      <c r="C643" t="s">
        <v>1364</v>
      </c>
      <c r="D643" t="s">
        <v>222</v>
      </c>
      <c r="F643">
        <v>2601.65</v>
      </c>
      <c r="H643">
        <v>16398923.889999999</v>
      </c>
      <c r="I643">
        <v>2352333.88</v>
      </c>
      <c r="J643">
        <v>3323743.91</v>
      </c>
      <c r="K643">
        <v>14524722.055149999</v>
      </c>
      <c r="L643">
        <v>36599723.735149994</v>
      </c>
      <c r="M643">
        <v>1.0450900000000001</v>
      </c>
      <c r="N643">
        <v>37595085.560000002</v>
      </c>
      <c r="O643">
        <v>14450.47</v>
      </c>
      <c r="Q643">
        <v>21970581.670000002</v>
      </c>
      <c r="R643">
        <v>8887641.3100000005</v>
      </c>
      <c r="S643">
        <v>31294164.440000005</v>
      </c>
      <c r="T643">
        <v>0.83240040483631772</v>
      </c>
      <c r="V643">
        <v>6300921.1199999973</v>
      </c>
      <c r="W643">
        <v>0.83240040483631772</v>
      </c>
      <c r="X643">
        <v>2</v>
      </c>
      <c r="Y643">
        <v>0</v>
      </c>
      <c r="AA643">
        <v>0</v>
      </c>
      <c r="AB643">
        <v>0</v>
      </c>
      <c r="AC643">
        <v>1618117.3794987972</v>
      </c>
      <c r="AD643">
        <v>101668.90201552796</v>
      </c>
      <c r="AE643">
        <v>101668.90201552796</v>
      </c>
      <c r="AF643">
        <v>100234.85169982434</v>
      </c>
      <c r="AG643">
        <v>0</v>
      </c>
      <c r="AH643">
        <v>39.078623956153962</v>
      </c>
      <c r="AI643">
        <v>38.527415947504217</v>
      </c>
      <c r="AJ643">
        <v>0</v>
      </c>
      <c r="AK643">
        <v>0</v>
      </c>
      <c r="AL643">
        <v>0</v>
      </c>
      <c r="AM643">
        <v>0</v>
      </c>
      <c r="AN643">
        <v>100234.85</v>
      </c>
      <c r="AO643">
        <v>38.520000000000003</v>
      </c>
      <c r="AP643">
        <v>8966558.4500000011</v>
      </c>
      <c r="AQ643">
        <v>9066793.3000000007</v>
      </c>
      <c r="AS643">
        <v>9066793.3000000007</v>
      </c>
      <c r="AU643">
        <v>61</v>
      </c>
      <c r="AV643">
        <v>31</v>
      </c>
      <c r="AX643">
        <v>50</v>
      </c>
      <c r="AY643">
        <v>482</v>
      </c>
    </row>
    <row r="644" spans="1:51" x14ac:dyDescent="0.25">
      <c r="A644" t="s">
        <v>1437</v>
      </c>
      <c r="B644" t="s">
        <v>1438</v>
      </c>
      <c r="C644" t="s">
        <v>1364</v>
      </c>
      <c r="D644" t="s">
        <v>102</v>
      </c>
      <c r="F644">
        <v>4273.79</v>
      </c>
      <c r="H644">
        <v>25757091.640000001</v>
      </c>
      <c r="I644">
        <v>3864232.7</v>
      </c>
      <c r="J644">
        <v>8523872.0399999991</v>
      </c>
      <c r="K644">
        <v>22609803.51929</v>
      </c>
      <c r="L644">
        <v>60754999.899289995</v>
      </c>
      <c r="M644">
        <v>1.0450900000000001</v>
      </c>
      <c r="N644">
        <v>62474966.799999997</v>
      </c>
      <c r="O644">
        <v>14618.16</v>
      </c>
      <c r="Q644">
        <v>35892863.520000003</v>
      </c>
      <c r="R644">
        <v>10911581.58</v>
      </c>
      <c r="S644">
        <v>47187602.450000003</v>
      </c>
      <c r="T644">
        <v>0.75530416208240392</v>
      </c>
      <c r="V644">
        <v>15287364.349999994</v>
      </c>
      <c r="W644">
        <v>0.75530416208240392</v>
      </c>
      <c r="X644">
        <v>2</v>
      </c>
      <c r="Y644">
        <v>0</v>
      </c>
      <c r="AA644">
        <v>0</v>
      </c>
      <c r="AB644">
        <v>0</v>
      </c>
      <c r="AC644">
        <v>4679035.5059919972</v>
      </c>
      <c r="AD644">
        <v>293991.28172841569</v>
      </c>
      <c r="AE644">
        <v>293991.28172841569</v>
      </c>
      <c r="AF644">
        <v>289844.50447382947</v>
      </c>
      <c r="AG644">
        <v>0</v>
      </c>
      <c r="AH644">
        <v>68.789360667795023</v>
      </c>
      <c r="AI644">
        <v>67.81907966320982</v>
      </c>
      <c r="AJ644">
        <v>0</v>
      </c>
      <c r="AK644">
        <v>0</v>
      </c>
      <c r="AL644">
        <v>0</v>
      </c>
      <c r="AM644">
        <v>0</v>
      </c>
      <c r="AN644">
        <v>289844.5</v>
      </c>
      <c r="AO644">
        <v>67.81</v>
      </c>
      <c r="AP644">
        <v>11260713.959999997</v>
      </c>
      <c r="AQ644">
        <v>11550558.459999997</v>
      </c>
      <c r="AS644">
        <v>11550558.459999997</v>
      </c>
      <c r="AU644">
        <v>62</v>
      </c>
      <c r="AV644">
        <v>31</v>
      </c>
      <c r="AX644">
        <v>588</v>
      </c>
      <c r="AY644">
        <v>1442.33</v>
      </c>
    </row>
    <row r="645" spans="1:51" x14ac:dyDescent="0.25">
      <c r="A645" t="s">
        <v>1439</v>
      </c>
      <c r="B645" t="s">
        <v>1440</v>
      </c>
      <c r="C645" t="s">
        <v>1364</v>
      </c>
      <c r="D645" t="s">
        <v>222</v>
      </c>
      <c r="F645">
        <v>2178.5</v>
      </c>
      <c r="H645">
        <v>14198891.189999999</v>
      </c>
      <c r="I645">
        <v>1969734.34</v>
      </c>
      <c r="J645">
        <v>4365660.24</v>
      </c>
      <c r="K645">
        <v>12768159.272500001</v>
      </c>
      <c r="L645">
        <v>33302445.0425</v>
      </c>
      <c r="M645">
        <v>1.0450900000000001</v>
      </c>
      <c r="N645">
        <v>34228335.979999997</v>
      </c>
      <c r="O645">
        <v>15711.88</v>
      </c>
      <c r="Q645">
        <v>23807763.949999999</v>
      </c>
      <c r="R645">
        <v>1934410.96</v>
      </c>
      <c r="S645">
        <v>26330538.649999999</v>
      </c>
      <c r="T645">
        <v>0.76926142905063311</v>
      </c>
      <c r="V645">
        <v>7897797.3299999982</v>
      </c>
      <c r="W645">
        <v>0.76926142905063311</v>
      </c>
      <c r="X645">
        <v>2</v>
      </c>
      <c r="Y645">
        <v>0</v>
      </c>
      <c r="AA645">
        <v>0</v>
      </c>
      <c r="AB645">
        <v>0</v>
      </c>
      <c r="AC645">
        <v>2356963.3976444001</v>
      </c>
      <c r="AD645">
        <v>148091.77860973126</v>
      </c>
      <c r="AE645">
        <v>148091.77860973126</v>
      </c>
      <c r="AF645">
        <v>146002.92884684153</v>
      </c>
      <c r="AG645">
        <v>0</v>
      </c>
      <c r="AH645">
        <v>67.978782928497253</v>
      </c>
      <c r="AI645">
        <v>67.019935206261891</v>
      </c>
      <c r="AJ645">
        <v>0</v>
      </c>
      <c r="AK645">
        <v>0</v>
      </c>
      <c r="AL645">
        <v>0</v>
      </c>
      <c r="AM645">
        <v>0</v>
      </c>
      <c r="AN645">
        <v>146002.92000000001</v>
      </c>
      <c r="AO645">
        <v>67.010000000000005</v>
      </c>
      <c r="AP645">
        <v>2155663.5700000003</v>
      </c>
      <c r="AQ645">
        <v>2301666.4900000002</v>
      </c>
      <c r="AS645">
        <v>2301666.4900000002</v>
      </c>
      <c r="AU645">
        <v>59</v>
      </c>
      <c r="AV645">
        <v>30</v>
      </c>
      <c r="AX645">
        <v>242</v>
      </c>
      <c r="AY645">
        <v>820</v>
      </c>
    </row>
    <row r="646" spans="1:51" x14ac:dyDescent="0.25">
      <c r="A646" t="s">
        <v>1441</v>
      </c>
      <c r="B646" t="s">
        <v>1442</v>
      </c>
      <c r="C646" t="s">
        <v>1364</v>
      </c>
      <c r="D646" t="s">
        <v>222</v>
      </c>
      <c r="F646">
        <v>3862.16</v>
      </c>
      <c r="H646">
        <v>24885975.109999999</v>
      </c>
      <c r="I646">
        <v>3492049.2</v>
      </c>
      <c r="J646">
        <v>6689862.790000001</v>
      </c>
      <c r="K646">
        <v>22241073.133159995</v>
      </c>
      <c r="L646">
        <v>57308960.233159997</v>
      </c>
      <c r="M646">
        <v>1.0450900000000001</v>
      </c>
      <c r="N646">
        <v>58890171.259999998</v>
      </c>
      <c r="O646">
        <v>15247.98</v>
      </c>
      <c r="Q646">
        <v>33625562.759999998</v>
      </c>
      <c r="R646">
        <v>7253328.9100000001</v>
      </c>
      <c r="S646">
        <v>42286634.329999998</v>
      </c>
      <c r="T646">
        <v>0.71805928604460301</v>
      </c>
      <c r="V646">
        <v>16603536.93</v>
      </c>
      <c r="W646">
        <v>0.71805928604460301</v>
      </c>
      <c r="X646">
        <v>1</v>
      </c>
      <c r="Y646">
        <v>1</v>
      </c>
      <c r="AA646">
        <v>810202.65011046082</v>
      </c>
      <c r="AB646">
        <v>243060.79503313825</v>
      </c>
      <c r="AC646">
        <v>5933128.6744806226</v>
      </c>
      <c r="AD646">
        <v>372787.96056076727</v>
      </c>
      <c r="AE646">
        <v>372787.96056076727</v>
      </c>
      <c r="AF646">
        <v>367529.74805001327</v>
      </c>
      <c r="AG646">
        <v>62.933900986271482</v>
      </c>
      <c r="AH646">
        <v>96.523178884553531</v>
      </c>
      <c r="AI646">
        <v>95.161709522653979</v>
      </c>
      <c r="AJ646">
        <v>0</v>
      </c>
      <c r="AK646">
        <v>0</v>
      </c>
      <c r="AL646">
        <v>0</v>
      </c>
      <c r="AM646">
        <v>0</v>
      </c>
      <c r="AN646">
        <v>610590.54</v>
      </c>
      <c r="AO646">
        <v>158.09</v>
      </c>
      <c r="AP646">
        <v>7494176.3400000017</v>
      </c>
      <c r="AQ646">
        <v>8104766.8800000018</v>
      </c>
      <c r="AS646">
        <v>8104766.8800000018</v>
      </c>
      <c r="AU646">
        <v>61</v>
      </c>
      <c r="AV646">
        <v>31</v>
      </c>
      <c r="AX646">
        <v>278</v>
      </c>
      <c r="AY646">
        <v>1200</v>
      </c>
    </row>
    <row r="647" spans="1:51" x14ac:dyDescent="0.25">
      <c r="A647" t="s">
        <v>1443</v>
      </c>
      <c r="B647" t="s">
        <v>1444</v>
      </c>
      <c r="C647" t="s">
        <v>1364</v>
      </c>
      <c r="D647" t="s">
        <v>222</v>
      </c>
      <c r="F647">
        <v>1820.5</v>
      </c>
      <c r="H647">
        <v>11770356.300000001</v>
      </c>
      <c r="I647">
        <v>1646041.48</v>
      </c>
      <c r="J647">
        <v>3002597.65</v>
      </c>
      <c r="K647">
        <v>10450966.591499999</v>
      </c>
      <c r="L647">
        <v>26869962.021499999</v>
      </c>
      <c r="M647">
        <v>1.0450900000000001</v>
      </c>
      <c r="N647">
        <v>27610294.52</v>
      </c>
      <c r="O647">
        <v>15166.32</v>
      </c>
      <c r="Q647">
        <v>13206403.59</v>
      </c>
      <c r="R647">
        <v>5032926.5999999996</v>
      </c>
      <c r="S647">
        <v>18753392.109999999</v>
      </c>
      <c r="T647">
        <v>0.67921738742828885</v>
      </c>
      <c r="V647">
        <v>8856902.4100000001</v>
      </c>
      <c r="W647">
        <v>0.67921738742828885</v>
      </c>
      <c r="X647">
        <v>1</v>
      </c>
      <c r="Y647">
        <v>1</v>
      </c>
      <c r="AA647">
        <v>1452294.7888850197</v>
      </c>
      <c r="AB647">
        <v>435688.43666550593</v>
      </c>
      <c r="AC647">
        <v>3793455.6661983784</v>
      </c>
      <c r="AD647">
        <v>238348.88452062322</v>
      </c>
      <c r="AE647">
        <v>238348.88452062322</v>
      </c>
      <c r="AF647">
        <v>234986.94899935438</v>
      </c>
      <c r="AG647">
        <v>239.32350270008564</v>
      </c>
      <c r="AH647">
        <v>130.92495716595619</v>
      </c>
      <c r="AI647">
        <v>129.0782471844847</v>
      </c>
      <c r="AJ647">
        <v>0</v>
      </c>
      <c r="AK647">
        <v>0</v>
      </c>
      <c r="AL647">
        <v>0</v>
      </c>
      <c r="AM647">
        <v>0</v>
      </c>
      <c r="AN647">
        <v>670675.38</v>
      </c>
      <c r="AO647">
        <v>368.4</v>
      </c>
      <c r="AP647">
        <v>5202204.4899999993</v>
      </c>
      <c r="AQ647">
        <v>5872879.8699999992</v>
      </c>
      <c r="AS647">
        <v>5872879.8699999992</v>
      </c>
      <c r="AU647">
        <v>64</v>
      </c>
      <c r="AV647">
        <v>32</v>
      </c>
      <c r="AX647">
        <v>51.5</v>
      </c>
      <c r="AY647">
        <v>606</v>
      </c>
    </row>
    <row r="648" spans="1:51" x14ac:dyDescent="0.25">
      <c r="A648" t="s">
        <v>1445</v>
      </c>
      <c r="B648" t="s">
        <v>1446</v>
      </c>
      <c r="C648" t="s">
        <v>1364</v>
      </c>
      <c r="D648" t="s">
        <v>222</v>
      </c>
      <c r="F648">
        <v>4391</v>
      </c>
      <c r="H648">
        <v>27306452.220000003</v>
      </c>
      <c r="I648">
        <v>3970210.47</v>
      </c>
      <c r="J648">
        <v>5074444.8899999997</v>
      </c>
      <c r="K648">
        <v>22992863.398000002</v>
      </c>
      <c r="L648">
        <v>59343970.978</v>
      </c>
      <c r="M648">
        <v>1.0450900000000001</v>
      </c>
      <c r="N648">
        <v>60983042.409999996</v>
      </c>
      <c r="O648">
        <v>13888.19</v>
      </c>
      <c r="Q648">
        <v>91700564.109999999</v>
      </c>
      <c r="R648">
        <v>2536725.9900000002</v>
      </c>
      <c r="S648">
        <v>94753275.969999999</v>
      </c>
      <c r="T648">
        <v>1.5537643289909453</v>
      </c>
      <c r="V648">
        <v>-33770233.560000002</v>
      </c>
      <c r="W648">
        <v>1.5537643289909453</v>
      </c>
      <c r="X648">
        <v>4</v>
      </c>
      <c r="Y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1.0686809928238141</v>
      </c>
      <c r="AL648">
        <v>0</v>
      </c>
      <c r="AM648">
        <v>4692.5782394893677</v>
      </c>
      <c r="AN648">
        <v>4692.57</v>
      </c>
      <c r="AO648">
        <v>1.06</v>
      </c>
      <c r="AP648">
        <v>2561473.0599999996</v>
      </c>
      <c r="AQ648">
        <v>2566165.6299999994</v>
      </c>
      <c r="AS648">
        <v>2566165.6299999994</v>
      </c>
      <c r="AU648">
        <v>59</v>
      </c>
      <c r="AV648">
        <v>30</v>
      </c>
      <c r="AX648">
        <v>174</v>
      </c>
      <c r="AY648">
        <v>466</v>
      </c>
    </row>
    <row r="649" spans="1:51" x14ac:dyDescent="0.25">
      <c r="A649" t="s">
        <v>1447</v>
      </c>
      <c r="B649" t="s">
        <v>1448</v>
      </c>
      <c r="C649" t="s">
        <v>1364</v>
      </c>
      <c r="D649" t="s">
        <v>222</v>
      </c>
      <c r="F649">
        <v>2550.4899999999998</v>
      </c>
      <c r="H649">
        <v>17127993.32</v>
      </c>
      <c r="I649">
        <v>2306076.54</v>
      </c>
      <c r="J649">
        <v>6063953.1500000004</v>
      </c>
      <c r="K649">
        <v>15379183.084990002</v>
      </c>
      <c r="L649">
        <v>40877206.09499</v>
      </c>
      <c r="M649">
        <v>1.0450900000000001</v>
      </c>
      <c r="N649">
        <v>42026911.950000003</v>
      </c>
      <c r="O649">
        <v>16477.97</v>
      </c>
      <c r="Q649">
        <v>9715860.8499999996</v>
      </c>
      <c r="R649">
        <v>19938839.620000001</v>
      </c>
      <c r="S649">
        <v>31988160.630000003</v>
      </c>
      <c r="T649">
        <v>0.7611351666298195</v>
      </c>
      <c r="V649">
        <v>10038751.32</v>
      </c>
      <c r="W649">
        <v>0.7611351666298195</v>
      </c>
      <c r="X649">
        <v>2</v>
      </c>
      <c r="Y649">
        <v>0</v>
      </c>
      <c r="AA649">
        <v>0</v>
      </c>
      <c r="AB649">
        <v>0</v>
      </c>
      <c r="AC649">
        <v>4910460.9891750002</v>
      </c>
      <c r="AD649">
        <v>308532.11484209058</v>
      </c>
      <c r="AE649">
        <v>308532.11484209058</v>
      </c>
      <c r="AF649">
        <v>304180.23764146509</v>
      </c>
      <c r="AG649">
        <v>0</v>
      </c>
      <c r="AH649">
        <v>120.96974104665794</v>
      </c>
      <c r="AI649">
        <v>119.263450412064</v>
      </c>
      <c r="AJ649">
        <v>0</v>
      </c>
      <c r="AK649">
        <v>0</v>
      </c>
      <c r="AL649">
        <v>0</v>
      </c>
      <c r="AM649">
        <v>0</v>
      </c>
      <c r="AN649">
        <v>304180.23</v>
      </c>
      <c r="AO649">
        <v>119.26</v>
      </c>
      <c r="AP649">
        <v>20450916.179999996</v>
      </c>
      <c r="AQ649">
        <v>20755096.409999996</v>
      </c>
      <c r="AS649">
        <v>20755096.409999996</v>
      </c>
      <c r="AU649">
        <v>61</v>
      </c>
      <c r="AV649">
        <v>31</v>
      </c>
      <c r="AX649">
        <v>240.5</v>
      </c>
      <c r="AY649">
        <v>1424</v>
      </c>
    </row>
    <row r="650" spans="1:51" x14ac:dyDescent="0.25">
      <c r="A650" t="s">
        <v>1449</v>
      </c>
      <c r="B650" t="s">
        <v>1450</v>
      </c>
      <c r="C650" t="s">
        <v>1364</v>
      </c>
      <c r="D650" t="s">
        <v>222</v>
      </c>
      <c r="F650">
        <v>2747.82</v>
      </c>
      <c r="H650">
        <v>17383898.920000002</v>
      </c>
      <c r="I650">
        <v>2484496.4</v>
      </c>
      <c r="J650">
        <v>3895961.8799999994</v>
      </c>
      <c r="K650">
        <v>15473498.298820006</v>
      </c>
      <c r="L650">
        <v>39237855.498820007</v>
      </c>
      <c r="M650">
        <v>1.0450900000000001</v>
      </c>
      <c r="N650">
        <v>40309390.359999999</v>
      </c>
      <c r="O650">
        <v>14669.58</v>
      </c>
      <c r="Q650">
        <v>16399676.390000001</v>
      </c>
      <c r="R650">
        <v>14541278.09</v>
      </c>
      <c r="S650">
        <v>31201792.950000003</v>
      </c>
      <c r="T650">
        <v>0.77405767418805493</v>
      </c>
      <c r="V650">
        <v>9107597.4099999964</v>
      </c>
      <c r="W650">
        <v>0.77405767418805493</v>
      </c>
      <c r="X650">
        <v>2</v>
      </c>
      <c r="Y650">
        <v>0</v>
      </c>
      <c r="AA650">
        <v>0</v>
      </c>
      <c r="AB650">
        <v>0</v>
      </c>
      <c r="AC650">
        <v>3886689.6511343988</v>
      </c>
      <c r="AD650">
        <v>244206.9248575446</v>
      </c>
      <c r="AE650">
        <v>244206.9248575446</v>
      </c>
      <c r="AF650">
        <v>240762.36107504714</v>
      </c>
      <c r="AG650">
        <v>0</v>
      </c>
      <c r="AH650">
        <v>88.872970157268156</v>
      </c>
      <c r="AI650">
        <v>87.619407775999562</v>
      </c>
      <c r="AJ650">
        <v>0</v>
      </c>
      <c r="AK650">
        <v>0</v>
      </c>
      <c r="AL650">
        <v>0</v>
      </c>
      <c r="AM650">
        <v>0</v>
      </c>
      <c r="AN650">
        <v>240762.36</v>
      </c>
      <c r="AO650">
        <v>87.61</v>
      </c>
      <c r="AP650">
        <v>14641780.130000001</v>
      </c>
      <c r="AQ650">
        <v>14882542.49</v>
      </c>
      <c r="AS650">
        <v>14882542.49</v>
      </c>
      <c r="AU650">
        <v>62</v>
      </c>
      <c r="AV650">
        <v>31</v>
      </c>
      <c r="AX650">
        <v>137</v>
      </c>
      <c r="AY650">
        <v>564</v>
      </c>
    </row>
    <row r="651" spans="1:51" x14ac:dyDescent="0.25">
      <c r="A651" t="s">
        <v>1451</v>
      </c>
      <c r="B651" t="s">
        <v>1452</v>
      </c>
      <c r="C651" t="s">
        <v>1364</v>
      </c>
      <c r="D651" t="s">
        <v>222</v>
      </c>
      <c r="F651">
        <v>3361</v>
      </c>
      <c r="H651">
        <v>20889301.93</v>
      </c>
      <c r="I651">
        <v>3038915.37</v>
      </c>
      <c r="J651">
        <v>3664505.7500000005</v>
      </c>
      <c r="K651">
        <v>17531005.558999997</v>
      </c>
      <c r="L651">
        <v>45123728.608999997</v>
      </c>
      <c r="M651">
        <v>1.0450900000000001</v>
      </c>
      <c r="N651">
        <v>46367884.490000002</v>
      </c>
      <c r="O651">
        <v>13795.85</v>
      </c>
      <c r="Q651">
        <v>75876993.659999996</v>
      </c>
      <c r="R651">
        <v>2120842.5099999998</v>
      </c>
      <c r="S651">
        <v>79590191.450000003</v>
      </c>
      <c r="T651">
        <v>1.7164939122285154</v>
      </c>
      <c r="V651">
        <v>-33222306.960000001</v>
      </c>
      <c r="W651">
        <v>1.7164939122285154</v>
      </c>
      <c r="X651">
        <v>4</v>
      </c>
      <c r="Y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1.0615762762621113</v>
      </c>
      <c r="AL651">
        <v>0</v>
      </c>
      <c r="AM651">
        <v>3567.9578645169563</v>
      </c>
      <c r="AN651">
        <v>3567.95</v>
      </c>
      <c r="AO651">
        <v>1.06</v>
      </c>
      <c r="AP651">
        <v>2127548.3600000003</v>
      </c>
      <c r="AQ651">
        <v>2131116.3100000005</v>
      </c>
      <c r="AS651">
        <v>2131116.3100000005</v>
      </c>
      <c r="AU651">
        <v>59</v>
      </c>
      <c r="AV651">
        <v>30</v>
      </c>
      <c r="AX651">
        <v>69.5</v>
      </c>
      <c r="AY651">
        <v>347</v>
      </c>
    </row>
    <row r="652" spans="1:51" x14ac:dyDescent="0.25">
      <c r="A652" t="s">
        <v>1453</v>
      </c>
      <c r="B652" t="s">
        <v>1454</v>
      </c>
      <c r="C652" t="s">
        <v>1364</v>
      </c>
      <c r="D652" t="s">
        <v>102</v>
      </c>
      <c r="F652">
        <v>3272</v>
      </c>
      <c r="H652">
        <v>21344919.420000002</v>
      </c>
      <c r="I652">
        <v>2958444.24</v>
      </c>
      <c r="J652">
        <v>11909934.709999999</v>
      </c>
      <c r="K652">
        <v>19218875.548999995</v>
      </c>
      <c r="L652">
        <v>55432173.919</v>
      </c>
      <c r="M652">
        <v>1.0450900000000001</v>
      </c>
      <c r="N652">
        <v>57065031.539999999</v>
      </c>
      <c r="O652">
        <v>17440.41</v>
      </c>
      <c r="Q652">
        <v>6462604.6799999997</v>
      </c>
      <c r="R652">
        <v>36190435.200000003</v>
      </c>
      <c r="S652">
        <v>45118951.079999998</v>
      </c>
      <c r="T652">
        <v>0.79065847967460878</v>
      </c>
      <c r="V652">
        <v>11946080.460000001</v>
      </c>
      <c r="W652">
        <v>0.79065847967460878</v>
      </c>
      <c r="X652">
        <v>2</v>
      </c>
      <c r="Y652">
        <v>0</v>
      </c>
      <c r="AA652">
        <v>0</v>
      </c>
      <c r="AB652">
        <v>0</v>
      </c>
      <c r="AC652">
        <v>5591909.1816372015</v>
      </c>
      <c r="AD652">
        <v>351348.59428041038</v>
      </c>
      <c r="AE652">
        <v>351348.59428041038</v>
      </c>
      <c r="AF652">
        <v>346392.78623526311</v>
      </c>
      <c r="AG652">
        <v>0</v>
      </c>
      <c r="AH652">
        <v>107.38037722506429</v>
      </c>
      <c r="AI652">
        <v>105.86576596432246</v>
      </c>
      <c r="AJ652">
        <v>0</v>
      </c>
      <c r="AK652">
        <v>0</v>
      </c>
      <c r="AL652">
        <v>0</v>
      </c>
      <c r="AM652">
        <v>0</v>
      </c>
      <c r="AN652">
        <v>346392.78</v>
      </c>
      <c r="AO652">
        <v>105.86</v>
      </c>
      <c r="AP652">
        <v>37721971.230000004</v>
      </c>
      <c r="AQ652">
        <v>38068364.010000005</v>
      </c>
      <c r="AS652">
        <v>38068364.010000005</v>
      </c>
      <c r="AU652">
        <v>60</v>
      </c>
      <c r="AV652">
        <v>30</v>
      </c>
      <c r="AX652">
        <v>1182.5</v>
      </c>
      <c r="AY652">
        <v>2453</v>
      </c>
    </row>
    <row r="653" spans="1:51" x14ac:dyDescent="0.25">
      <c r="A653" t="s">
        <v>1455</v>
      </c>
      <c r="B653" t="s">
        <v>1456</v>
      </c>
      <c r="C653" t="s">
        <v>1364</v>
      </c>
      <c r="D653" t="s">
        <v>102</v>
      </c>
      <c r="F653">
        <v>8146.21</v>
      </c>
      <c r="H653">
        <v>47646747.350000001</v>
      </c>
      <c r="I653">
        <v>7365558.6900000004</v>
      </c>
      <c r="J653">
        <v>11661115.650000002</v>
      </c>
      <c r="K653">
        <v>39143056.35971</v>
      </c>
      <c r="L653">
        <v>105816478.04971001</v>
      </c>
      <c r="M653">
        <v>1.0450900000000001</v>
      </c>
      <c r="N653">
        <v>108822782.63</v>
      </c>
      <c r="O653">
        <v>13358.7</v>
      </c>
      <c r="Q653">
        <v>123966886.23999999</v>
      </c>
      <c r="R653">
        <v>6532815.7699999996</v>
      </c>
      <c r="S653">
        <v>132001163.94999999</v>
      </c>
      <c r="T653">
        <v>1.2129919926676294</v>
      </c>
      <c r="V653">
        <v>-23178381.319999993</v>
      </c>
      <c r="W653">
        <v>1.2129919926676294</v>
      </c>
      <c r="X653">
        <v>4</v>
      </c>
      <c r="Y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1.0279373829540237</v>
      </c>
      <c r="AL653">
        <v>0</v>
      </c>
      <c r="AM653">
        <v>8373.7937883938976</v>
      </c>
      <c r="AN653">
        <v>8373.7900000000009</v>
      </c>
      <c r="AO653">
        <v>1.02</v>
      </c>
      <c r="AP653">
        <v>6545743.7400000012</v>
      </c>
      <c r="AQ653">
        <v>6554117.5300000012</v>
      </c>
      <c r="AS653">
        <v>6554117.5300000012</v>
      </c>
      <c r="AU653">
        <v>51</v>
      </c>
      <c r="AV653">
        <v>26</v>
      </c>
      <c r="AX653">
        <v>750.33</v>
      </c>
      <c r="AY653">
        <v>1268</v>
      </c>
    </row>
    <row r="654" spans="1:51" x14ac:dyDescent="0.25">
      <c r="A654" t="s">
        <v>1457</v>
      </c>
      <c r="B654" t="s">
        <v>1458</v>
      </c>
      <c r="C654" t="s">
        <v>1459</v>
      </c>
      <c r="D654" t="s">
        <v>97</v>
      </c>
      <c r="F654">
        <v>40</v>
      </c>
      <c r="H654">
        <v>233704.90000000002</v>
      </c>
      <c r="I654">
        <v>36166.800000000003</v>
      </c>
      <c r="J654">
        <v>72594.600000000006</v>
      </c>
      <c r="K654">
        <v>198912.94300000003</v>
      </c>
      <c r="L654">
        <v>541379.24300000002</v>
      </c>
      <c r="M654">
        <v>0.9</v>
      </c>
      <c r="N654">
        <v>507132.61</v>
      </c>
      <c r="O654">
        <v>12678.31</v>
      </c>
      <c r="Q654">
        <v>50713.26</v>
      </c>
      <c r="R654">
        <v>180367.2</v>
      </c>
      <c r="S654">
        <v>231080.46000000002</v>
      </c>
      <c r="T654">
        <v>0.45566081818323617</v>
      </c>
      <c r="V654">
        <v>276052.14999999997</v>
      </c>
      <c r="W654">
        <v>0.45566081818323617</v>
      </c>
      <c r="X654">
        <v>1</v>
      </c>
      <c r="Y654">
        <v>1</v>
      </c>
      <c r="AA654">
        <v>140047.8786148525</v>
      </c>
      <c r="AB654">
        <v>42014.36358445575</v>
      </c>
      <c r="AC654">
        <v>164992.07287398982</v>
      </c>
      <c r="AD654">
        <v>10366.715729584677</v>
      </c>
      <c r="AE654">
        <v>10366.715729584677</v>
      </c>
      <c r="AF654">
        <v>10220.492138396981</v>
      </c>
      <c r="AG654">
        <v>1050.3590896113938</v>
      </c>
      <c r="AH654">
        <v>259.16789323961694</v>
      </c>
      <c r="AI654">
        <v>255.51230345992454</v>
      </c>
      <c r="AJ654">
        <v>0</v>
      </c>
      <c r="AK654">
        <v>0</v>
      </c>
      <c r="AL654">
        <v>0</v>
      </c>
      <c r="AM654">
        <v>0</v>
      </c>
      <c r="AN654">
        <v>52234.85</v>
      </c>
      <c r="AO654">
        <v>1305.8699999999999</v>
      </c>
      <c r="AP654">
        <v>180367.2</v>
      </c>
      <c r="AQ654">
        <v>232602.05000000002</v>
      </c>
      <c r="AS654">
        <v>232602.05000000002</v>
      </c>
      <c r="AU654">
        <v>76</v>
      </c>
      <c r="AV654">
        <v>38</v>
      </c>
      <c r="AX654">
        <v>0</v>
      </c>
      <c r="AY654">
        <v>18.543471701691786</v>
      </c>
    </row>
    <row r="655" spans="1:51" x14ac:dyDescent="0.25">
      <c r="A655" t="s">
        <v>1460</v>
      </c>
      <c r="B655" t="s">
        <v>1461</v>
      </c>
      <c r="C655" t="s">
        <v>1459</v>
      </c>
      <c r="D655" t="s">
        <v>97</v>
      </c>
      <c r="F655">
        <v>41.3</v>
      </c>
      <c r="H655">
        <v>243880.03</v>
      </c>
      <c r="I655">
        <v>37342.22</v>
      </c>
      <c r="J655">
        <v>79312.750000000015</v>
      </c>
      <c r="K655">
        <v>221708.76130000001</v>
      </c>
      <c r="L655">
        <v>582243.76130000001</v>
      </c>
      <c r="M655">
        <v>0.9</v>
      </c>
      <c r="N655">
        <v>546190.26</v>
      </c>
      <c r="O655">
        <v>13224.94</v>
      </c>
      <c r="Q655">
        <v>54619.02</v>
      </c>
      <c r="R655">
        <v>372564.54</v>
      </c>
      <c r="S655">
        <v>427183.56</v>
      </c>
      <c r="T655">
        <v>0.78211493555377565</v>
      </c>
      <c r="V655">
        <v>119006.70000000001</v>
      </c>
      <c r="W655">
        <v>0.78211493555377565</v>
      </c>
      <c r="X655">
        <v>2</v>
      </c>
      <c r="Y655">
        <v>0</v>
      </c>
      <c r="AA655">
        <v>0</v>
      </c>
      <c r="AB655">
        <v>0</v>
      </c>
      <c r="AC655">
        <v>57948.906600000002</v>
      </c>
      <c r="AD655">
        <v>3641.0224509468358</v>
      </c>
      <c r="AE655">
        <v>3641.0224509468358</v>
      </c>
      <c r="AF655">
        <v>3589.6654549357372</v>
      </c>
      <c r="AG655">
        <v>0</v>
      </c>
      <c r="AH655">
        <v>88.160349901860442</v>
      </c>
      <c r="AI655">
        <v>86.916839102560232</v>
      </c>
      <c r="AJ655">
        <v>0</v>
      </c>
      <c r="AK655">
        <v>0</v>
      </c>
      <c r="AL655">
        <v>0</v>
      </c>
      <c r="AM655">
        <v>0</v>
      </c>
      <c r="AN655">
        <v>3589.66</v>
      </c>
      <c r="AO655">
        <v>86.91</v>
      </c>
      <c r="AP655">
        <v>372564.54</v>
      </c>
      <c r="AQ655">
        <v>376154.19999999995</v>
      </c>
      <c r="AS655">
        <v>376154.19999999995</v>
      </c>
      <c r="AU655">
        <v>76</v>
      </c>
      <c r="AV655">
        <v>38</v>
      </c>
      <c r="AX655">
        <v>2</v>
      </c>
      <c r="AY655">
        <v>19.146134531996768</v>
      </c>
    </row>
    <row r="656" spans="1:51" x14ac:dyDescent="0.25">
      <c r="A656" t="s">
        <v>1462</v>
      </c>
      <c r="B656" t="s">
        <v>1463</v>
      </c>
      <c r="C656" t="s">
        <v>1459</v>
      </c>
      <c r="D656" t="s">
        <v>102</v>
      </c>
      <c r="F656">
        <v>256.95999999999998</v>
      </c>
      <c r="H656">
        <v>1531563.2799999998</v>
      </c>
      <c r="I656">
        <v>232335.52</v>
      </c>
      <c r="J656">
        <v>416737.85</v>
      </c>
      <c r="K656">
        <v>1238942.5269599999</v>
      </c>
      <c r="L656">
        <v>3419579.1769599998</v>
      </c>
      <c r="M656">
        <v>0.9</v>
      </c>
      <c r="N656">
        <v>3201515.51</v>
      </c>
      <c r="O656">
        <v>12459.19</v>
      </c>
      <c r="Q656">
        <v>2859690.43</v>
      </c>
      <c r="R656">
        <v>348192.16</v>
      </c>
      <c r="S656">
        <v>3369979.7800000003</v>
      </c>
      <c r="T656">
        <v>1.052620163629943</v>
      </c>
      <c r="V656">
        <v>-168464.27000000048</v>
      </c>
      <c r="W656">
        <v>1.052620163629943</v>
      </c>
      <c r="X656">
        <v>4</v>
      </c>
      <c r="Y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0.95872162093287228</v>
      </c>
      <c r="AL656">
        <v>0</v>
      </c>
      <c r="AM656">
        <v>246.35310771491083</v>
      </c>
      <c r="AN656">
        <v>246.35</v>
      </c>
      <c r="AO656">
        <v>0.95</v>
      </c>
      <c r="AP656">
        <v>352054.32999999996</v>
      </c>
      <c r="AQ656">
        <v>352300.67999999993</v>
      </c>
      <c r="AS656">
        <v>352300.67999999993</v>
      </c>
      <c r="AU656">
        <v>90</v>
      </c>
      <c r="AV656">
        <v>45</v>
      </c>
      <c r="AX656">
        <v>7.5</v>
      </c>
      <c r="AY656">
        <v>83.66</v>
      </c>
    </row>
    <row r="657" spans="1:51" x14ac:dyDescent="0.25">
      <c r="A657" t="s">
        <v>1464</v>
      </c>
      <c r="B657" t="s">
        <v>1465</v>
      </c>
      <c r="C657" t="s">
        <v>1459</v>
      </c>
      <c r="D657" t="s">
        <v>102</v>
      </c>
      <c r="F657">
        <v>628.29</v>
      </c>
      <c r="H657">
        <v>3822922.3899999997</v>
      </c>
      <c r="I657">
        <v>568080.96</v>
      </c>
      <c r="J657">
        <v>1049693.49</v>
      </c>
      <c r="K657">
        <v>3090975.239790001</v>
      </c>
      <c r="L657">
        <v>8531672.0797899999</v>
      </c>
      <c r="M657">
        <v>0.9</v>
      </c>
      <c r="N657">
        <v>7987602.3899999997</v>
      </c>
      <c r="O657">
        <v>12713.24</v>
      </c>
      <c r="Q657">
        <v>7188842.1500000004</v>
      </c>
      <c r="R657">
        <v>868799.93</v>
      </c>
      <c r="S657">
        <v>10020049.18</v>
      </c>
      <c r="T657">
        <v>1.2544501704972824</v>
      </c>
      <c r="V657">
        <v>-2032446.79</v>
      </c>
      <c r="W657">
        <v>1.2544501704972824</v>
      </c>
      <c r="X657">
        <v>4</v>
      </c>
      <c r="Y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0.97826997837225682</v>
      </c>
      <c r="AL657">
        <v>0</v>
      </c>
      <c r="AM657">
        <v>614.63724471150522</v>
      </c>
      <c r="AN657">
        <v>614.63</v>
      </c>
      <c r="AO657">
        <v>0.97</v>
      </c>
      <c r="AP657">
        <v>868799.92999999982</v>
      </c>
      <c r="AQ657">
        <v>869414.55999999982</v>
      </c>
      <c r="AS657">
        <v>869414.55999999982</v>
      </c>
      <c r="AU657">
        <v>76</v>
      </c>
      <c r="AV657">
        <v>38</v>
      </c>
      <c r="AX657">
        <v>8.5</v>
      </c>
      <c r="AY657">
        <v>228.33</v>
      </c>
    </row>
    <row r="658" spans="1:51" x14ac:dyDescent="0.25">
      <c r="A658" t="s">
        <v>1466</v>
      </c>
      <c r="B658" t="s">
        <v>1467</v>
      </c>
      <c r="C658" t="s">
        <v>1459</v>
      </c>
      <c r="D658" t="s">
        <v>102</v>
      </c>
      <c r="F658">
        <v>368.94</v>
      </c>
      <c r="H658">
        <v>2279827.2800000003</v>
      </c>
      <c r="I658">
        <v>333584.46999999997</v>
      </c>
      <c r="J658">
        <v>731688.25</v>
      </c>
      <c r="K658">
        <v>1967115.39894</v>
      </c>
      <c r="L658">
        <v>5312215.3989399998</v>
      </c>
      <c r="M658">
        <v>0.9</v>
      </c>
      <c r="N658">
        <v>4977705.3899999997</v>
      </c>
      <c r="O658">
        <v>13491.91</v>
      </c>
      <c r="Q658">
        <v>3052279.2</v>
      </c>
      <c r="R658">
        <v>1374003.99</v>
      </c>
      <c r="S658">
        <v>4699700.6100000003</v>
      </c>
      <c r="T658">
        <v>0.94415001326544978</v>
      </c>
      <c r="V658">
        <v>278004.77999999933</v>
      </c>
      <c r="W658">
        <v>0.94415001326544978</v>
      </c>
      <c r="X658">
        <v>3</v>
      </c>
      <c r="Y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22.11064170423893</v>
      </c>
      <c r="AK658">
        <v>0</v>
      </c>
      <c r="AL658">
        <v>8157.5001503619105</v>
      </c>
      <c r="AM658">
        <v>0</v>
      </c>
      <c r="AN658">
        <v>8157.5</v>
      </c>
      <c r="AO658">
        <v>22.11</v>
      </c>
      <c r="AP658">
        <v>1394238.3</v>
      </c>
      <c r="AQ658">
        <v>1402395.8</v>
      </c>
      <c r="AS658">
        <v>1402395.8</v>
      </c>
      <c r="AU658">
        <v>90</v>
      </c>
      <c r="AV658">
        <v>45</v>
      </c>
      <c r="AX658">
        <v>7.83</v>
      </c>
      <c r="AY658">
        <v>180.33</v>
      </c>
    </row>
    <row r="659" spans="1:51" x14ac:dyDescent="0.25">
      <c r="A659" t="s">
        <v>1468</v>
      </c>
      <c r="B659" t="s">
        <v>1469</v>
      </c>
      <c r="C659" t="s">
        <v>1459</v>
      </c>
      <c r="D659" t="s">
        <v>211</v>
      </c>
      <c r="F659">
        <v>159.55000000000001</v>
      </c>
      <c r="H659">
        <v>911607.36</v>
      </c>
      <c r="I659">
        <v>144260.32</v>
      </c>
      <c r="J659">
        <v>264847.57999999996</v>
      </c>
      <c r="K659">
        <v>734857.55004999973</v>
      </c>
      <c r="L659">
        <v>2055572.8100499995</v>
      </c>
      <c r="M659">
        <v>0.9</v>
      </c>
      <c r="N659">
        <v>1923501.28</v>
      </c>
      <c r="O659">
        <v>12055.78</v>
      </c>
      <c r="Q659">
        <v>1731151.15</v>
      </c>
      <c r="R659">
        <v>214066.16</v>
      </c>
      <c r="S659">
        <v>2379019.13</v>
      </c>
      <c r="T659">
        <v>1.2368170246291699</v>
      </c>
      <c r="V659">
        <v>-455517.84999999986</v>
      </c>
      <c r="W659">
        <v>1.2368170246291699</v>
      </c>
      <c r="X659">
        <v>4</v>
      </c>
      <c r="Y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0.92767981313625636</v>
      </c>
      <c r="AL659">
        <v>0</v>
      </c>
      <c r="AM659">
        <v>148.01131418588972</v>
      </c>
      <c r="AN659">
        <v>148.01</v>
      </c>
      <c r="AO659">
        <v>0.92</v>
      </c>
      <c r="AP659">
        <v>214066.16</v>
      </c>
      <c r="AQ659">
        <v>214214.17</v>
      </c>
      <c r="AS659">
        <v>214214.17</v>
      </c>
      <c r="AU659">
        <v>76</v>
      </c>
      <c r="AV659">
        <v>38</v>
      </c>
      <c r="AX659">
        <v>12</v>
      </c>
      <c r="AY659">
        <v>45.33</v>
      </c>
    </row>
    <row r="660" spans="1:51" x14ac:dyDescent="0.25">
      <c r="A660" t="s">
        <v>1470</v>
      </c>
      <c r="B660" t="s">
        <v>1471</v>
      </c>
      <c r="C660" t="s">
        <v>1459</v>
      </c>
      <c r="D660" t="s">
        <v>222</v>
      </c>
      <c r="F660">
        <v>810.83</v>
      </c>
      <c r="H660">
        <v>5363567.2</v>
      </c>
      <c r="I660">
        <v>733128.16</v>
      </c>
      <c r="J660">
        <v>1557030.56</v>
      </c>
      <c r="K660">
        <v>4755507.2053300003</v>
      </c>
      <c r="L660">
        <v>12409233.125330001</v>
      </c>
      <c r="M660">
        <v>0.9</v>
      </c>
      <c r="N660">
        <v>11643860.529999999</v>
      </c>
      <c r="O660">
        <v>14360.42</v>
      </c>
      <c r="Q660">
        <v>2647025.06</v>
      </c>
      <c r="R660">
        <v>5067852.68</v>
      </c>
      <c r="S660">
        <v>8666365.4100000001</v>
      </c>
      <c r="T660">
        <v>0.74428626035767198</v>
      </c>
      <c r="V660">
        <v>2977495.1199999992</v>
      </c>
      <c r="W660">
        <v>0.74428626035767198</v>
      </c>
      <c r="X660">
        <v>2</v>
      </c>
      <c r="Y660">
        <v>0</v>
      </c>
      <c r="AA660">
        <v>0</v>
      </c>
      <c r="AB660">
        <v>0</v>
      </c>
      <c r="AC660">
        <v>1488562.5440069998</v>
      </c>
      <c r="AD660">
        <v>93528.76456806215</v>
      </c>
      <c r="AE660">
        <v>93528.76456806215</v>
      </c>
      <c r="AF660">
        <v>92209.531727958165</v>
      </c>
      <c r="AG660">
        <v>0</v>
      </c>
      <c r="AH660">
        <v>115.34941303116824</v>
      </c>
      <c r="AI660">
        <v>113.72239770106947</v>
      </c>
      <c r="AJ660">
        <v>0</v>
      </c>
      <c r="AK660">
        <v>0</v>
      </c>
      <c r="AL660">
        <v>0</v>
      </c>
      <c r="AM660">
        <v>0</v>
      </c>
      <c r="AN660">
        <v>92209.53</v>
      </c>
      <c r="AO660">
        <v>113.72</v>
      </c>
      <c r="AP660">
        <v>5238965.47</v>
      </c>
      <c r="AQ660">
        <v>5331175</v>
      </c>
      <c r="AS660">
        <v>5331175</v>
      </c>
      <c r="AU660">
        <v>76</v>
      </c>
      <c r="AV660">
        <v>38</v>
      </c>
      <c r="AX660">
        <v>9</v>
      </c>
      <c r="AY660">
        <v>382.66</v>
      </c>
    </row>
    <row r="661" spans="1:51" x14ac:dyDescent="0.25">
      <c r="A661" t="s">
        <v>1472</v>
      </c>
      <c r="B661" t="s">
        <v>1473</v>
      </c>
      <c r="C661" t="s">
        <v>1459</v>
      </c>
      <c r="D661" t="s">
        <v>211</v>
      </c>
      <c r="F661">
        <v>1462.14</v>
      </c>
      <c r="H661">
        <v>9029407.7300000004</v>
      </c>
      <c r="I661">
        <v>1322023.1200000001</v>
      </c>
      <c r="J661">
        <v>3707496.12</v>
      </c>
      <c r="K661">
        <v>7724100.5661399988</v>
      </c>
      <c r="L661">
        <v>21783027.536140002</v>
      </c>
      <c r="M661">
        <v>0.9</v>
      </c>
      <c r="N661">
        <v>20377134.829999998</v>
      </c>
      <c r="O661">
        <v>13936.51</v>
      </c>
      <c r="Q661">
        <v>3360615.62</v>
      </c>
      <c r="R661">
        <v>9853193.9299999997</v>
      </c>
      <c r="S661">
        <v>14297397.67</v>
      </c>
      <c r="T661">
        <v>0.70163925347104361</v>
      </c>
      <c r="V661">
        <v>6079737.1599999983</v>
      </c>
      <c r="W661">
        <v>0.70163925347104361</v>
      </c>
      <c r="X661">
        <v>1</v>
      </c>
      <c r="Y661">
        <v>1</v>
      </c>
      <c r="AA661">
        <v>614938.95766972192</v>
      </c>
      <c r="AB661">
        <v>184481.68730091656</v>
      </c>
      <c r="AC661">
        <v>3252293.6515152962</v>
      </c>
      <c r="AD661">
        <v>204346.80992305483</v>
      </c>
      <c r="AE661">
        <v>204346.80992305483</v>
      </c>
      <c r="AF661">
        <v>201464.47715980312</v>
      </c>
      <c r="AG661">
        <v>126.1723824674221</v>
      </c>
      <c r="AH661">
        <v>139.7587166229327</v>
      </c>
      <c r="AI661">
        <v>137.78740555610483</v>
      </c>
      <c r="AJ661">
        <v>0</v>
      </c>
      <c r="AK661">
        <v>0</v>
      </c>
      <c r="AL661">
        <v>0</v>
      </c>
      <c r="AM661">
        <v>0</v>
      </c>
      <c r="AN661">
        <v>385946.16</v>
      </c>
      <c r="AO661">
        <v>263.95</v>
      </c>
      <c r="AP661">
        <v>10403061.15</v>
      </c>
      <c r="AQ661">
        <v>10789007.310000001</v>
      </c>
      <c r="AS661">
        <v>10789007.310000001</v>
      </c>
      <c r="AU661">
        <v>76</v>
      </c>
      <c r="AV661">
        <v>38</v>
      </c>
      <c r="AX661">
        <v>133.5</v>
      </c>
      <c r="AY661">
        <v>922.33</v>
      </c>
    </row>
    <row r="662" spans="1:51" x14ac:dyDescent="0.25">
      <c r="A662" t="s">
        <v>1474</v>
      </c>
      <c r="B662" t="s">
        <v>1475</v>
      </c>
      <c r="C662" t="s">
        <v>1459</v>
      </c>
      <c r="D662" t="s">
        <v>211</v>
      </c>
      <c r="F662">
        <v>95.25</v>
      </c>
      <c r="H662">
        <v>546983.67999999993</v>
      </c>
      <c r="I662">
        <v>86122.19</v>
      </c>
      <c r="J662">
        <v>135517.54</v>
      </c>
      <c r="K662">
        <v>432898.94375000003</v>
      </c>
      <c r="L662">
        <v>1201522.35375</v>
      </c>
      <c r="M662">
        <v>0.9</v>
      </c>
      <c r="N662">
        <v>1124660.01</v>
      </c>
      <c r="O662">
        <v>11807.45</v>
      </c>
      <c r="Q662">
        <v>1034918.82</v>
      </c>
      <c r="R662">
        <v>62641.79</v>
      </c>
      <c r="S662">
        <v>1213847.29</v>
      </c>
      <c r="T662">
        <v>1.0793015482074446</v>
      </c>
      <c r="V662">
        <v>-89187.280000000028</v>
      </c>
      <c r="W662">
        <v>1.0793015482074446</v>
      </c>
      <c r="X662">
        <v>4</v>
      </c>
      <c r="Y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0.90857065058422803</v>
      </c>
      <c r="AL662">
        <v>0</v>
      </c>
      <c r="AM662">
        <v>86.541354468147716</v>
      </c>
      <c r="AN662">
        <v>86.54</v>
      </c>
      <c r="AO662">
        <v>0.9</v>
      </c>
      <c r="AP662">
        <v>62641.789999999994</v>
      </c>
      <c r="AQ662">
        <v>62728.329999999994</v>
      </c>
      <c r="AS662">
        <v>62728.329999999994</v>
      </c>
      <c r="AU662">
        <v>75</v>
      </c>
      <c r="AV662">
        <v>38</v>
      </c>
      <c r="AX662">
        <v>0</v>
      </c>
      <c r="AY662">
        <v>27</v>
      </c>
    </row>
    <row r="663" spans="1:51" x14ac:dyDescent="0.25">
      <c r="A663" t="s">
        <v>1476</v>
      </c>
      <c r="B663" t="s">
        <v>1477</v>
      </c>
      <c r="C663" t="s">
        <v>1459</v>
      </c>
      <c r="D663" t="s">
        <v>211</v>
      </c>
      <c r="F663">
        <v>134.72</v>
      </c>
      <c r="H663">
        <v>776259.15</v>
      </c>
      <c r="I663">
        <v>121809.78</v>
      </c>
      <c r="J663">
        <v>216691.41999999998</v>
      </c>
      <c r="K663">
        <v>620307.46571999998</v>
      </c>
      <c r="L663">
        <v>1735067.8157200001</v>
      </c>
      <c r="M663">
        <v>0.9</v>
      </c>
      <c r="N663">
        <v>1623591.78</v>
      </c>
      <c r="O663">
        <v>12051.6</v>
      </c>
      <c r="Q663">
        <v>1332157.05</v>
      </c>
      <c r="R663">
        <v>605252.68999999994</v>
      </c>
      <c r="S663">
        <v>2012759.75</v>
      </c>
      <c r="T663">
        <v>1.2396957010955056</v>
      </c>
      <c r="V663">
        <v>-389167.97</v>
      </c>
      <c r="W663">
        <v>1.2396957010955056</v>
      </c>
      <c r="X663">
        <v>4</v>
      </c>
      <c r="Y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0.92735753445242097</v>
      </c>
      <c r="AL663">
        <v>0</v>
      </c>
      <c r="AM663">
        <v>124.93360704143015</v>
      </c>
      <c r="AN663">
        <v>124.93</v>
      </c>
      <c r="AO663">
        <v>0.92</v>
      </c>
      <c r="AP663">
        <v>605252.69000000006</v>
      </c>
      <c r="AQ663">
        <v>605377.62000000011</v>
      </c>
      <c r="AS663">
        <v>605377.62000000011</v>
      </c>
      <c r="AU663">
        <v>76</v>
      </c>
      <c r="AV663">
        <v>38</v>
      </c>
      <c r="AX663">
        <v>6.83</v>
      </c>
      <c r="AY663">
        <v>40.659999999999997</v>
      </c>
    </row>
    <row r="664" spans="1:51" x14ac:dyDescent="0.25">
      <c r="A664" t="s">
        <v>1478</v>
      </c>
      <c r="B664" t="s">
        <v>1479</v>
      </c>
      <c r="C664" t="s">
        <v>1459</v>
      </c>
      <c r="D664" t="s">
        <v>211</v>
      </c>
      <c r="F664">
        <v>56.38</v>
      </c>
      <c r="H664">
        <v>313056</v>
      </c>
      <c r="I664">
        <v>50977.1</v>
      </c>
      <c r="J664">
        <v>75791.859999999986</v>
      </c>
      <c r="K664">
        <v>252397.34237999996</v>
      </c>
      <c r="L664">
        <v>692222.30237999989</v>
      </c>
      <c r="M664">
        <v>0.9</v>
      </c>
      <c r="N664">
        <v>648239.80000000005</v>
      </c>
      <c r="O664">
        <v>11497.69</v>
      </c>
      <c r="Q664">
        <v>865888.92</v>
      </c>
      <c r="R664">
        <v>102578.73</v>
      </c>
      <c r="S664">
        <v>1024048.11</v>
      </c>
      <c r="T664">
        <v>1.5797365573665794</v>
      </c>
      <c r="V664">
        <v>-375808.30999999994</v>
      </c>
      <c r="W664">
        <v>1.5797365573665794</v>
      </c>
      <c r="X664">
        <v>4</v>
      </c>
      <c r="Y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0.88473468873190664</v>
      </c>
      <c r="AL664">
        <v>0</v>
      </c>
      <c r="AM664">
        <v>49.881341750704898</v>
      </c>
      <c r="AN664">
        <v>49.88</v>
      </c>
      <c r="AO664">
        <v>0.88</v>
      </c>
      <c r="AP664">
        <v>102578.73</v>
      </c>
      <c r="AQ664">
        <v>102628.61</v>
      </c>
      <c r="AS664">
        <v>102628.61</v>
      </c>
      <c r="AU664">
        <v>76</v>
      </c>
      <c r="AV664">
        <v>38</v>
      </c>
      <c r="AX664">
        <v>0</v>
      </c>
      <c r="AY664">
        <v>14.66</v>
      </c>
    </row>
    <row r="665" spans="1:51" x14ac:dyDescent="0.25">
      <c r="A665" t="s">
        <v>1480</v>
      </c>
      <c r="B665" t="s">
        <v>1481</v>
      </c>
      <c r="C665" t="s">
        <v>1459</v>
      </c>
      <c r="D665" t="s">
        <v>211</v>
      </c>
      <c r="F665">
        <v>194.38</v>
      </c>
      <c r="H665">
        <v>1132946.6200000001</v>
      </c>
      <c r="I665">
        <v>175752.56</v>
      </c>
      <c r="J665">
        <v>286261.62</v>
      </c>
      <c r="K665">
        <v>890332.55337999971</v>
      </c>
      <c r="L665">
        <v>2485293.3533800002</v>
      </c>
      <c r="M665">
        <v>0.9</v>
      </c>
      <c r="N665">
        <v>2325797.27</v>
      </c>
      <c r="O665">
        <v>11965.2</v>
      </c>
      <c r="Q665">
        <v>2210254.9900000002</v>
      </c>
      <c r="R665">
        <v>247687.52</v>
      </c>
      <c r="S665">
        <v>2545218.5300000003</v>
      </c>
      <c r="T665">
        <v>1.0943423843643949</v>
      </c>
      <c r="V665">
        <v>-219421.26000000024</v>
      </c>
      <c r="W665">
        <v>1.0943423843643949</v>
      </c>
      <c r="X665">
        <v>4</v>
      </c>
      <c r="Y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0.92070968957145016</v>
      </c>
      <c r="AL665">
        <v>0</v>
      </c>
      <c r="AM665">
        <v>178.96754945889847</v>
      </c>
      <c r="AN665">
        <v>178.96</v>
      </c>
      <c r="AO665">
        <v>0.92</v>
      </c>
      <c r="AP665">
        <v>247687.52</v>
      </c>
      <c r="AQ665">
        <v>247866.47999999998</v>
      </c>
      <c r="AS665">
        <v>247866.47999999998</v>
      </c>
      <c r="AU665">
        <v>76</v>
      </c>
      <c r="AV665">
        <v>38</v>
      </c>
      <c r="AX665">
        <v>0</v>
      </c>
      <c r="AY665">
        <v>58</v>
      </c>
    </row>
    <row r="666" spans="1:51" x14ac:dyDescent="0.25">
      <c r="A666" t="s">
        <v>1482</v>
      </c>
      <c r="B666" t="s">
        <v>1483</v>
      </c>
      <c r="C666" t="s">
        <v>1459</v>
      </c>
      <c r="D666" t="s">
        <v>222</v>
      </c>
      <c r="F666">
        <v>1188.32</v>
      </c>
      <c r="H666">
        <v>7833263.6299999999</v>
      </c>
      <c r="I666">
        <v>1074443.29</v>
      </c>
      <c r="J666">
        <v>2253320.7399999998</v>
      </c>
      <c r="K666">
        <v>6952938.97432</v>
      </c>
      <c r="L666">
        <v>18113966.634319998</v>
      </c>
      <c r="M666">
        <v>0.9</v>
      </c>
      <c r="N666">
        <v>16997863.859999999</v>
      </c>
      <c r="O666">
        <v>14304.11</v>
      </c>
      <c r="Q666">
        <v>8117875.7199999997</v>
      </c>
      <c r="R666">
        <v>2342055.69</v>
      </c>
      <c r="S666">
        <v>12819586.049999999</v>
      </c>
      <c r="T666">
        <v>0.75418806478192368</v>
      </c>
      <c r="V666">
        <v>4178277.8100000005</v>
      </c>
      <c r="W666">
        <v>0.75418806478192368</v>
      </c>
      <c r="X666">
        <v>2</v>
      </c>
      <c r="Y666">
        <v>0</v>
      </c>
      <c r="AA666">
        <v>0</v>
      </c>
      <c r="AB666">
        <v>0</v>
      </c>
      <c r="AC666">
        <v>1484120.6646912002</v>
      </c>
      <c r="AD666">
        <v>93249.674188931123</v>
      </c>
      <c r="AE666">
        <v>93249.674188931123</v>
      </c>
      <c r="AF666">
        <v>91934.3779473186</v>
      </c>
      <c r="AG666">
        <v>0</v>
      </c>
      <c r="AH666">
        <v>78.471854541647986</v>
      </c>
      <c r="AI666">
        <v>77.365000965496336</v>
      </c>
      <c r="AJ666">
        <v>0</v>
      </c>
      <c r="AK666">
        <v>0</v>
      </c>
      <c r="AL666">
        <v>0</v>
      </c>
      <c r="AM666">
        <v>0</v>
      </c>
      <c r="AN666">
        <v>91934.37</v>
      </c>
      <c r="AO666">
        <v>77.36</v>
      </c>
      <c r="AP666">
        <v>2479122.4499999997</v>
      </c>
      <c r="AQ666">
        <v>2571056.8199999998</v>
      </c>
      <c r="AS666">
        <v>2571056.8199999998</v>
      </c>
      <c r="AU666">
        <v>76</v>
      </c>
      <c r="AV666">
        <v>38</v>
      </c>
      <c r="AX666">
        <v>25</v>
      </c>
      <c r="AY666">
        <v>533.66</v>
      </c>
    </row>
    <row r="667" spans="1:51" x14ac:dyDescent="0.25">
      <c r="A667" t="s">
        <v>1484</v>
      </c>
      <c r="B667" t="s">
        <v>1485</v>
      </c>
      <c r="C667" t="s">
        <v>1459</v>
      </c>
      <c r="D667" t="s">
        <v>211</v>
      </c>
      <c r="F667">
        <v>884.81</v>
      </c>
      <c r="H667">
        <v>5536573.7999999998</v>
      </c>
      <c r="I667">
        <v>800018.65</v>
      </c>
      <c r="J667">
        <v>2553931.75</v>
      </c>
      <c r="K667">
        <v>4787714.5423099995</v>
      </c>
      <c r="L667">
        <v>13678238.742309999</v>
      </c>
      <c r="M667">
        <v>0.9</v>
      </c>
      <c r="N667">
        <v>12789186.32</v>
      </c>
      <c r="O667">
        <v>14454.16</v>
      </c>
      <c r="Q667">
        <v>2052544.72</v>
      </c>
      <c r="R667">
        <v>5927111.2300000004</v>
      </c>
      <c r="S667">
        <v>8440934.8800000008</v>
      </c>
      <c r="T667">
        <v>0.66000562262509921</v>
      </c>
      <c r="V667">
        <v>4348251.4399999995</v>
      </c>
      <c r="W667">
        <v>0.66000562262509921</v>
      </c>
      <c r="X667">
        <v>1</v>
      </c>
      <c r="Y667">
        <v>1</v>
      </c>
      <c r="AA667">
        <v>918410.93524426036</v>
      </c>
      <c r="AB667">
        <v>275523.28057327808</v>
      </c>
      <c r="AC667">
        <v>2354622.6697152411</v>
      </c>
      <c r="AD667">
        <v>147944.70693156388</v>
      </c>
      <c r="AE667">
        <v>147944.70693156388</v>
      </c>
      <c r="AF667">
        <v>145857.93162981543</v>
      </c>
      <c r="AG667">
        <v>311.39259340793853</v>
      </c>
      <c r="AH667">
        <v>167.20505750563837</v>
      </c>
      <c r="AI667">
        <v>164.84661297884907</v>
      </c>
      <c r="AJ667">
        <v>0</v>
      </c>
      <c r="AK667">
        <v>0</v>
      </c>
      <c r="AL667">
        <v>0</v>
      </c>
      <c r="AM667">
        <v>0</v>
      </c>
      <c r="AN667">
        <v>421381.21</v>
      </c>
      <c r="AO667">
        <v>476.23</v>
      </c>
      <c r="AP667">
        <v>6382734.4999999981</v>
      </c>
      <c r="AQ667">
        <v>6804115.7099999981</v>
      </c>
      <c r="AS667">
        <v>6804115.7099999981</v>
      </c>
      <c r="AU667">
        <v>76</v>
      </c>
      <c r="AV667">
        <v>38</v>
      </c>
      <c r="AX667">
        <v>135</v>
      </c>
      <c r="AY667">
        <v>620</v>
      </c>
    </row>
    <row r="668" spans="1:51" x14ac:dyDescent="0.25">
      <c r="A668" t="s">
        <v>1486</v>
      </c>
      <c r="B668" t="s">
        <v>1487</v>
      </c>
      <c r="C668" t="s">
        <v>1459</v>
      </c>
      <c r="D668" t="s">
        <v>211</v>
      </c>
      <c r="F668">
        <v>862.05</v>
      </c>
      <c r="H668">
        <v>5148498.1500000004</v>
      </c>
      <c r="I668">
        <v>779439.74</v>
      </c>
      <c r="J668">
        <v>1560477.35</v>
      </c>
      <c r="K668">
        <v>4317547.3155500004</v>
      </c>
      <c r="L668">
        <v>11805962.555550002</v>
      </c>
      <c r="M668">
        <v>0.9</v>
      </c>
      <c r="N668">
        <v>11057121.029999999</v>
      </c>
      <c r="O668">
        <v>12826.54</v>
      </c>
      <c r="Q668">
        <v>5482953.5999999996</v>
      </c>
      <c r="R668">
        <v>1731698.97</v>
      </c>
      <c r="S668">
        <v>8020851.0199999996</v>
      </c>
      <c r="T668">
        <v>0.72540139501394241</v>
      </c>
      <c r="V668">
        <v>3036270.01</v>
      </c>
      <c r="W668">
        <v>0.72540139501394241</v>
      </c>
      <c r="X668">
        <v>1</v>
      </c>
      <c r="Y668">
        <v>1</v>
      </c>
      <c r="AA668">
        <v>70939.720349445939</v>
      </c>
      <c r="AB668">
        <v>21281.916104833781</v>
      </c>
      <c r="AC668">
        <v>975258.17614925059</v>
      </c>
      <c r="AD668">
        <v>61277.030459602924</v>
      </c>
      <c r="AE668">
        <v>61277.030459602924</v>
      </c>
      <c r="AF668">
        <v>60412.711644961331</v>
      </c>
      <c r="AG668">
        <v>24.687565808054963</v>
      </c>
      <c r="AH668">
        <v>71.082919157360863</v>
      </c>
      <c r="AI668">
        <v>70.080287274475182</v>
      </c>
      <c r="AJ668">
        <v>0</v>
      </c>
      <c r="AK668">
        <v>0</v>
      </c>
      <c r="AL668">
        <v>0</v>
      </c>
      <c r="AM668">
        <v>0</v>
      </c>
      <c r="AN668">
        <v>81694.62</v>
      </c>
      <c r="AO668">
        <v>94.76</v>
      </c>
      <c r="AP668">
        <v>1826087.5000000002</v>
      </c>
      <c r="AQ668">
        <v>1907782.12</v>
      </c>
      <c r="AS668">
        <v>1907782.12</v>
      </c>
      <c r="AU668">
        <v>76</v>
      </c>
      <c r="AV668">
        <v>38</v>
      </c>
      <c r="AX668">
        <v>0.33</v>
      </c>
      <c r="AY668">
        <v>378.33</v>
      </c>
    </row>
    <row r="669" spans="1:51" x14ac:dyDescent="0.25">
      <c r="A669" t="s">
        <v>1488</v>
      </c>
      <c r="B669" t="s">
        <v>1489</v>
      </c>
      <c r="C669" t="s">
        <v>1459</v>
      </c>
      <c r="D669" t="s">
        <v>211</v>
      </c>
      <c r="F669">
        <v>414.05</v>
      </c>
      <c r="H669">
        <v>2476101.31</v>
      </c>
      <c r="I669">
        <v>374371.58</v>
      </c>
      <c r="J669">
        <v>819078.14</v>
      </c>
      <c r="K669">
        <v>2096076.1915500001</v>
      </c>
      <c r="L669">
        <v>5765627.2215500008</v>
      </c>
      <c r="M669">
        <v>0.9</v>
      </c>
      <c r="N669">
        <v>5398672.1100000003</v>
      </c>
      <c r="O669">
        <v>13038.69</v>
      </c>
      <c r="Q669">
        <v>1349012.88</v>
      </c>
      <c r="R669">
        <v>2282055.9700000002</v>
      </c>
      <c r="S669">
        <v>4109968.29</v>
      </c>
      <c r="T669">
        <v>0.76129244493049975</v>
      </c>
      <c r="V669">
        <v>1288703.8200000003</v>
      </c>
      <c r="W669">
        <v>0.76129244493049975</v>
      </c>
      <c r="X669">
        <v>2</v>
      </c>
      <c r="Y669">
        <v>0</v>
      </c>
      <c r="AA669">
        <v>0</v>
      </c>
      <c r="AB669">
        <v>0</v>
      </c>
      <c r="AC669">
        <v>563050.24630710017</v>
      </c>
      <c r="AD669">
        <v>35377.347185620536</v>
      </c>
      <c r="AE669">
        <v>35377.347185620536</v>
      </c>
      <c r="AF669">
        <v>34878.346066354519</v>
      </c>
      <c r="AG669">
        <v>0</v>
      </c>
      <c r="AH669">
        <v>85.442210326338696</v>
      </c>
      <c r="AI669">
        <v>84.237039165208358</v>
      </c>
      <c r="AJ669">
        <v>0</v>
      </c>
      <c r="AK669">
        <v>0</v>
      </c>
      <c r="AL669">
        <v>0</v>
      </c>
      <c r="AM669">
        <v>0</v>
      </c>
      <c r="AN669">
        <v>34878.339999999997</v>
      </c>
      <c r="AO669">
        <v>84.23</v>
      </c>
      <c r="AP669">
        <v>2326231.0700000003</v>
      </c>
      <c r="AQ669">
        <v>2361109.41</v>
      </c>
      <c r="AS669">
        <v>2361109.41</v>
      </c>
      <c r="AU669">
        <v>76</v>
      </c>
      <c r="AV669">
        <v>38</v>
      </c>
      <c r="AX669">
        <v>13.16</v>
      </c>
      <c r="AY669">
        <v>195.66</v>
      </c>
    </row>
    <row r="670" spans="1:51" x14ac:dyDescent="0.25">
      <c r="A670" t="s">
        <v>1490</v>
      </c>
      <c r="B670" t="s">
        <v>1491</v>
      </c>
      <c r="C670" t="s">
        <v>1459</v>
      </c>
      <c r="D670" t="s">
        <v>222</v>
      </c>
      <c r="F670">
        <v>1235.5</v>
      </c>
      <c r="H670">
        <v>8140628.6099999994</v>
      </c>
      <c r="I670">
        <v>1117102.03</v>
      </c>
      <c r="J670">
        <v>2378454.89</v>
      </c>
      <c r="K670">
        <v>7238447.0144999996</v>
      </c>
      <c r="L670">
        <v>18874632.544500001</v>
      </c>
      <c r="M670">
        <v>0.9</v>
      </c>
      <c r="N670">
        <v>17711013.989999998</v>
      </c>
      <c r="O670">
        <v>14335.09</v>
      </c>
      <c r="Q670">
        <v>9633582.3100000005</v>
      </c>
      <c r="R670">
        <v>2496169.44</v>
      </c>
      <c r="S670">
        <v>14643531.08</v>
      </c>
      <c r="T670">
        <v>0.82680365383190579</v>
      </c>
      <c r="V670">
        <v>3067482.9099999983</v>
      </c>
      <c r="W670">
        <v>0.82680365383190579</v>
      </c>
      <c r="X670">
        <v>2</v>
      </c>
      <c r="Y670">
        <v>0</v>
      </c>
      <c r="AA670">
        <v>0</v>
      </c>
      <c r="AB670">
        <v>0</v>
      </c>
      <c r="AC670">
        <v>735307.59303919878</v>
      </c>
      <c r="AD670">
        <v>46200.551687499858</v>
      </c>
      <c r="AE670">
        <v>46200.551687499858</v>
      </c>
      <c r="AF670">
        <v>45548.888155980443</v>
      </c>
      <c r="AG670">
        <v>0</v>
      </c>
      <c r="AH670">
        <v>37.394214235127365</v>
      </c>
      <c r="AI670">
        <v>36.866764998770087</v>
      </c>
      <c r="AJ670">
        <v>0</v>
      </c>
      <c r="AK670">
        <v>0</v>
      </c>
      <c r="AL670">
        <v>0</v>
      </c>
      <c r="AM670">
        <v>0</v>
      </c>
      <c r="AN670">
        <v>45548.88</v>
      </c>
      <c r="AO670">
        <v>36.86</v>
      </c>
      <c r="AP670">
        <v>2630220.7200000002</v>
      </c>
      <c r="AQ670">
        <v>2675769.6</v>
      </c>
      <c r="AS670">
        <v>2675769.6</v>
      </c>
      <c r="AU670">
        <v>76</v>
      </c>
      <c r="AV670">
        <v>38</v>
      </c>
      <c r="AX670">
        <v>37.5</v>
      </c>
      <c r="AY670">
        <v>554</v>
      </c>
    </row>
    <row r="671" spans="1:51" x14ac:dyDescent="0.25">
      <c r="A671" t="s">
        <v>1492</v>
      </c>
      <c r="B671" t="s">
        <v>1493</v>
      </c>
      <c r="C671" t="s">
        <v>1459</v>
      </c>
      <c r="D671" t="s">
        <v>211</v>
      </c>
      <c r="F671">
        <v>1721.29</v>
      </c>
      <c r="H671">
        <v>10375290.83</v>
      </c>
      <c r="I671">
        <v>1556338.77</v>
      </c>
      <c r="J671">
        <v>3765263.2</v>
      </c>
      <c r="K671">
        <v>8843283.30779</v>
      </c>
      <c r="L671">
        <v>24540176.107790001</v>
      </c>
      <c r="M671">
        <v>0.9</v>
      </c>
      <c r="N671">
        <v>22970486.82</v>
      </c>
      <c r="O671">
        <v>13344.92</v>
      </c>
      <c r="Q671">
        <v>8054250.1100000003</v>
      </c>
      <c r="R671">
        <v>6809275.9100000001</v>
      </c>
      <c r="S671">
        <v>17447885.880000003</v>
      </c>
      <c r="T671">
        <v>0.75957841105955293</v>
      </c>
      <c r="V671">
        <v>5522600.9399999976</v>
      </c>
      <c r="W671">
        <v>0.75957841105955293</v>
      </c>
      <c r="X671">
        <v>2</v>
      </c>
      <c r="Y671">
        <v>0</v>
      </c>
      <c r="AA671">
        <v>0</v>
      </c>
      <c r="AB671">
        <v>0</v>
      </c>
      <c r="AC671">
        <v>2134993.0395701984</v>
      </c>
      <c r="AD671">
        <v>134145.02612358725</v>
      </c>
      <c r="AE671">
        <v>134145.02612358725</v>
      </c>
      <c r="AF671">
        <v>132252.89673840691</v>
      </c>
      <c r="AG671">
        <v>0</v>
      </c>
      <c r="AH671">
        <v>77.93284462443124</v>
      </c>
      <c r="AI671">
        <v>76.833593838578579</v>
      </c>
      <c r="AJ671">
        <v>0</v>
      </c>
      <c r="AK671">
        <v>0</v>
      </c>
      <c r="AL671">
        <v>0</v>
      </c>
      <c r="AM671">
        <v>0</v>
      </c>
      <c r="AN671">
        <v>132252.89000000001</v>
      </c>
      <c r="AO671">
        <v>76.83</v>
      </c>
      <c r="AP671">
        <v>7092231.29</v>
      </c>
      <c r="AQ671">
        <v>7224484.1799999997</v>
      </c>
      <c r="AS671">
        <v>7224484.1799999997</v>
      </c>
      <c r="AU671">
        <v>76</v>
      </c>
      <c r="AV671">
        <v>38</v>
      </c>
      <c r="AX671">
        <v>112.5</v>
      </c>
      <c r="AY671">
        <v>886.66</v>
      </c>
    </row>
    <row r="672" spans="1:51" x14ac:dyDescent="0.25">
      <c r="A672" t="s">
        <v>1494</v>
      </c>
      <c r="B672" t="s">
        <v>1495</v>
      </c>
      <c r="C672" t="s">
        <v>1459</v>
      </c>
      <c r="D672" t="s">
        <v>211</v>
      </c>
      <c r="F672">
        <v>479.31</v>
      </c>
      <c r="H672">
        <v>2881664.35</v>
      </c>
      <c r="I672">
        <v>433377.72</v>
      </c>
      <c r="J672">
        <v>1033486.0399999999</v>
      </c>
      <c r="K672">
        <v>2456869.24981</v>
      </c>
      <c r="L672">
        <v>6805397.3598100003</v>
      </c>
      <c r="M672">
        <v>0.9</v>
      </c>
      <c r="N672">
        <v>6370544.54</v>
      </c>
      <c r="O672">
        <v>13291.07</v>
      </c>
      <c r="Q672">
        <v>1484915.94</v>
      </c>
      <c r="R672">
        <v>2876662.1</v>
      </c>
      <c r="S672">
        <v>4845841.38</v>
      </c>
      <c r="T672">
        <v>0.76066360568919278</v>
      </c>
      <c r="V672">
        <v>1524703.1600000001</v>
      </c>
      <c r="W672">
        <v>0.76066360568919278</v>
      </c>
      <c r="X672">
        <v>2</v>
      </c>
      <c r="Y672">
        <v>0</v>
      </c>
      <c r="AA672">
        <v>0</v>
      </c>
      <c r="AB672">
        <v>0</v>
      </c>
      <c r="AC672">
        <v>706390.84023480024</v>
      </c>
      <c r="AD672">
        <v>44383.665876417188</v>
      </c>
      <c r="AE672">
        <v>44383.665876417188</v>
      </c>
      <c r="AF672">
        <v>43757.629706060608</v>
      </c>
      <c r="AG672">
        <v>0</v>
      </c>
      <c r="AH672">
        <v>92.599081755893238</v>
      </c>
      <c r="AI672">
        <v>91.292962187437368</v>
      </c>
      <c r="AJ672">
        <v>0</v>
      </c>
      <c r="AK672">
        <v>0</v>
      </c>
      <c r="AL672">
        <v>0</v>
      </c>
      <c r="AM672">
        <v>0</v>
      </c>
      <c r="AN672">
        <v>43757.62</v>
      </c>
      <c r="AO672">
        <v>91.29</v>
      </c>
      <c r="AP672">
        <v>2981431.46</v>
      </c>
      <c r="AQ672">
        <v>3025189.08</v>
      </c>
      <c r="AS672">
        <v>3025189.08</v>
      </c>
      <c r="AU672">
        <v>76</v>
      </c>
      <c r="AV672">
        <v>38</v>
      </c>
      <c r="AX672">
        <v>20.5</v>
      </c>
      <c r="AY672">
        <v>255.66</v>
      </c>
    </row>
    <row r="673" spans="1:51" x14ac:dyDescent="0.25">
      <c r="A673" t="s">
        <v>1496</v>
      </c>
      <c r="B673" t="s">
        <v>1497</v>
      </c>
      <c r="C673" t="s">
        <v>1459</v>
      </c>
      <c r="D673" t="s">
        <v>222</v>
      </c>
      <c r="F673">
        <v>405.99</v>
      </c>
      <c r="H673">
        <v>2582353.54</v>
      </c>
      <c r="I673">
        <v>367083.97</v>
      </c>
      <c r="J673">
        <v>560635.87</v>
      </c>
      <c r="K673">
        <v>2169962.4444900006</v>
      </c>
      <c r="L673">
        <v>5680035.8244900005</v>
      </c>
      <c r="M673">
        <v>0.9</v>
      </c>
      <c r="N673">
        <v>5329028.4800000004</v>
      </c>
      <c r="O673">
        <v>13126</v>
      </c>
      <c r="Q673">
        <v>11282172.310000001</v>
      </c>
      <c r="R673">
        <v>304803.27</v>
      </c>
      <c r="S673">
        <v>12598558.699999999</v>
      </c>
      <c r="T673">
        <v>2.3641379938731344</v>
      </c>
      <c r="V673">
        <v>-7269530.2199999988</v>
      </c>
      <c r="W673">
        <v>2.3641379938731344</v>
      </c>
      <c r="X673">
        <v>4</v>
      </c>
      <c r="Y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1.0100320148950199</v>
      </c>
      <c r="AL673">
        <v>0</v>
      </c>
      <c r="AM673">
        <v>410.06289772722914</v>
      </c>
      <c r="AN673">
        <v>410.06</v>
      </c>
      <c r="AO673">
        <v>1.01</v>
      </c>
      <c r="AP673">
        <v>304803.27</v>
      </c>
      <c r="AQ673">
        <v>305213.33</v>
      </c>
      <c r="AS673">
        <v>305213.33</v>
      </c>
      <c r="AU673">
        <v>75</v>
      </c>
      <c r="AV673">
        <v>38</v>
      </c>
      <c r="AX673">
        <v>3.66</v>
      </c>
      <c r="AY673">
        <v>100.66</v>
      </c>
    </row>
    <row r="674" spans="1:51" x14ac:dyDescent="0.25">
      <c r="A674" t="s">
        <v>1498</v>
      </c>
      <c r="B674" t="s">
        <v>1499</v>
      </c>
      <c r="C674" t="s">
        <v>1459</v>
      </c>
      <c r="D674" t="s">
        <v>211</v>
      </c>
      <c r="F674">
        <v>444.96</v>
      </c>
      <c r="H674">
        <v>2586632.4500000002</v>
      </c>
      <c r="I674">
        <v>402319.48</v>
      </c>
      <c r="J674">
        <v>677556.75</v>
      </c>
      <c r="K674">
        <v>2042153.3069599993</v>
      </c>
      <c r="L674">
        <v>5708661.9869599994</v>
      </c>
      <c r="M674">
        <v>0.9</v>
      </c>
      <c r="N674">
        <v>5342011.1100000003</v>
      </c>
      <c r="O674">
        <v>12005.59</v>
      </c>
      <c r="Q674">
        <v>7097428.9100000001</v>
      </c>
      <c r="R674">
        <v>437921.02</v>
      </c>
      <c r="S674">
        <v>8382004.4399999995</v>
      </c>
      <c r="T674">
        <v>1.5690728205917188</v>
      </c>
      <c r="V674">
        <v>-3039993.3299999991</v>
      </c>
      <c r="W674">
        <v>1.5690728205917188</v>
      </c>
      <c r="X674">
        <v>4</v>
      </c>
      <c r="Y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0.92381763949340723</v>
      </c>
      <c r="AL674">
        <v>0</v>
      </c>
      <c r="AM674">
        <v>411.06189686898648</v>
      </c>
      <c r="AN674">
        <v>411.06</v>
      </c>
      <c r="AO674">
        <v>0.92</v>
      </c>
      <c r="AP674">
        <v>437921.02000000008</v>
      </c>
      <c r="AQ674">
        <v>438332.08000000007</v>
      </c>
      <c r="AS674">
        <v>438332.08000000007</v>
      </c>
      <c r="AU674">
        <v>75</v>
      </c>
      <c r="AV674">
        <v>38</v>
      </c>
      <c r="AX674">
        <v>1</v>
      </c>
      <c r="AY674">
        <v>140.66</v>
      </c>
    </row>
    <row r="675" spans="1:51" x14ac:dyDescent="0.25">
      <c r="A675" t="s">
        <v>1500</v>
      </c>
      <c r="B675" t="s">
        <v>1501</v>
      </c>
      <c r="C675" t="s">
        <v>1459</v>
      </c>
      <c r="D675" t="s">
        <v>211</v>
      </c>
      <c r="F675">
        <v>209</v>
      </c>
      <c r="H675">
        <v>1176541.55</v>
      </c>
      <c r="I675">
        <v>188971.53</v>
      </c>
      <c r="J675">
        <v>258716.46000000008</v>
      </c>
      <c r="K675">
        <v>931964.72199999983</v>
      </c>
      <c r="L675">
        <v>2556194.2620000001</v>
      </c>
      <c r="M675">
        <v>0.9</v>
      </c>
      <c r="N675">
        <v>2393771.2999999998</v>
      </c>
      <c r="O675">
        <v>11453.45</v>
      </c>
      <c r="Q675">
        <v>2256836.62</v>
      </c>
      <c r="R675">
        <v>166130.87</v>
      </c>
      <c r="S675">
        <v>2611338.9800000004</v>
      </c>
      <c r="T675">
        <v>1.0908890836814698</v>
      </c>
      <c r="V675">
        <v>-217567.68000000063</v>
      </c>
      <c r="W675">
        <v>1.0908890836814698</v>
      </c>
      <c r="X675">
        <v>4</v>
      </c>
      <c r="Y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0.88133050969916937</v>
      </c>
      <c r="AL675">
        <v>0</v>
      </c>
      <c r="AM675">
        <v>184.1980765271264</v>
      </c>
      <c r="AN675">
        <v>184.19</v>
      </c>
      <c r="AO675">
        <v>0.88</v>
      </c>
      <c r="AP675">
        <v>166130.87000000002</v>
      </c>
      <c r="AQ675">
        <v>166315.06000000003</v>
      </c>
      <c r="AS675">
        <v>166315.06000000003</v>
      </c>
      <c r="AU675">
        <v>76</v>
      </c>
      <c r="AV675">
        <v>38</v>
      </c>
      <c r="AX675">
        <v>3</v>
      </c>
      <c r="AY675">
        <v>37.659999999999997</v>
      </c>
    </row>
    <row r="676" spans="1:51" x14ac:dyDescent="0.25">
      <c r="A676" t="s">
        <v>1502</v>
      </c>
      <c r="B676" t="s">
        <v>1503</v>
      </c>
      <c r="C676" t="s">
        <v>1459</v>
      </c>
      <c r="D676" t="s">
        <v>211</v>
      </c>
      <c r="F676">
        <v>354.39</v>
      </c>
      <c r="H676">
        <v>2010880.6</v>
      </c>
      <c r="I676">
        <v>320428.79999999999</v>
      </c>
      <c r="J676">
        <v>469966.40000000014</v>
      </c>
      <c r="K676">
        <v>1692191.9368900002</v>
      </c>
      <c r="L676">
        <v>4493467.7368900003</v>
      </c>
      <c r="M676">
        <v>0.9</v>
      </c>
      <c r="N676">
        <v>4213340.1500000004</v>
      </c>
      <c r="O676">
        <v>11888.99</v>
      </c>
      <c r="Q676">
        <v>3135146.4</v>
      </c>
      <c r="R676">
        <v>339331.38</v>
      </c>
      <c r="S676">
        <v>3588201.57</v>
      </c>
      <c r="T676">
        <v>0.85162874162913227</v>
      </c>
      <c r="V676">
        <v>625138.58000000054</v>
      </c>
      <c r="W676">
        <v>0.85162874162913227</v>
      </c>
      <c r="X676">
        <v>2</v>
      </c>
      <c r="Y676">
        <v>0</v>
      </c>
      <c r="AA676">
        <v>0</v>
      </c>
      <c r="AB676">
        <v>0</v>
      </c>
      <c r="AC676">
        <v>52153.588183500106</v>
      </c>
      <c r="AD676">
        <v>3276.8933292273623</v>
      </c>
      <c r="AE676">
        <v>10764.152018321291</v>
      </c>
      <c r="AF676">
        <v>10612.322547419777</v>
      </c>
      <c r="AG676">
        <v>0</v>
      </c>
      <c r="AH676">
        <v>9.2465739135623526</v>
      </c>
      <c r="AI676">
        <v>29.945321672224885</v>
      </c>
      <c r="AJ676">
        <v>0</v>
      </c>
      <c r="AK676">
        <v>0</v>
      </c>
      <c r="AL676">
        <v>0</v>
      </c>
      <c r="AM676">
        <v>0</v>
      </c>
      <c r="AN676">
        <v>10612.32</v>
      </c>
      <c r="AO676">
        <v>29.94</v>
      </c>
      <c r="AP676">
        <v>345255.97000000003</v>
      </c>
      <c r="AQ676">
        <v>355868.29000000004</v>
      </c>
      <c r="AS676">
        <v>355868.29000000004</v>
      </c>
      <c r="AU676">
        <v>76</v>
      </c>
      <c r="AV676">
        <v>38</v>
      </c>
      <c r="AX676">
        <v>6</v>
      </c>
      <c r="AY676">
        <v>75</v>
      </c>
    </row>
    <row r="677" spans="1:51" x14ac:dyDescent="0.25">
      <c r="A677" t="s">
        <v>1504</v>
      </c>
      <c r="B677" t="s">
        <v>1505</v>
      </c>
      <c r="C677" t="s">
        <v>1459</v>
      </c>
      <c r="D677" t="s">
        <v>211</v>
      </c>
      <c r="F677">
        <v>175</v>
      </c>
      <c r="H677">
        <v>1021022.25</v>
      </c>
      <c r="I677">
        <v>158229.75</v>
      </c>
      <c r="J677">
        <v>265976.68999999994</v>
      </c>
      <c r="K677">
        <v>804561.27299999993</v>
      </c>
      <c r="L677">
        <v>2249789.963</v>
      </c>
      <c r="M677">
        <v>0.9</v>
      </c>
      <c r="N677">
        <v>2105267.09</v>
      </c>
      <c r="O677">
        <v>12030.09</v>
      </c>
      <c r="Q677">
        <v>1810740.22</v>
      </c>
      <c r="R677">
        <v>204862.14</v>
      </c>
      <c r="S677">
        <v>2062058.88</v>
      </c>
      <c r="T677">
        <v>0.97947613858344218</v>
      </c>
      <c r="V677">
        <v>43208.209999999963</v>
      </c>
      <c r="W677">
        <v>0.97947613858344218</v>
      </c>
      <c r="X677">
        <v>3</v>
      </c>
      <c r="Y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19.71501239188672</v>
      </c>
      <c r="AK677">
        <v>0</v>
      </c>
      <c r="AL677">
        <v>3450.1271685801762</v>
      </c>
      <c r="AM677">
        <v>0</v>
      </c>
      <c r="AN677">
        <v>3450.12</v>
      </c>
      <c r="AO677">
        <v>19.71</v>
      </c>
      <c r="AP677">
        <v>205353.44</v>
      </c>
      <c r="AQ677">
        <v>208803.56</v>
      </c>
      <c r="AS677">
        <v>208803.56</v>
      </c>
      <c r="AU677">
        <v>75</v>
      </c>
      <c r="AV677">
        <v>38</v>
      </c>
      <c r="AX677">
        <v>0</v>
      </c>
      <c r="AY677">
        <v>55.66</v>
      </c>
    </row>
    <row r="678" spans="1:51" x14ac:dyDescent="0.25">
      <c r="A678" t="s">
        <v>1506</v>
      </c>
      <c r="B678" t="s">
        <v>1507</v>
      </c>
      <c r="C678" t="s">
        <v>1459</v>
      </c>
      <c r="D678" t="s">
        <v>211</v>
      </c>
      <c r="F678">
        <v>75.75</v>
      </c>
      <c r="H678">
        <v>429288.37</v>
      </c>
      <c r="I678">
        <v>68490.87</v>
      </c>
      <c r="J678">
        <v>104939.76000000004</v>
      </c>
      <c r="K678">
        <v>341404.70325000002</v>
      </c>
      <c r="L678">
        <v>944123.70325000002</v>
      </c>
      <c r="M678">
        <v>0.9</v>
      </c>
      <c r="N678">
        <v>883851.8</v>
      </c>
      <c r="O678">
        <v>11668.01</v>
      </c>
      <c r="Q678">
        <v>963110.17</v>
      </c>
      <c r="R678">
        <v>72672.72</v>
      </c>
      <c r="S678">
        <v>1451352.14</v>
      </c>
      <c r="T678">
        <v>1.6420763526192963</v>
      </c>
      <c r="V678">
        <v>-567500.33999999985</v>
      </c>
      <c r="W678">
        <v>1.6420763526192963</v>
      </c>
      <c r="X678">
        <v>4</v>
      </c>
      <c r="Y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0.89784061754133826</v>
      </c>
      <c r="AL678">
        <v>0</v>
      </c>
      <c r="AM678">
        <v>68.011426778756373</v>
      </c>
      <c r="AN678">
        <v>68.010000000000005</v>
      </c>
      <c r="AO678">
        <v>0.89</v>
      </c>
      <c r="AP678">
        <v>72672.72</v>
      </c>
      <c r="AQ678">
        <v>72740.73</v>
      </c>
      <c r="AS678">
        <v>72740.73</v>
      </c>
      <c r="AU678">
        <v>76</v>
      </c>
      <c r="AV678">
        <v>38</v>
      </c>
      <c r="AX678">
        <v>1.5</v>
      </c>
      <c r="AY678">
        <v>19</v>
      </c>
    </row>
    <row r="679" spans="1:51" x14ac:dyDescent="0.25">
      <c r="A679" t="s">
        <v>1508</v>
      </c>
      <c r="B679" t="s">
        <v>1509</v>
      </c>
      <c r="C679" t="s">
        <v>1459</v>
      </c>
      <c r="D679" t="s">
        <v>222</v>
      </c>
      <c r="F679">
        <v>507.49</v>
      </c>
      <c r="H679">
        <v>3356738.9699999997</v>
      </c>
      <c r="I679">
        <v>458857.23</v>
      </c>
      <c r="J679">
        <v>1113743.6100000001</v>
      </c>
      <c r="K679">
        <v>3017478.9259899999</v>
      </c>
      <c r="L679">
        <v>7946818.735989999</v>
      </c>
      <c r="M679">
        <v>0.9</v>
      </c>
      <c r="N679">
        <v>7453884.75</v>
      </c>
      <c r="O679">
        <v>14687.74</v>
      </c>
      <c r="Q679">
        <v>3145565.38</v>
      </c>
      <c r="R679">
        <v>1775566.91</v>
      </c>
      <c r="S679">
        <v>5834724.5999999996</v>
      </c>
      <c r="T679">
        <v>0.78277633686246617</v>
      </c>
      <c r="V679">
        <v>1619160.1500000004</v>
      </c>
      <c r="W679">
        <v>0.78277633686246617</v>
      </c>
      <c r="X679">
        <v>2</v>
      </c>
      <c r="Y679">
        <v>0</v>
      </c>
      <c r="AA679">
        <v>0</v>
      </c>
      <c r="AB679">
        <v>0</v>
      </c>
      <c r="AC679">
        <v>563233.2217050005</v>
      </c>
      <c r="AD679">
        <v>35388.843822413437</v>
      </c>
      <c r="AE679">
        <v>35388.843822413437</v>
      </c>
      <c r="AF679">
        <v>34889.680541903464</v>
      </c>
      <c r="AG679">
        <v>0</v>
      </c>
      <c r="AH679">
        <v>69.733086016302664</v>
      </c>
      <c r="AI679">
        <v>68.749493668650544</v>
      </c>
      <c r="AJ679">
        <v>0</v>
      </c>
      <c r="AK679">
        <v>0</v>
      </c>
      <c r="AL679">
        <v>0</v>
      </c>
      <c r="AM679">
        <v>0</v>
      </c>
      <c r="AN679">
        <v>34889.68</v>
      </c>
      <c r="AO679">
        <v>68.739999999999995</v>
      </c>
      <c r="AP679">
        <v>1856528.5999999996</v>
      </c>
      <c r="AQ679">
        <v>1891418.2799999996</v>
      </c>
      <c r="AS679">
        <v>1891418.2799999996</v>
      </c>
      <c r="AU679">
        <v>90</v>
      </c>
      <c r="AV679">
        <v>45</v>
      </c>
      <c r="AX679">
        <v>51.33</v>
      </c>
      <c r="AY679">
        <v>240.33</v>
      </c>
    </row>
    <row r="680" spans="1:51" x14ac:dyDescent="0.25">
      <c r="A680" t="s">
        <v>1510</v>
      </c>
      <c r="B680" t="s">
        <v>1511</v>
      </c>
      <c r="C680" t="s">
        <v>1459</v>
      </c>
      <c r="D680" t="s">
        <v>211</v>
      </c>
      <c r="F680">
        <v>1020.72</v>
      </c>
      <c r="H680">
        <v>6222736.2999999998</v>
      </c>
      <c r="I680">
        <v>922904.4</v>
      </c>
      <c r="J680">
        <v>2893953.21</v>
      </c>
      <c r="K680">
        <v>5456741.1367199998</v>
      </c>
      <c r="L680">
        <v>15496335.04672</v>
      </c>
      <c r="M680">
        <v>0.9</v>
      </c>
      <c r="N680">
        <v>14492375.65</v>
      </c>
      <c r="O680">
        <v>14198.18</v>
      </c>
      <c r="Q680">
        <v>6249112.3799999999</v>
      </c>
      <c r="R680">
        <v>3606726.44</v>
      </c>
      <c r="S680">
        <v>11001435.879999999</v>
      </c>
      <c r="T680">
        <v>0.75911887365409259</v>
      </c>
      <c r="V680">
        <v>3490939.7700000014</v>
      </c>
      <c r="W680">
        <v>0.75911887365409259</v>
      </c>
      <c r="X680">
        <v>2</v>
      </c>
      <c r="Y680">
        <v>0</v>
      </c>
      <c r="AA680">
        <v>0</v>
      </c>
      <c r="AB680">
        <v>0</v>
      </c>
      <c r="AC680">
        <v>1161320.214204001</v>
      </c>
      <c r="AD680">
        <v>72967.605788357629</v>
      </c>
      <c r="AE680">
        <v>72967.605788357629</v>
      </c>
      <c r="AF680">
        <v>71938.390206773503</v>
      </c>
      <c r="AG680">
        <v>0</v>
      </c>
      <c r="AH680">
        <v>71.486407426480937</v>
      </c>
      <c r="AI680">
        <v>70.478084300075935</v>
      </c>
      <c r="AJ680">
        <v>0</v>
      </c>
      <c r="AK680">
        <v>0</v>
      </c>
      <c r="AL680">
        <v>0</v>
      </c>
      <c r="AM680">
        <v>0</v>
      </c>
      <c r="AN680">
        <v>71938.39</v>
      </c>
      <c r="AO680">
        <v>70.47</v>
      </c>
      <c r="AP680">
        <v>3824002.58</v>
      </c>
      <c r="AQ680">
        <v>3895940.97</v>
      </c>
      <c r="AS680">
        <v>3895940.97</v>
      </c>
      <c r="AU680">
        <v>90</v>
      </c>
      <c r="AV680">
        <v>45</v>
      </c>
      <c r="AX680">
        <v>257</v>
      </c>
      <c r="AY680">
        <v>560.66</v>
      </c>
    </row>
    <row r="681" spans="1:51" x14ac:dyDescent="0.25">
      <c r="A681" t="s">
        <v>1512</v>
      </c>
      <c r="B681" t="s">
        <v>1513</v>
      </c>
      <c r="C681" t="s">
        <v>1459</v>
      </c>
      <c r="D681" t="s">
        <v>102</v>
      </c>
      <c r="F681">
        <v>94.64</v>
      </c>
      <c r="H681">
        <v>561159.08000000007</v>
      </c>
      <c r="I681">
        <v>85570.64</v>
      </c>
      <c r="J681">
        <v>152676.10000000003</v>
      </c>
      <c r="K681">
        <v>461852.00263999996</v>
      </c>
      <c r="L681">
        <v>1261257.8226399999</v>
      </c>
      <c r="M681">
        <v>0.9</v>
      </c>
      <c r="N681">
        <v>1181317.24</v>
      </c>
      <c r="O681">
        <v>12482.21</v>
      </c>
      <c r="Q681">
        <v>1490959.03</v>
      </c>
      <c r="R681">
        <v>178601.82</v>
      </c>
      <c r="S681">
        <v>1760415.09</v>
      </c>
      <c r="T681">
        <v>1.4902136618271991</v>
      </c>
      <c r="V681">
        <v>-579097.85000000009</v>
      </c>
      <c r="W681">
        <v>1.4902136618271991</v>
      </c>
      <c r="X681">
        <v>4</v>
      </c>
      <c r="Y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0.9604930915719605</v>
      </c>
      <c r="AL681">
        <v>0</v>
      </c>
      <c r="AM681">
        <v>90.901066186370343</v>
      </c>
      <c r="AN681">
        <v>90.9</v>
      </c>
      <c r="AO681">
        <v>0.96</v>
      </c>
      <c r="AP681">
        <v>178601.81999999998</v>
      </c>
      <c r="AQ681">
        <v>178692.71999999997</v>
      </c>
      <c r="AS681">
        <v>178692.71999999997</v>
      </c>
      <c r="AU681">
        <v>73</v>
      </c>
      <c r="AV681">
        <v>37</v>
      </c>
      <c r="AX681">
        <v>0</v>
      </c>
      <c r="AY681">
        <v>34</v>
      </c>
    </row>
    <row r="682" spans="1:51" x14ac:dyDescent="0.25">
      <c r="A682" t="s">
        <v>1514</v>
      </c>
      <c r="B682" t="s">
        <v>1515</v>
      </c>
      <c r="C682" t="s">
        <v>1516</v>
      </c>
      <c r="D682" t="s">
        <v>102</v>
      </c>
      <c r="F682">
        <v>488.45</v>
      </c>
      <c r="H682">
        <v>2984584.37</v>
      </c>
      <c r="I682">
        <v>441641.83</v>
      </c>
      <c r="J682">
        <v>866107.76000000013</v>
      </c>
      <c r="K682">
        <v>2416341.6649499992</v>
      </c>
      <c r="L682">
        <v>6708675.6249499992</v>
      </c>
      <c r="M682">
        <v>0.9</v>
      </c>
      <c r="N682">
        <v>6279442.2199999997</v>
      </c>
      <c r="O682">
        <v>12855.85</v>
      </c>
      <c r="Q682">
        <v>4746630.37</v>
      </c>
      <c r="R682">
        <v>697781.85</v>
      </c>
      <c r="S682">
        <v>6468706.8399999999</v>
      </c>
      <c r="T682">
        <v>1.0301403553642381</v>
      </c>
      <c r="V682">
        <v>-189264.62000000011</v>
      </c>
      <c r="W682">
        <v>1.0301403553642381</v>
      </c>
      <c r="X682">
        <v>4</v>
      </c>
      <c r="Y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0.98924392014988283</v>
      </c>
      <c r="AL682">
        <v>0</v>
      </c>
      <c r="AM682">
        <v>483.19619279721024</v>
      </c>
      <c r="AN682">
        <v>483.19</v>
      </c>
      <c r="AO682">
        <v>0.98</v>
      </c>
      <c r="AP682">
        <v>697781.85</v>
      </c>
      <c r="AQ682">
        <v>698265.03999999992</v>
      </c>
      <c r="AS682">
        <v>698265.03999999992</v>
      </c>
      <c r="AU682">
        <v>73</v>
      </c>
      <c r="AV682">
        <v>37</v>
      </c>
      <c r="AX682">
        <v>1.5</v>
      </c>
      <c r="AY682">
        <v>206</v>
      </c>
    </row>
    <row r="683" spans="1:51" x14ac:dyDescent="0.25">
      <c r="A683" t="s">
        <v>1517</v>
      </c>
      <c r="B683" t="s">
        <v>1518</v>
      </c>
      <c r="C683" t="s">
        <v>1516</v>
      </c>
      <c r="D683" t="s">
        <v>102</v>
      </c>
      <c r="F683">
        <v>657.36</v>
      </c>
      <c r="H683">
        <v>4009238.01</v>
      </c>
      <c r="I683">
        <v>594365.18999999994</v>
      </c>
      <c r="J683">
        <v>1141673.79</v>
      </c>
      <c r="K683">
        <v>3438276.1183600002</v>
      </c>
      <c r="L683">
        <v>9183553.10836</v>
      </c>
      <c r="M683">
        <v>0.9</v>
      </c>
      <c r="N683">
        <v>8609025.4000000004</v>
      </c>
      <c r="O683">
        <v>13096.36</v>
      </c>
      <c r="Q683">
        <v>4925223.43</v>
      </c>
      <c r="R683">
        <v>1148070.7</v>
      </c>
      <c r="S683">
        <v>6311998.2199999997</v>
      </c>
      <c r="T683">
        <v>0.7331838305413757</v>
      </c>
      <c r="V683">
        <v>2297027.1800000006</v>
      </c>
      <c r="W683">
        <v>0.7331838305413757</v>
      </c>
      <c r="X683">
        <v>2</v>
      </c>
      <c r="Y683">
        <v>0</v>
      </c>
      <c r="AA683">
        <v>0</v>
      </c>
      <c r="AB683">
        <v>0</v>
      </c>
      <c r="AC683">
        <v>614517.73345600022</v>
      </c>
      <c r="AD683">
        <v>38611.131689899048</v>
      </c>
      <c r="AE683">
        <v>38611.131689899048</v>
      </c>
      <c r="AF683">
        <v>38066.517707728599</v>
      </c>
      <c r="AG683">
        <v>0</v>
      </c>
      <c r="AH683">
        <v>58.736661326973113</v>
      </c>
      <c r="AI683">
        <v>57.908174680127473</v>
      </c>
      <c r="AJ683">
        <v>0</v>
      </c>
      <c r="AK683">
        <v>0</v>
      </c>
      <c r="AL683">
        <v>0</v>
      </c>
      <c r="AM683">
        <v>0</v>
      </c>
      <c r="AN683">
        <v>38066.51</v>
      </c>
      <c r="AO683">
        <v>57.9</v>
      </c>
      <c r="AP683">
        <v>1206904.7400000002</v>
      </c>
      <c r="AQ683">
        <v>1244971.2500000002</v>
      </c>
      <c r="AS683">
        <v>1244971.2500000002</v>
      </c>
      <c r="AU683">
        <v>73</v>
      </c>
      <c r="AV683">
        <v>37</v>
      </c>
      <c r="AX683">
        <v>0</v>
      </c>
      <c r="AY683">
        <v>268.66000000000003</v>
      </c>
    </row>
    <row r="684" spans="1:51" x14ac:dyDescent="0.25">
      <c r="A684" t="s">
        <v>1519</v>
      </c>
      <c r="B684" t="s">
        <v>1520</v>
      </c>
      <c r="C684" t="s">
        <v>1521</v>
      </c>
      <c r="D684" t="s">
        <v>102</v>
      </c>
      <c r="F684">
        <v>725.29</v>
      </c>
      <c r="H684">
        <v>4377327.3</v>
      </c>
      <c r="I684">
        <v>655785.44999999995</v>
      </c>
      <c r="J684">
        <v>1202298.7000000002</v>
      </c>
      <c r="K684">
        <v>3554473.1397899995</v>
      </c>
      <c r="L684">
        <v>9789884.5897899996</v>
      </c>
      <c r="M684">
        <v>0.9</v>
      </c>
      <c r="N684">
        <v>9166343.4399999995</v>
      </c>
      <c r="O684">
        <v>12638.17</v>
      </c>
      <c r="Q684">
        <v>6137783.5599999996</v>
      </c>
      <c r="R684">
        <v>901630.04</v>
      </c>
      <c r="S684">
        <v>11859552.16</v>
      </c>
      <c r="T684">
        <v>1.2938149478719512</v>
      </c>
      <c r="V684">
        <v>-2693208.7200000007</v>
      </c>
      <c r="W684">
        <v>1.2938149478719512</v>
      </c>
      <c r="X684">
        <v>4</v>
      </c>
      <c r="Y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0.97249386576738073</v>
      </c>
      <c r="AL684">
        <v>0</v>
      </c>
      <c r="AM684">
        <v>705.34007590242356</v>
      </c>
      <c r="AN684">
        <v>705.34</v>
      </c>
      <c r="AO684">
        <v>0.97</v>
      </c>
      <c r="AP684">
        <v>901630.04</v>
      </c>
      <c r="AQ684">
        <v>902335.38</v>
      </c>
      <c r="AS684">
        <v>902335.38</v>
      </c>
      <c r="AU684">
        <v>76</v>
      </c>
      <c r="AV684">
        <v>38</v>
      </c>
      <c r="AX684">
        <v>20.16</v>
      </c>
      <c r="AY684">
        <v>245</v>
      </c>
    </row>
    <row r="685" spans="1:51" x14ac:dyDescent="0.25">
      <c r="A685" t="s">
        <v>1522</v>
      </c>
      <c r="B685" t="s">
        <v>1523</v>
      </c>
      <c r="C685" t="s">
        <v>1524</v>
      </c>
      <c r="D685" t="s">
        <v>97</v>
      </c>
      <c r="F685">
        <v>116</v>
      </c>
      <c r="H685">
        <v>766952.05</v>
      </c>
      <c r="I685">
        <v>104883.72</v>
      </c>
      <c r="J685">
        <v>222144.32999999996</v>
      </c>
      <c r="K685">
        <v>680040.56900000002</v>
      </c>
      <c r="L685">
        <v>1774020.6690000002</v>
      </c>
      <c r="M685">
        <v>0.91420000000000001</v>
      </c>
      <c r="N685">
        <v>1680157.17</v>
      </c>
      <c r="O685">
        <v>14484.11</v>
      </c>
      <c r="Q685">
        <v>168015.71</v>
      </c>
      <c r="R685">
        <v>852426.81</v>
      </c>
      <c r="S685">
        <v>1020442.52</v>
      </c>
      <c r="T685">
        <v>0.60734944219533937</v>
      </c>
      <c r="V685">
        <v>659714.64999999991</v>
      </c>
      <c r="W685">
        <v>0.60734944219533937</v>
      </c>
      <c r="X685">
        <v>1</v>
      </c>
      <c r="Y685">
        <v>1</v>
      </c>
      <c r="AA685">
        <v>209125.30273167626</v>
      </c>
      <c r="AB685">
        <v>62737.590819502875</v>
      </c>
      <c r="AC685">
        <v>386065.20796244737</v>
      </c>
      <c r="AD685">
        <v>24257.09426104564</v>
      </c>
      <c r="AE685">
        <v>24257.09426104564</v>
      </c>
      <c r="AF685">
        <v>23914.945452575259</v>
      </c>
      <c r="AG685">
        <v>540.84130016812821</v>
      </c>
      <c r="AH685">
        <v>209.11288156073829</v>
      </c>
      <c r="AI685">
        <v>206.16332286702809</v>
      </c>
      <c r="AJ685">
        <v>0</v>
      </c>
      <c r="AK685">
        <v>0</v>
      </c>
      <c r="AL685">
        <v>0</v>
      </c>
      <c r="AM685">
        <v>0</v>
      </c>
      <c r="AN685">
        <v>86652.53</v>
      </c>
      <c r="AO685">
        <v>747</v>
      </c>
      <c r="AP685">
        <v>852426.80999999994</v>
      </c>
      <c r="AQ685">
        <v>939079.34</v>
      </c>
      <c r="AS685">
        <v>939079.34</v>
      </c>
      <c r="AU685">
        <v>96</v>
      </c>
      <c r="AV685">
        <v>48</v>
      </c>
      <c r="AX685">
        <v>0.66</v>
      </c>
      <c r="AY685">
        <v>56.727857262404143</v>
      </c>
    </row>
    <row r="686" spans="1:51" x14ac:dyDescent="0.25">
      <c r="A686" t="s">
        <v>1525</v>
      </c>
      <c r="B686" t="s">
        <v>1526</v>
      </c>
      <c r="C686" t="s">
        <v>1524</v>
      </c>
      <c r="D686" t="s">
        <v>97</v>
      </c>
      <c r="F686">
        <v>66</v>
      </c>
      <c r="H686">
        <v>417826.63</v>
      </c>
      <c r="I686">
        <v>59675.22</v>
      </c>
      <c r="J686">
        <v>123610.52</v>
      </c>
      <c r="K686">
        <v>372834.60100000002</v>
      </c>
      <c r="L686">
        <v>973946.97100000002</v>
      </c>
      <c r="M686">
        <v>0.91420000000000001</v>
      </c>
      <c r="N686">
        <v>922371.52</v>
      </c>
      <c r="O686">
        <v>13975.32</v>
      </c>
      <c r="Q686">
        <v>92237.15</v>
      </c>
      <c r="R686">
        <v>340127.33</v>
      </c>
      <c r="S686">
        <v>432364.48</v>
      </c>
      <c r="T686">
        <v>0.468753068177994</v>
      </c>
      <c r="V686">
        <v>490007.04000000004</v>
      </c>
      <c r="W686">
        <v>0.468753068177994</v>
      </c>
      <c r="X686">
        <v>1</v>
      </c>
      <c r="Y686">
        <v>1</v>
      </c>
      <c r="AA686">
        <v>242642.81208333932</v>
      </c>
      <c r="AB686">
        <v>72792.843625001799</v>
      </c>
      <c r="AC686">
        <v>292479.33993749844</v>
      </c>
      <c r="AD686">
        <v>18376.944547052823</v>
      </c>
      <c r="AE686">
        <v>18376.944547052823</v>
      </c>
      <c r="AF686">
        <v>18117.735854847768</v>
      </c>
      <c r="AG686">
        <v>1102.9218731060878</v>
      </c>
      <c r="AH686">
        <v>278.43855374322459</v>
      </c>
      <c r="AI686">
        <v>274.51114931587529</v>
      </c>
      <c r="AJ686">
        <v>0</v>
      </c>
      <c r="AK686">
        <v>0</v>
      </c>
      <c r="AL686">
        <v>0</v>
      </c>
      <c r="AM686">
        <v>0</v>
      </c>
      <c r="AN686">
        <v>90910.57</v>
      </c>
      <c r="AO686">
        <v>1377.43</v>
      </c>
      <c r="AP686">
        <v>340127.33</v>
      </c>
      <c r="AQ686">
        <v>431037.9</v>
      </c>
      <c r="AS686">
        <v>431037.9</v>
      </c>
      <c r="AU686">
        <v>96</v>
      </c>
      <c r="AV686">
        <v>48</v>
      </c>
      <c r="AX686">
        <v>0</v>
      </c>
      <c r="AY686">
        <v>32.276194649298908</v>
      </c>
    </row>
    <row r="687" spans="1:51" x14ac:dyDescent="0.25">
      <c r="A687" t="s">
        <v>1527</v>
      </c>
      <c r="B687" t="s">
        <v>1528</v>
      </c>
      <c r="C687" t="s">
        <v>1524</v>
      </c>
      <c r="D687" t="s">
        <v>102</v>
      </c>
      <c r="F687">
        <v>892.37</v>
      </c>
      <c r="H687">
        <v>5396770.96</v>
      </c>
      <c r="I687">
        <v>806854.18</v>
      </c>
      <c r="J687">
        <v>1416527.45</v>
      </c>
      <c r="K687">
        <v>4606396.18487</v>
      </c>
      <c r="L687">
        <v>12226548.774870001</v>
      </c>
      <c r="M687">
        <v>0.91420000000000001</v>
      </c>
      <c r="N687">
        <v>11572739.68</v>
      </c>
      <c r="O687">
        <v>12968.54</v>
      </c>
      <c r="Q687">
        <v>5523668.6399999997</v>
      </c>
      <c r="R687">
        <v>2277419.5099999998</v>
      </c>
      <c r="S687">
        <v>8055533.2799999993</v>
      </c>
      <c r="T687">
        <v>0.69607832740950404</v>
      </c>
      <c r="V687">
        <v>3517206.4000000004</v>
      </c>
      <c r="W687">
        <v>0.69607832740950404</v>
      </c>
      <c r="X687">
        <v>1</v>
      </c>
      <c r="Y687">
        <v>1</v>
      </c>
      <c r="AA687">
        <v>413596.02852657996</v>
      </c>
      <c r="AB687">
        <v>124078.80855797399</v>
      </c>
      <c r="AC687">
        <v>1168680.6889731467</v>
      </c>
      <c r="AD687">
        <v>73430.076186100865</v>
      </c>
      <c r="AE687">
        <v>73430.076186100865</v>
      </c>
      <c r="AF687">
        <v>72394.337412009103</v>
      </c>
      <c r="AG687">
        <v>139.04412806120106</v>
      </c>
      <c r="AH687">
        <v>82.286580886964899</v>
      </c>
      <c r="AI687">
        <v>81.125920203513232</v>
      </c>
      <c r="AJ687">
        <v>0</v>
      </c>
      <c r="AK687">
        <v>0</v>
      </c>
      <c r="AL687">
        <v>0</v>
      </c>
      <c r="AM687">
        <v>0</v>
      </c>
      <c r="AN687">
        <v>196473.14</v>
      </c>
      <c r="AO687">
        <v>220.17</v>
      </c>
      <c r="AP687">
        <v>2381409.4099999997</v>
      </c>
      <c r="AQ687">
        <v>2577882.5499999998</v>
      </c>
      <c r="AS687">
        <v>2577882.5499999998</v>
      </c>
      <c r="AU687">
        <v>101</v>
      </c>
      <c r="AV687">
        <v>51</v>
      </c>
      <c r="AX687">
        <v>0.5</v>
      </c>
      <c r="AY687">
        <v>307</v>
      </c>
    </row>
    <row r="688" spans="1:51" x14ac:dyDescent="0.25">
      <c r="A688" t="s">
        <v>1529</v>
      </c>
      <c r="B688" t="s">
        <v>1530</v>
      </c>
      <c r="C688" t="s">
        <v>1524</v>
      </c>
      <c r="D688" t="s">
        <v>102</v>
      </c>
      <c r="F688">
        <v>1132.3</v>
      </c>
      <c r="H688">
        <v>6663922.4000000004</v>
      </c>
      <c r="I688">
        <v>1023791.69</v>
      </c>
      <c r="J688">
        <v>1484752.0199999996</v>
      </c>
      <c r="K688">
        <v>5706186.1203000005</v>
      </c>
      <c r="L688">
        <v>14878652.2303</v>
      </c>
      <c r="M688">
        <v>0.91420000000000001</v>
      </c>
      <c r="N688">
        <v>14091654.630000001</v>
      </c>
      <c r="O688">
        <v>12445.15</v>
      </c>
      <c r="Q688">
        <v>10162901.310000001</v>
      </c>
      <c r="R688">
        <v>1650776.94</v>
      </c>
      <c r="S688">
        <v>11987916.1</v>
      </c>
      <c r="T688">
        <v>0.8507103257043136</v>
      </c>
      <c r="V688">
        <v>2103738.5300000012</v>
      </c>
      <c r="W688">
        <v>0.8507103257043136</v>
      </c>
      <c r="X688">
        <v>2</v>
      </c>
      <c r="Y688">
        <v>0</v>
      </c>
      <c r="AA688">
        <v>0</v>
      </c>
      <c r="AB688">
        <v>0</v>
      </c>
      <c r="AC688">
        <v>193646.97107960051</v>
      </c>
      <c r="AD688">
        <v>12167.148797569858</v>
      </c>
      <c r="AE688">
        <v>34392.193149764942</v>
      </c>
      <c r="AF688">
        <v>33907.08772946024</v>
      </c>
      <c r="AG688">
        <v>0</v>
      </c>
      <c r="AH688">
        <v>10.745516910332826</v>
      </c>
      <c r="AI688">
        <v>29.945321672224889</v>
      </c>
      <c r="AJ688">
        <v>0</v>
      </c>
      <c r="AK688">
        <v>0</v>
      </c>
      <c r="AL688">
        <v>0</v>
      </c>
      <c r="AM688">
        <v>0</v>
      </c>
      <c r="AN688">
        <v>33907.08</v>
      </c>
      <c r="AO688">
        <v>29.94</v>
      </c>
      <c r="AP688">
        <v>1663611.2</v>
      </c>
      <c r="AQ688">
        <v>1697518.28</v>
      </c>
      <c r="AS688">
        <v>1697518.28</v>
      </c>
      <c r="AU688">
        <v>101</v>
      </c>
      <c r="AV688">
        <v>51</v>
      </c>
      <c r="AX688">
        <v>34</v>
      </c>
      <c r="AY688">
        <v>211</v>
      </c>
    </row>
    <row r="689" spans="1:51" x14ac:dyDescent="0.25">
      <c r="A689" t="s">
        <v>1531</v>
      </c>
      <c r="B689" t="s">
        <v>1532</v>
      </c>
      <c r="C689" t="s">
        <v>1524</v>
      </c>
      <c r="D689" t="s">
        <v>102</v>
      </c>
      <c r="F689">
        <v>2398.88</v>
      </c>
      <c r="H689">
        <v>14087054.82</v>
      </c>
      <c r="I689">
        <v>2168995.3199999998</v>
      </c>
      <c r="J689">
        <v>2948120.44</v>
      </c>
      <c r="K689">
        <v>12017500.57288</v>
      </c>
      <c r="L689">
        <v>31221671.152880002</v>
      </c>
      <c r="M689">
        <v>0.91420000000000001</v>
      </c>
      <c r="N689">
        <v>29573953.309999999</v>
      </c>
      <c r="O689">
        <v>12328.23</v>
      </c>
      <c r="Q689">
        <v>11125721.23</v>
      </c>
      <c r="R689">
        <v>8238544.5899999999</v>
      </c>
      <c r="S689">
        <v>19782362.870000001</v>
      </c>
      <c r="T689">
        <v>0.66891168260926703</v>
      </c>
      <c r="V689">
        <v>9791590.4399999976</v>
      </c>
      <c r="W689">
        <v>0.66891168260926703</v>
      </c>
      <c r="X689">
        <v>1</v>
      </c>
      <c r="Y689">
        <v>1</v>
      </c>
      <c r="AA689">
        <v>1860363.1976719573</v>
      </c>
      <c r="AB689">
        <v>558108.95930158719</v>
      </c>
      <c r="AC689">
        <v>3915022.5401818682</v>
      </c>
      <c r="AD689">
        <v>245987.12557529242</v>
      </c>
      <c r="AE689">
        <v>245987.12557529242</v>
      </c>
      <c r="AF689">
        <v>242517.45187864528</v>
      </c>
      <c r="AG689">
        <v>232.65397156239044</v>
      </c>
      <c r="AH689">
        <v>102.54248881782016</v>
      </c>
      <c r="AI689">
        <v>101.09611647045507</v>
      </c>
      <c r="AJ689">
        <v>0</v>
      </c>
      <c r="AK689">
        <v>0</v>
      </c>
      <c r="AL689">
        <v>0</v>
      </c>
      <c r="AM689">
        <v>0</v>
      </c>
      <c r="AN689">
        <v>800626.41</v>
      </c>
      <c r="AO689">
        <v>333.75</v>
      </c>
      <c r="AP689">
        <v>8297858.1799999997</v>
      </c>
      <c r="AQ689">
        <v>9098484.5899999999</v>
      </c>
      <c r="AS689">
        <v>9098484.5899999999</v>
      </c>
      <c r="AU689">
        <v>101</v>
      </c>
      <c r="AV689">
        <v>51</v>
      </c>
      <c r="AX689">
        <v>21</v>
      </c>
      <c r="AY689">
        <v>427.66</v>
      </c>
    </row>
    <row r="690" spans="1:51" x14ac:dyDescent="0.25">
      <c r="A690" t="s">
        <v>1533</v>
      </c>
      <c r="B690" t="s">
        <v>1534</v>
      </c>
      <c r="C690" t="s">
        <v>1524</v>
      </c>
      <c r="D690" t="s">
        <v>102</v>
      </c>
      <c r="F690">
        <v>638.53</v>
      </c>
      <c r="H690">
        <v>3824689.48</v>
      </c>
      <c r="I690">
        <v>577339.67000000004</v>
      </c>
      <c r="J690">
        <v>979547.05</v>
      </c>
      <c r="K690">
        <v>3282571.9440299999</v>
      </c>
      <c r="L690">
        <v>8664148.144030001</v>
      </c>
      <c r="M690">
        <v>0.91420000000000001</v>
      </c>
      <c r="N690">
        <v>8202408.9000000004</v>
      </c>
      <c r="O690">
        <v>12845.76</v>
      </c>
      <c r="Q690">
        <v>4123064.53</v>
      </c>
      <c r="R690">
        <v>1550648.15</v>
      </c>
      <c r="S690">
        <v>6506878.2699999996</v>
      </c>
      <c r="T690">
        <v>0.79328869717772776</v>
      </c>
      <c r="V690">
        <v>1695530.6300000008</v>
      </c>
      <c r="W690">
        <v>0.79328869717772776</v>
      </c>
      <c r="X690">
        <v>2</v>
      </c>
      <c r="Y690">
        <v>0</v>
      </c>
      <c r="AA690">
        <v>0</v>
      </c>
      <c r="AB690">
        <v>0</v>
      </c>
      <c r="AC690">
        <v>459964.75837000069</v>
      </c>
      <c r="AD690">
        <v>28900.321164463676</v>
      </c>
      <c r="AE690">
        <v>28900.321164463676</v>
      </c>
      <c r="AF690">
        <v>28492.679163141529</v>
      </c>
      <c r="AG690">
        <v>0</v>
      </c>
      <c r="AH690">
        <v>45.260710012785111</v>
      </c>
      <c r="AI690">
        <v>44.622303044714471</v>
      </c>
      <c r="AJ690">
        <v>0</v>
      </c>
      <c r="AK690">
        <v>0</v>
      </c>
      <c r="AL690">
        <v>0</v>
      </c>
      <c r="AM690">
        <v>0</v>
      </c>
      <c r="AN690">
        <v>28492.67</v>
      </c>
      <c r="AO690">
        <v>44.62</v>
      </c>
      <c r="AP690">
        <v>1585119.1</v>
      </c>
      <c r="AQ690">
        <v>1613611.77</v>
      </c>
      <c r="AS690">
        <v>1613611.77</v>
      </c>
      <c r="AU690">
        <v>96</v>
      </c>
      <c r="AV690">
        <v>48</v>
      </c>
      <c r="AX690">
        <v>3</v>
      </c>
      <c r="AY690">
        <v>202</v>
      </c>
    </row>
    <row r="691" spans="1:51" x14ac:dyDescent="0.25">
      <c r="A691" t="s">
        <v>1535</v>
      </c>
      <c r="B691" t="s">
        <v>1536</v>
      </c>
      <c r="C691" t="s">
        <v>1524</v>
      </c>
      <c r="D691" t="s">
        <v>102</v>
      </c>
      <c r="F691">
        <v>927.46</v>
      </c>
      <c r="H691">
        <v>5502862.8499999996</v>
      </c>
      <c r="I691">
        <v>838581.5</v>
      </c>
      <c r="J691">
        <v>1274427.25</v>
      </c>
      <c r="K691">
        <v>4722525.2594600003</v>
      </c>
      <c r="L691">
        <v>12338396.85946</v>
      </c>
      <c r="M691">
        <v>0.91420000000000001</v>
      </c>
      <c r="N691">
        <v>11684955.07</v>
      </c>
      <c r="O691">
        <v>12598.87</v>
      </c>
      <c r="Q691">
        <v>6548248.8200000003</v>
      </c>
      <c r="R691">
        <v>2103059.36</v>
      </c>
      <c r="S691">
        <v>8915787.0899999999</v>
      </c>
      <c r="T691">
        <v>0.76301423810267155</v>
      </c>
      <c r="V691">
        <v>2769167.9800000004</v>
      </c>
      <c r="W691">
        <v>0.76301423810267155</v>
      </c>
      <c r="X691">
        <v>2</v>
      </c>
      <c r="Y691">
        <v>0</v>
      </c>
      <c r="AA691">
        <v>0</v>
      </c>
      <c r="AB691">
        <v>0</v>
      </c>
      <c r="AC691">
        <v>703655.61913080048</v>
      </c>
      <c r="AD691">
        <v>44211.807561355097</v>
      </c>
      <c r="AE691">
        <v>44211.807561355097</v>
      </c>
      <c r="AF691">
        <v>43588.19547020155</v>
      </c>
      <c r="AG691">
        <v>0</v>
      </c>
      <c r="AH691">
        <v>47.669772886545076</v>
      </c>
      <c r="AI691">
        <v>46.997385838959687</v>
      </c>
      <c r="AJ691">
        <v>0</v>
      </c>
      <c r="AK691">
        <v>0</v>
      </c>
      <c r="AL691">
        <v>0</v>
      </c>
      <c r="AM691">
        <v>0</v>
      </c>
      <c r="AN691">
        <v>43588.19</v>
      </c>
      <c r="AO691">
        <v>46.99</v>
      </c>
      <c r="AP691">
        <v>2129101.86</v>
      </c>
      <c r="AQ691">
        <v>2172690.0499999998</v>
      </c>
      <c r="AS691">
        <v>2172690.0499999998</v>
      </c>
      <c r="AU691">
        <v>101</v>
      </c>
      <c r="AV691">
        <v>51</v>
      </c>
      <c r="AX691">
        <v>3</v>
      </c>
      <c r="AY691">
        <v>231</v>
      </c>
    </row>
    <row r="692" spans="1:51" x14ac:dyDescent="0.25">
      <c r="A692" t="s">
        <v>1537</v>
      </c>
      <c r="B692" t="s">
        <v>1538</v>
      </c>
      <c r="C692" t="s">
        <v>1524</v>
      </c>
      <c r="D692" t="s">
        <v>102</v>
      </c>
      <c r="F692">
        <v>935.38</v>
      </c>
      <c r="H692">
        <v>5634423.3100000005</v>
      </c>
      <c r="I692">
        <v>845742.53</v>
      </c>
      <c r="J692">
        <v>1497122.5199999996</v>
      </c>
      <c r="K692">
        <v>4819580.0693799984</v>
      </c>
      <c r="L692">
        <v>12796868.42938</v>
      </c>
      <c r="M692">
        <v>0.91420000000000001</v>
      </c>
      <c r="N692">
        <v>12112417.08</v>
      </c>
      <c r="O692">
        <v>12949.19</v>
      </c>
      <c r="Q692">
        <v>4820741.99</v>
      </c>
      <c r="R692">
        <v>3040619.55</v>
      </c>
      <c r="S692">
        <v>8216061.5800000001</v>
      </c>
      <c r="T692">
        <v>0.67831726118202662</v>
      </c>
      <c r="V692">
        <v>3896355.5</v>
      </c>
      <c r="W692">
        <v>0.67831726118202662</v>
      </c>
      <c r="X692">
        <v>1</v>
      </c>
      <c r="Y692">
        <v>1</v>
      </c>
      <c r="AA692">
        <v>648012.90243283473</v>
      </c>
      <c r="AB692">
        <v>194403.8707298504</v>
      </c>
      <c r="AC692">
        <v>1499407.3726046295</v>
      </c>
      <c r="AD692">
        <v>94210.162487667418</v>
      </c>
      <c r="AE692">
        <v>94210.162487667418</v>
      </c>
      <c r="AF692">
        <v>92881.31845985158</v>
      </c>
      <c r="AG692">
        <v>207.8341109814732</v>
      </c>
      <c r="AH692">
        <v>100.71859831049137</v>
      </c>
      <c r="AI692">
        <v>99.297952126249839</v>
      </c>
      <c r="AJ692">
        <v>0</v>
      </c>
      <c r="AK692">
        <v>0</v>
      </c>
      <c r="AL692">
        <v>0</v>
      </c>
      <c r="AM692">
        <v>0</v>
      </c>
      <c r="AN692">
        <v>287285.18</v>
      </c>
      <c r="AO692">
        <v>307.13</v>
      </c>
      <c r="AP692">
        <v>3130362.56</v>
      </c>
      <c r="AQ692">
        <v>3417647.74</v>
      </c>
      <c r="AS692">
        <v>3417647.74</v>
      </c>
      <c r="AU692">
        <v>102</v>
      </c>
      <c r="AV692">
        <v>51</v>
      </c>
      <c r="AX692">
        <v>1.33</v>
      </c>
      <c r="AY692">
        <v>325</v>
      </c>
    </row>
    <row r="693" spans="1:51" x14ac:dyDescent="0.25">
      <c r="A693" t="s">
        <v>1539</v>
      </c>
      <c r="B693" t="s">
        <v>1540</v>
      </c>
      <c r="C693" t="s">
        <v>1524</v>
      </c>
      <c r="D693" t="s">
        <v>102</v>
      </c>
      <c r="F693">
        <v>7966.31</v>
      </c>
      <c r="H693">
        <v>51836898.869999997</v>
      </c>
      <c r="I693">
        <v>7202898.5099999998</v>
      </c>
      <c r="J693">
        <v>20936231.710000001</v>
      </c>
      <c r="K693">
        <v>44412765.056809999</v>
      </c>
      <c r="L693">
        <v>124388794.14681</v>
      </c>
      <c r="M693">
        <v>0.91420000000000001</v>
      </c>
      <c r="N693">
        <v>117526850.84999999</v>
      </c>
      <c r="O693">
        <v>14752.98</v>
      </c>
      <c r="Q693">
        <v>23692378.16</v>
      </c>
      <c r="R693">
        <v>51132504.200000003</v>
      </c>
      <c r="S693">
        <v>81503019.300000012</v>
      </c>
      <c r="T693">
        <v>0.69348424390289032</v>
      </c>
      <c r="V693">
        <v>36023831.549999982</v>
      </c>
      <c r="W693">
        <v>0.69348424390289032</v>
      </c>
      <c r="X693">
        <v>1</v>
      </c>
      <c r="Y693">
        <v>1</v>
      </c>
      <c r="AA693">
        <v>4505145.1100860685</v>
      </c>
      <c r="AB693">
        <v>1351543.5330258205</v>
      </c>
      <c r="AC693">
        <v>18592381.898417447</v>
      </c>
      <c r="AD693">
        <v>1168189.080356444</v>
      </c>
      <c r="AE693">
        <v>1168189.080356444</v>
      </c>
      <c r="AF693">
        <v>1151711.6532742591</v>
      </c>
      <c r="AG693">
        <v>169.65741140199421</v>
      </c>
      <c r="AH693">
        <v>146.64117770416215</v>
      </c>
      <c r="AI693">
        <v>144.57278881618453</v>
      </c>
      <c r="AJ693">
        <v>0</v>
      </c>
      <c r="AK693">
        <v>0</v>
      </c>
      <c r="AL693">
        <v>0</v>
      </c>
      <c r="AM693">
        <v>0</v>
      </c>
      <c r="AN693">
        <v>2503255.1800000002</v>
      </c>
      <c r="AO693">
        <v>314.23</v>
      </c>
      <c r="AP693">
        <v>56597253.809999995</v>
      </c>
      <c r="AQ693">
        <v>59100508.989999995</v>
      </c>
      <c r="AS693">
        <v>59100508.989999995</v>
      </c>
      <c r="AU693">
        <v>96</v>
      </c>
      <c r="AV693">
        <v>48</v>
      </c>
      <c r="AX693">
        <v>162.5</v>
      </c>
      <c r="AY693">
        <v>6068.33</v>
      </c>
    </row>
    <row r="694" spans="1:51" x14ac:dyDescent="0.25">
      <c r="A694" t="s">
        <v>1541</v>
      </c>
      <c r="B694" t="s">
        <v>1542</v>
      </c>
      <c r="C694" t="s">
        <v>631</v>
      </c>
      <c r="D694" t="s">
        <v>102</v>
      </c>
      <c r="F694">
        <v>264.12</v>
      </c>
      <c r="H694">
        <v>1618319.46</v>
      </c>
      <c r="I694">
        <v>238809.38</v>
      </c>
      <c r="J694">
        <v>485437.32999999996</v>
      </c>
      <c r="K694">
        <v>1316544.1351200002</v>
      </c>
      <c r="L694">
        <v>3659110.3051200002</v>
      </c>
      <c r="M694">
        <v>0.9</v>
      </c>
      <c r="N694">
        <v>3424853.68</v>
      </c>
      <c r="O694">
        <v>12967.03</v>
      </c>
      <c r="Q694">
        <v>2997774.42</v>
      </c>
      <c r="R694">
        <v>432573.44</v>
      </c>
      <c r="S694">
        <v>3568430.1599999997</v>
      </c>
      <c r="T694">
        <v>1.0419219310998418</v>
      </c>
      <c r="V694">
        <v>-143576.47999999952</v>
      </c>
      <c r="W694">
        <v>1.0419219310998418</v>
      </c>
      <c r="X694">
        <v>4</v>
      </c>
      <c r="Y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0.99779923892145761</v>
      </c>
      <c r="AL694">
        <v>0</v>
      </c>
      <c r="AM694">
        <v>263.5387349839354</v>
      </c>
      <c r="AN694">
        <v>263.52999999999997</v>
      </c>
      <c r="AO694">
        <v>0.99</v>
      </c>
      <c r="AP694">
        <v>432573.44000000006</v>
      </c>
      <c r="AQ694">
        <v>432836.97000000009</v>
      </c>
      <c r="AS694">
        <v>432836.97000000009</v>
      </c>
      <c r="AU694">
        <v>101</v>
      </c>
      <c r="AV694">
        <v>51</v>
      </c>
      <c r="AX694">
        <v>1</v>
      </c>
      <c r="AY694">
        <v>119</v>
      </c>
    </row>
    <row r="695" spans="1:51" x14ac:dyDescent="0.25">
      <c r="A695" t="s">
        <v>1543</v>
      </c>
      <c r="B695" t="s">
        <v>1544</v>
      </c>
      <c r="C695" t="s">
        <v>631</v>
      </c>
      <c r="D695" t="s">
        <v>102</v>
      </c>
      <c r="F695">
        <v>1558.39</v>
      </c>
      <c r="H695">
        <v>9220558.8599999994</v>
      </c>
      <c r="I695">
        <v>1409049.48</v>
      </c>
      <c r="J695">
        <v>1957569.3199999998</v>
      </c>
      <c r="K695">
        <v>7393286.4508899972</v>
      </c>
      <c r="L695">
        <v>19980464.110889997</v>
      </c>
      <c r="M695">
        <v>0.9</v>
      </c>
      <c r="N695">
        <v>18721746.34</v>
      </c>
      <c r="O695">
        <v>12013.51</v>
      </c>
      <c r="Q695">
        <v>11686114.060000001</v>
      </c>
      <c r="R695">
        <v>1019644.32</v>
      </c>
      <c r="S695">
        <v>24692634.079999998</v>
      </c>
      <c r="T695">
        <v>1.3189279264639369</v>
      </c>
      <c r="V695">
        <v>-5970887.7399999984</v>
      </c>
      <c r="W695">
        <v>1.3189279264639369</v>
      </c>
      <c r="X695">
        <v>4</v>
      </c>
      <c r="Y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0.92442703726892828</v>
      </c>
      <c r="AL695">
        <v>0</v>
      </c>
      <c r="AM695">
        <v>1440.6178506095252</v>
      </c>
      <c r="AN695">
        <v>1440.61</v>
      </c>
      <c r="AO695">
        <v>0.92</v>
      </c>
      <c r="AP695">
        <v>1019644.3200000001</v>
      </c>
      <c r="AQ695">
        <v>1021084.93</v>
      </c>
      <c r="AS695">
        <v>1021084.93</v>
      </c>
      <c r="AU695">
        <v>101</v>
      </c>
      <c r="AV695">
        <v>51</v>
      </c>
      <c r="AX695">
        <v>3</v>
      </c>
      <c r="AY695">
        <v>310</v>
      </c>
    </row>
    <row r="696" spans="1:51" x14ac:dyDescent="0.25">
      <c r="A696" t="s">
        <v>1545</v>
      </c>
      <c r="B696" t="s">
        <v>1546</v>
      </c>
      <c r="C696" t="s">
        <v>631</v>
      </c>
      <c r="D696" t="s">
        <v>102</v>
      </c>
      <c r="F696">
        <v>172.82</v>
      </c>
      <c r="H696">
        <v>1049365.1800000002</v>
      </c>
      <c r="I696">
        <v>156258.65</v>
      </c>
      <c r="J696">
        <v>301156.31</v>
      </c>
      <c r="K696">
        <v>853932.32481999998</v>
      </c>
      <c r="L696">
        <v>2360712.4648200003</v>
      </c>
      <c r="M696">
        <v>0.9</v>
      </c>
      <c r="N696">
        <v>2210034.4500000002</v>
      </c>
      <c r="O696">
        <v>12788.07</v>
      </c>
      <c r="Q696">
        <v>2757805.75</v>
      </c>
      <c r="R696">
        <v>190962.89</v>
      </c>
      <c r="S696">
        <v>3074633.02</v>
      </c>
      <c r="T696">
        <v>1.3912149740471238</v>
      </c>
      <c r="V696">
        <v>-864598.56999999983</v>
      </c>
      <c r="W696">
        <v>1.3912149740471238</v>
      </c>
      <c r="X696">
        <v>4</v>
      </c>
      <c r="Y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0.98402804886774142</v>
      </c>
      <c r="AL696">
        <v>0</v>
      </c>
      <c r="AM696">
        <v>170.05972740532306</v>
      </c>
      <c r="AN696">
        <v>170.05</v>
      </c>
      <c r="AO696">
        <v>0.98</v>
      </c>
      <c r="AP696">
        <v>190962.88999999998</v>
      </c>
      <c r="AQ696">
        <v>191132.93999999997</v>
      </c>
      <c r="AS696">
        <v>191132.93999999997</v>
      </c>
      <c r="AU696">
        <v>101</v>
      </c>
      <c r="AV696">
        <v>51</v>
      </c>
      <c r="AX696">
        <v>0</v>
      </c>
      <c r="AY696">
        <v>71.33</v>
      </c>
    </row>
    <row r="697" spans="1:51" x14ac:dyDescent="0.25">
      <c r="A697" t="s">
        <v>1547</v>
      </c>
      <c r="B697" t="s">
        <v>1548</v>
      </c>
      <c r="C697" t="s">
        <v>631</v>
      </c>
      <c r="D697" t="s">
        <v>102</v>
      </c>
      <c r="F697">
        <v>434.97</v>
      </c>
      <c r="H697">
        <v>2609872.9500000002</v>
      </c>
      <c r="I697">
        <v>393286.82</v>
      </c>
      <c r="J697">
        <v>619013.99000000011</v>
      </c>
      <c r="K697">
        <v>2225654.1954700002</v>
      </c>
      <c r="L697">
        <v>5847827.9554700004</v>
      </c>
      <c r="M697">
        <v>0.9</v>
      </c>
      <c r="N697">
        <v>5485610.5700000003</v>
      </c>
      <c r="O697">
        <v>12611.46</v>
      </c>
      <c r="Q697">
        <v>3459774.58</v>
      </c>
      <c r="R697">
        <v>1377725.91</v>
      </c>
      <c r="S697">
        <v>4982712.3499999996</v>
      </c>
      <c r="T697">
        <v>0.9083241120413692</v>
      </c>
      <c r="V697">
        <v>502898.22000000067</v>
      </c>
      <c r="W697">
        <v>0.9083241120413692</v>
      </c>
      <c r="X697">
        <v>3</v>
      </c>
      <c r="Y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20.667767637997251</v>
      </c>
      <c r="AK697">
        <v>0</v>
      </c>
      <c r="AL697">
        <v>8989.8588894996647</v>
      </c>
      <c r="AM697">
        <v>0</v>
      </c>
      <c r="AN697">
        <v>8989.85</v>
      </c>
      <c r="AO697">
        <v>20.66</v>
      </c>
      <c r="AP697">
        <v>1389785.9799999995</v>
      </c>
      <c r="AQ697">
        <v>1398775.8299999996</v>
      </c>
      <c r="AS697">
        <v>1398775.8299999996</v>
      </c>
      <c r="AU697">
        <v>101</v>
      </c>
      <c r="AV697">
        <v>51</v>
      </c>
      <c r="AX697">
        <v>0</v>
      </c>
      <c r="AY697">
        <v>119</v>
      </c>
    </row>
    <row r="698" spans="1:51" x14ac:dyDescent="0.25">
      <c r="A698" t="s">
        <v>1549</v>
      </c>
      <c r="B698" t="s">
        <v>1550</v>
      </c>
      <c r="C698" t="s">
        <v>1551</v>
      </c>
      <c r="D698" t="s">
        <v>97</v>
      </c>
      <c r="F698">
        <v>13</v>
      </c>
      <c r="H698">
        <v>75827.649999999994</v>
      </c>
      <c r="I698">
        <v>11754.21</v>
      </c>
      <c r="J698">
        <v>21218.32</v>
      </c>
      <c r="K698">
        <v>66739.744999999995</v>
      </c>
      <c r="L698">
        <v>175539.92499999999</v>
      </c>
      <c r="M698">
        <v>0.93035000000000001</v>
      </c>
      <c r="N698">
        <v>167961.99</v>
      </c>
      <c r="O698">
        <v>12920.15</v>
      </c>
      <c r="Q698">
        <v>16796.189999999999</v>
      </c>
      <c r="R698">
        <v>82181.06</v>
      </c>
      <c r="S698">
        <v>98977.25</v>
      </c>
      <c r="T698">
        <v>0.58928362303876014</v>
      </c>
      <c r="V698">
        <v>68984.739999999991</v>
      </c>
      <c r="W698">
        <v>0.58928362303876014</v>
      </c>
      <c r="X698">
        <v>1</v>
      </c>
      <c r="Y698">
        <v>1</v>
      </c>
      <c r="AA698">
        <v>23940.213933436404</v>
      </c>
      <c r="AB698">
        <v>7182.0641800309213</v>
      </c>
      <c r="AC698">
        <v>40505.82913797217</v>
      </c>
      <c r="AD698">
        <v>2545.0460058477302</v>
      </c>
      <c r="AE698">
        <v>2545.0460058477302</v>
      </c>
      <c r="AF698">
        <v>2509.1478702741924</v>
      </c>
      <c r="AG698">
        <v>552.46647538699392</v>
      </c>
      <c r="AH698">
        <v>195.77276968059462</v>
      </c>
      <c r="AI698">
        <v>193.01137463647635</v>
      </c>
      <c r="AJ698">
        <v>0</v>
      </c>
      <c r="AK698">
        <v>0</v>
      </c>
      <c r="AL698">
        <v>0</v>
      </c>
      <c r="AM698">
        <v>0</v>
      </c>
      <c r="AN698">
        <v>9691.2099999999991</v>
      </c>
      <c r="AO698">
        <v>745.47</v>
      </c>
      <c r="AP698">
        <v>82181.06</v>
      </c>
      <c r="AQ698">
        <v>91872.26999999999</v>
      </c>
      <c r="AS698">
        <v>91872.26999999999</v>
      </c>
      <c r="AU698">
        <v>95</v>
      </c>
      <c r="AV698">
        <v>48</v>
      </c>
      <c r="AX698">
        <v>0</v>
      </c>
      <c r="AY698">
        <v>5.3559963348882764</v>
      </c>
    </row>
    <row r="699" spans="1:51" x14ac:dyDescent="0.25">
      <c r="A699" t="s">
        <v>1552</v>
      </c>
      <c r="B699" t="s">
        <v>1553</v>
      </c>
      <c r="C699" t="s">
        <v>1551</v>
      </c>
      <c r="D699" t="s">
        <v>97</v>
      </c>
      <c r="F699">
        <v>56.32</v>
      </c>
      <c r="H699">
        <v>346231.07</v>
      </c>
      <c r="I699">
        <v>50922.85</v>
      </c>
      <c r="J699">
        <v>95810.18</v>
      </c>
      <c r="K699">
        <v>310910.84932000004</v>
      </c>
      <c r="L699">
        <v>803874.94932000001</v>
      </c>
      <c r="M699">
        <v>0.93035000000000001</v>
      </c>
      <c r="N699">
        <v>769539.99</v>
      </c>
      <c r="O699">
        <v>13663.7</v>
      </c>
      <c r="Q699">
        <v>76953.990000000005</v>
      </c>
      <c r="R699">
        <v>360273.24</v>
      </c>
      <c r="S699">
        <v>437227.23</v>
      </c>
      <c r="T699">
        <v>0.56816700325086422</v>
      </c>
      <c r="V699">
        <v>332312.76</v>
      </c>
      <c r="W699">
        <v>0.56816700325086422</v>
      </c>
      <c r="X699">
        <v>1</v>
      </c>
      <c r="Y699">
        <v>1</v>
      </c>
      <c r="AA699">
        <v>125935.32818451547</v>
      </c>
      <c r="AB699">
        <v>37780.598455354637</v>
      </c>
      <c r="AC699">
        <v>195820.3462901809</v>
      </c>
      <c r="AD699">
        <v>12303.7054368638</v>
      </c>
      <c r="AE699">
        <v>12303.7054368638</v>
      </c>
      <c r="AF699">
        <v>12130.160406709309</v>
      </c>
      <c r="AG699">
        <v>670.82028507376845</v>
      </c>
      <c r="AH699">
        <v>218.46067892158734</v>
      </c>
      <c r="AI699">
        <v>215.37926858503744</v>
      </c>
      <c r="AJ699">
        <v>0</v>
      </c>
      <c r="AK699">
        <v>0</v>
      </c>
      <c r="AL699">
        <v>0</v>
      </c>
      <c r="AM699">
        <v>0</v>
      </c>
      <c r="AN699">
        <v>49910.75</v>
      </c>
      <c r="AO699">
        <v>886.19</v>
      </c>
      <c r="AP699">
        <v>360273.24</v>
      </c>
      <c r="AQ699">
        <v>410183.99</v>
      </c>
      <c r="AS699">
        <v>410183.99</v>
      </c>
      <c r="AU699">
        <v>95</v>
      </c>
      <c r="AV699">
        <v>48</v>
      </c>
      <c r="AX699">
        <v>0</v>
      </c>
      <c r="AY699">
        <v>23.203824121608289</v>
      </c>
    </row>
    <row r="700" spans="1:51" x14ac:dyDescent="0.25">
      <c r="A700" t="s">
        <v>1554</v>
      </c>
      <c r="B700" t="s">
        <v>1555</v>
      </c>
      <c r="C700" t="s">
        <v>1556</v>
      </c>
      <c r="D700" t="s">
        <v>102</v>
      </c>
      <c r="F700">
        <v>461.5</v>
      </c>
      <c r="H700">
        <v>2758870.72</v>
      </c>
      <c r="I700">
        <v>417274.45</v>
      </c>
      <c r="J700">
        <v>677539.67</v>
      </c>
      <c r="K700">
        <v>2364346.9104999998</v>
      </c>
      <c r="L700">
        <v>6218031.7505000001</v>
      </c>
      <c r="M700">
        <v>0.93035000000000001</v>
      </c>
      <c r="N700">
        <v>5949622.5999999996</v>
      </c>
      <c r="O700">
        <v>12891.92</v>
      </c>
      <c r="Q700">
        <v>1709326.57</v>
      </c>
      <c r="R700">
        <v>1932352.98</v>
      </c>
      <c r="S700">
        <v>3729802.02</v>
      </c>
      <c r="T700">
        <v>0.62689724554965898</v>
      </c>
      <c r="V700">
        <v>2219820.5799999996</v>
      </c>
      <c r="W700">
        <v>0.62689724554965898</v>
      </c>
      <c r="X700">
        <v>1</v>
      </c>
      <c r="Y700">
        <v>1</v>
      </c>
      <c r="AA700">
        <v>624233.80294457311</v>
      </c>
      <c r="AB700">
        <v>187270.14088337193</v>
      </c>
      <c r="AC700">
        <v>1024569.0952564207</v>
      </c>
      <c r="AD700">
        <v>64375.314345877829</v>
      </c>
      <c r="AE700">
        <v>64375.314345877829</v>
      </c>
      <c r="AF700">
        <v>63467.293918479823</v>
      </c>
      <c r="AG700">
        <v>405.78578739625556</v>
      </c>
      <c r="AH700">
        <v>139.49147203873852</v>
      </c>
      <c r="AI700">
        <v>137.52393048424665</v>
      </c>
      <c r="AJ700">
        <v>0</v>
      </c>
      <c r="AK700">
        <v>0</v>
      </c>
      <c r="AL700">
        <v>0</v>
      </c>
      <c r="AM700">
        <v>0</v>
      </c>
      <c r="AN700">
        <v>250737.43</v>
      </c>
      <c r="AO700">
        <v>543.29999999999995</v>
      </c>
      <c r="AP700">
        <v>1985458.99</v>
      </c>
      <c r="AQ700">
        <v>2236196.42</v>
      </c>
      <c r="AS700">
        <v>2236196.42</v>
      </c>
      <c r="AU700">
        <v>100</v>
      </c>
      <c r="AV700">
        <v>50</v>
      </c>
      <c r="AX700">
        <v>0</v>
      </c>
      <c r="AY700">
        <v>135</v>
      </c>
    </row>
    <row r="701" spans="1:51" x14ac:dyDescent="0.25">
      <c r="A701" t="s">
        <v>1557</v>
      </c>
      <c r="B701" t="s">
        <v>1558</v>
      </c>
      <c r="C701" t="s">
        <v>1556</v>
      </c>
      <c r="D701" t="s">
        <v>102</v>
      </c>
      <c r="F701">
        <v>108.21</v>
      </c>
      <c r="H701">
        <v>638474.16999999993</v>
      </c>
      <c r="I701">
        <v>97840.23</v>
      </c>
      <c r="J701">
        <v>136717.54</v>
      </c>
      <c r="K701">
        <v>524150.82670999994</v>
      </c>
      <c r="L701">
        <v>1397182.7667099999</v>
      </c>
      <c r="M701">
        <v>0.93035000000000001</v>
      </c>
      <c r="N701">
        <v>1336376.0900000001</v>
      </c>
      <c r="O701">
        <v>12349.83</v>
      </c>
      <c r="Q701">
        <v>1083590.3400000001</v>
      </c>
      <c r="R701">
        <v>307118.13</v>
      </c>
      <c r="S701">
        <v>1428000.12</v>
      </c>
      <c r="T701">
        <v>1.0685615603912817</v>
      </c>
      <c r="V701">
        <v>-91624.030000000028</v>
      </c>
      <c r="W701">
        <v>1.0685615603912817</v>
      </c>
      <c r="X701">
        <v>4</v>
      </c>
      <c r="Y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0.95030657662367402</v>
      </c>
      <c r="AL701">
        <v>0</v>
      </c>
      <c r="AM701">
        <v>102.83267465644776</v>
      </c>
      <c r="AN701">
        <v>102.83</v>
      </c>
      <c r="AO701">
        <v>0.95</v>
      </c>
      <c r="AP701">
        <v>307118.13000000006</v>
      </c>
      <c r="AQ701">
        <v>307220.96000000008</v>
      </c>
      <c r="AS701">
        <v>307220.96000000008</v>
      </c>
      <c r="AU701">
        <v>100</v>
      </c>
      <c r="AV701">
        <v>50</v>
      </c>
      <c r="AX701">
        <v>0</v>
      </c>
      <c r="AY701">
        <v>23.33</v>
      </c>
    </row>
    <row r="702" spans="1:51" x14ac:dyDescent="0.25">
      <c r="A702" t="s">
        <v>1559</v>
      </c>
      <c r="B702" t="s">
        <v>1560</v>
      </c>
      <c r="C702" t="s">
        <v>1561</v>
      </c>
      <c r="D702" t="s">
        <v>102</v>
      </c>
      <c r="F702">
        <v>478.27</v>
      </c>
      <c r="H702">
        <v>2974525.6500000004</v>
      </c>
      <c r="I702">
        <v>432437.38</v>
      </c>
      <c r="J702">
        <v>896932.5</v>
      </c>
      <c r="K702">
        <v>2562074.53877</v>
      </c>
      <c r="L702">
        <v>6865970.0687700007</v>
      </c>
      <c r="M702">
        <v>0.9</v>
      </c>
      <c r="N702">
        <v>6435580.5099999998</v>
      </c>
      <c r="O702">
        <v>13455.95</v>
      </c>
      <c r="Q702">
        <v>2775022.31</v>
      </c>
      <c r="R702">
        <v>2179329.16</v>
      </c>
      <c r="S702">
        <v>5145618.87</v>
      </c>
      <c r="T702">
        <v>0.79955784284019471</v>
      </c>
      <c r="V702">
        <v>1289961.6399999997</v>
      </c>
      <c r="W702">
        <v>0.79955784284019471</v>
      </c>
      <c r="X702">
        <v>2</v>
      </c>
      <c r="Y702">
        <v>0</v>
      </c>
      <c r="AA702">
        <v>0</v>
      </c>
      <c r="AB702">
        <v>0</v>
      </c>
      <c r="AC702">
        <v>367674.36142319982</v>
      </c>
      <c r="AD702">
        <v>23101.567969522512</v>
      </c>
      <c r="AE702">
        <v>23101.567969522512</v>
      </c>
      <c r="AF702">
        <v>22775.717978195935</v>
      </c>
      <c r="AG702">
        <v>0</v>
      </c>
      <c r="AH702">
        <v>48.302356345835015</v>
      </c>
      <c r="AI702">
        <v>47.621046643519215</v>
      </c>
      <c r="AJ702">
        <v>0</v>
      </c>
      <c r="AK702">
        <v>0</v>
      </c>
      <c r="AL702">
        <v>0</v>
      </c>
      <c r="AM702">
        <v>0</v>
      </c>
      <c r="AN702">
        <v>22775.71</v>
      </c>
      <c r="AO702">
        <v>47.62</v>
      </c>
      <c r="AP702">
        <v>2235546.7000000002</v>
      </c>
      <c r="AQ702">
        <v>2258322.41</v>
      </c>
      <c r="AS702">
        <v>2258322.41</v>
      </c>
      <c r="AU702">
        <v>100</v>
      </c>
      <c r="AV702">
        <v>50</v>
      </c>
      <c r="AX702">
        <v>3</v>
      </c>
      <c r="AY702">
        <v>220.33</v>
      </c>
    </row>
    <row r="703" spans="1:51" x14ac:dyDescent="0.25">
      <c r="A703" t="s">
        <v>1562</v>
      </c>
      <c r="B703" t="s">
        <v>1563</v>
      </c>
      <c r="C703" t="s">
        <v>1561</v>
      </c>
      <c r="D703" t="s">
        <v>102</v>
      </c>
      <c r="F703">
        <v>776.2</v>
      </c>
      <c r="H703">
        <v>4856996.91</v>
      </c>
      <c r="I703">
        <v>701816.75</v>
      </c>
      <c r="J703">
        <v>1612546.3499999999</v>
      </c>
      <c r="K703">
        <v>4169429.2421999993</v>
      </c>
      <c r="L703">
        <v>11340789.2522</v>
      </c>
      <c r="M703">
        <v>0.9</v>
      </c>
      <c r="N703">
        <v>10623653.25</v>
      </c>
      <c r="O703">
        <v>13686.74</v>
      </c>
      <c r="Q703">
        <v>2630416.54</v>
      </c>
      <c r="R703">
        <v>4615351.8099999996</v>
      </c>
      <c r="S703">
        <v>7530329.8300000001</v>
      </c>
      <c r="T703">
        <v>0.70882677105448633</v>
      </c>
      <c r="V703">
        <v>3093323.42</v>
      </c>
      <c r="W703">
        <v>0.70882677105448633</v>
      </c>
      <c r="X703">
        <v>1</v>
      </c>
      <c r="Y703">
        <v>1</v>
      </c>
      <c r="AA703">
        <v>244241.75728715584</v>
      </c>
      <c r="AB703">
        <v>73272.527186146748</v>
      </c>
      <c r="AC703">
        <v>1472962.6212231435</v>
      </c>
      <c r="AD703">
        <v>92548.596478245978</v>
      </c>
      <c r="AE703">
        <v>92548.596478245978</v>
      </c>
      <c r="AF703">
        <v>91243.189009821814</v>
      </c>
      <c r="AG703">
        <v>94.399030129021824</v>
      </c>
      <c r="AH703">
        <v>119.23292512013137</v>
      </c>
      <c r="AI703">
        <v>117.55113245274647</v>
      </c>
      <c r="AJ703">
        <v>0</v>
      </c>
      <c r="AK703">
        <v>0</v>
      </c>
      <c r="AL703">
        <v>0</v>
      </c>
      <c r="AM703">
        <v>0</v>
      </c>
      <c r="AN703">
        <v>164515.71</v>
      </c>
      <c r="AO703">
        <v>211.95</v>
      </c>
      <c r="AP703">
        <v>4838964.68</v>
      </c>
      <c r="AQ703">
        <v>5003480.3899999997</v>
      </c>
      <c r="AS703">
        <v>5003480.3899999997</v>
      </c>
      <c r="AU703">
        <v>100</v>
      </c>
      <c r="AV703">
        <v>50</v>
      </c>
      <c r="AX703">
        <v>0</v>
      </c>
      <c r="AY703">
        <v>429.66</v>
      </c>
    </row>
    <row r="704" spans="1:51" x14ac:dyDescent="0.25">
      <c r="A704" t="s">
        <v>1564</v>
      </c>
      <c r="B704" t="s">
        <v>1565</v>
      </c>
      <c r="C704" t="s">
        <v>1561</v>
      </c>
      <c r="D704" t="s">
        <v>102</v>
      </c>
      <c r="F704">
        <v>398.36</v>
      </c>
      <c r="H704">
        <v>2409696.6799999997</v>
      </c>
      <c r="I704">
        <v>360185.16</v>
      </c>
      <c r="J704">
        <v>638499.09</v>
      </c>
      <c r="K704">
        <v>2058622.9743600001</v>
      </c>
      <c r="L704">
        <v>5467003.90436</v>
      </c>
      <c r="M704">
        <v>0.9</v>
      </c>
      <c r="N704">
        <v>5126165.8099999996</v>
      </c>
      <c r="O704">
        <v>12868.17</v>
      </c>
      <c r="Q704">
        <v>2515852.31</v>
      </c>
      <c r="R704">
        <v>1301730</v>
      </c>
      <c r="S704">
        <v>3913653.89</v>
      </c>
      <c r="T704">
        <v>0.7634661138672767</v>
      </c>
      <c r="V704">
        <v>1212511.9199999995</v>
      </c>
      <c r="W704">
        <v>0.7634661138672767</v>
      </c>
      <c r="X704">
        <v>2</v>
      </c>
      <c r="Y704">
        <v>0</v>
      </c>
      <c r="AA704">
        <v>0</v>
      </c>
      <c r="AB704">
        <v>0</v>
      </c>
      <c r="AC704">
        <v>375703.81797519955</v>
      </c>
      <c r="AD704">
        <v>23606.071562256962</v>
      </c>
      <c r="AE704">
        <v>23606.071562256962</v>
      </c>
      <c r="AF704">
        <v>23273.105495885888</v>
      </c>
      <c r="AG704">
        <v>0</v>
      </c>
      <c r="AH704">
        <v>59.258137268443022</v>
      </c>
      <c r="AI704">
        <v>58.422295149829019</v>
      </c>
      <c r="AJ704">
        <v>0</v>
      </c>
      <c r="AK704">
        <v>0</v>
      </c>
      <c r="AL704">
        <v>0</v>
      </c>
      <c r="AM704">
        <v>0</v>
      </c>
      <c r="AN704">
        <v>23273.1</v>
      </c>
      <c r="AO704">
        <v>58.42</v>
      </c>
      <c r="AP704">
        <v>1336221.54</v>
      </c>
      <c r="AQ704">
        <v>1359494.6400000001</v>
      </c>
      <c r="AS704">
        <v>1359494.6400000001</v>
      </c>
      <c r="AU704">
        <v>100</v>
      </c>
      <c r="AV704">
        <v>50</v>
      </c>
      <c r="AX704">
        <v>0</v>
      </c>
      <c r="AY704">
        <v>140.33000000000001</v>
      </c>
    </row>
    <row r="705" spans="1:51" x14ac:dyDescent="0.25">
      <c r="A705" t="s">
        <v>1566</v>
      </c>
      <c r="B705" t="s">
        <v>1567</v>
      </c>
      <c r="C705" t="s">
        <v>1568</v>
      </c>
      <c r="D705" t="s">
        <v>102</v>
      </c>
      <c r="F705">
        <v>2364.1799999999998</v>
      </c>
      <c r="H705">
        <v>14417318.140000001</v>
      </c>
      <c r="I705">
        <v>2137620.63</v>
      </c>
      <c r="J705">
        <v>3918121.1599999997</v>
      </c>
      <c r="K705">
        <v>12351468.305179998</v>
      </c>
      <c r="L705">
        <v>32824528.235179998</v>
      </c>
      <c r="M705">
        <v>0.93035000000000001</v>
      </c>
      <c r="N705">
        <v>31398579.609999999</v>
      </c>
      <c r="O705">
        <v>13280.95</v>
      </c>
      <c r="Q705">
        <v>13554766.810000001</v>
      </c>
      <c r="R705">
        <v>7608764.4299999997</v>
      </c>
      <c r="S705">
        <v>22184253.469999999</v>
      </c>
      <c r="T705">
        <v>0.706536848021451</v>
      </c>
      <c r="V705">
        <v>9214326.1400000006</v>
      </c>
      <c r="W705">
        <v>0.706536848021451</v>
      </c>
      <c r="X705">
        <v>1</v>
      </c>
      <c r="Y705">
        <v>1</v>
      </c>
      <c r="AA705">
        <v>793765.40661194548</v>
      </c>
      <c r="AB705">
        <v>238129.62198358364</v>
      </c>
      <c r="AC705">
        <v>3316791.20195243</v>
      </c>
      <c r="AD705">
        <v>208399.29413632347</v>
      </c>
      <c r="AE705">
        <v>208399.29413632347</v>
      </c>
      <c r="AF705">
        <v>205459.80066659994</v>
      </c>
      <c r="AG705">
        <v>100.72398124659867</v>
      </c>
      <c r="AH705">
        <v>88.148657943271445</v>
      </c>
      <c r="AI705">
        <v>86.905312060249202</v>
      </c>
      <c r="AJ705">
        <v>0</v>
      </c>
      <c r="AK705">
        <v>0</v>
      </c>
      <c r="AL705">
        <v>0</v>
      </c>
      <c r="AM705">
        <v>0</v>
      </c>
      <c r="AN705">
        <v>443589.42</v>
      </c>
      <c r="AO705">
        <v>187.62</v>
      </c>
      <c r="AP705">
        <v>7928318.7699999996</v>
      </c>
      <c r="AQ705">
        <v>8371908.1899999995</v>
      </c>
      <c r="AS705">
        <v>8371908.1899999995</v>
      </c>
      <c r="AU705">
        <v>100</v>
      </c>
      <c r="AV705">
        <v>50</v>
      </c>
      <c r="AX705">
        <v>8</v>
      </c>
      <c r="AY705">
        <v>871.33</v>
      </c>
    </row>
    <row r="706" spans="1:51" x14ac:dyDescent="0.25">
      <c r="A706" t="s">
        <v>1569</v>
      </c>
      <c r="B706" t="s">
        <v>1570</v>
      </c>
      <c r="C706" t="s">
        <v>1551</v>
      </c>
      <c r="D706" t="s">
        <v>102</v>
      </c>
      <c r="F706">
        <v>1284.95</v>
      </c>
      <c r="H706">
        <v>7886982.3399999999</v>
      </c>
      <c r="I706">
        <v>1161813.24</v>
      </c>
      <c r="J706">
        <v>2297970.0099999998</v>
      </c>
      <c r="K706">
        <v>6761911.2654499998</v>
      </c>
      <c r="L706">
        <v>18108676.855450001</v>
      </c>
      <c r="M706">
        <v>0.93035000000000001</v>
      </c>
      <c r="N706">
        <v>17318374.629999999</v>
      </c>
      <c r="O706">
        <v>13477.85</v>
      </c>
      <c r="Q706">
        <v>6236346.7000000002</v>
      </c>
      <c r="R706">
        <v>5391241.8399999999</v>
      </c>
      <c r="S706">
        <v>12313714.530000001</v>
      </c>
      <c r="T706">
        <v>0.71102021945346972</v>
      </c>
      <c r="V706">
        <v>5004660.0999999978</v>
      </c>
      <c r="W706">
        <v>0.71102021945346972</v>
      </c>
      <c r="X706">
        <v>1</v>
      </c>
      <c r="Y706">
        <v>1</v>
      </c>
      <c r="AA706">
        <v>360168.94190197438</v>
      </c>
      <c r="AB706">
        <v>108050.68257059231</v>
      </c>
      <c r="AC706">
        <v>2025137.5736393768</v>
      </c>
      <c r="AD706">
        <v>127242.63156117895</v>
      </c>
      <c r="AE706">
        <v>127242.63156117895</v>
      </c>
      <c r="AF706">
        <v>125447.86116094979</v>
      </c>
      <c r="AG706">
        <v>84.089406257513758</v>
      </c>
      <c r="AH706">
        <v>99.025356287154324</v>
      </c>
      <c r="AI706">
        <v>97.628593455737416</v>
      </c>
      <c r="AJ706">
        <v>0</v>
      </c>
      <c r="AK706">
        <v>0</v>
      </c>
      <c r="AL706">
        <v>0</v>
      </c>
      <c r="AM706">
        <v>0</v>
      </c>
      <c r="AN706">
        <v>233498.54</v>
      </c>
      <c r="AO706">
        <v>181.71</v>
      </c>
      <c r="AP706">
        <v>5535885.7399999993</v>
      </c>
      <c r="AQ706">
        <v>5769384.2799999993</v>
      </c>
      <c r="AS706">
        <v>5769384.2799999993</v>
      </c>
      <c r="AU706">
        <v>95</v>
      </c>
      <c r="AV706">
        <v>48</v>
      </c>
      <c r="AX706">
        <v>4</v>
      </c>
      <c r="AY706">
        <v>546.66</v>
      </c>
    </row>
    <row r="707" spans="1:51" x14ac:dyDescent="0.25">
      <c r="A707" t="s">
        <v>1571</v>
      </c>
      <c r="B707" t="s">
        <v>1572</v>
      </c>
      <c r="C707" t="s">
        <v>1551</v>
      </c>
      <c r="D707" t="s">
        <v>102</v>
      </c>
      <c r="F707">
        <v>311.63</v>
      </c>
      <c r="H707">
        <v>1914536.65</v>
      </c>
      <c r="I707">
        <v>281766.49</v>
      </c>
      <c r="J707">
        <v>576969.30000000005</v>
      </c>
      <c r="K707">
        <v>1639672.8541300001</v>
      </c>
      <c r="L707">
        <v>4412945.2941299994</v>
      </c>
      <c r="M707">
        <v>0.93035000000000001</v>
      </c>
      <c r="N707">
        <v>4219786.8600000003</v>
      </c>
      <c r="O707">
        <v>13541.01</v>
      </c>
      <c r="Q707">
        <v>1172453.51</v>
      </c>
      <c r="R707">
        <v>1637783.96</v>
      </c>
      <c r="S707">
        <v>2932625.55</v>
      </c>
      <c r="T707">
        <v>0.69497006538382355</v>
      </c>
      <c r="V707">
        <v>1287161.3100000005</v>
      </c>
      <c r="W707">
        <v>0.69497006538382355</v>
      </c>
      <c r="X707">
        <v>1</v>
      </c>
      <c r="Y707">
        <v>1</v>
      </c>
      <c r="AA707">
        <v>155486.82096463861</v>
      </c>
      <c r="AB707">
        <v>46646.046289391583</v>
      </c>
      <c r="AC707">
        <v>619877.75030024431</v>
      </c>
      <c r="AD707">
        <v>38947.910117869353</v>
      </c>
      <c r="AE707">
        <v>38947.910117869353</v>
      </c>
      <c r="AF707">
        <v>38398.54584134755</v>
      </c>
      <c r="AG707">
        <v>149.6840685729602</v>
      </c>
      <c r="AH707">
        <v>124.98126020559431</v>
      </c>
      <c r="AI707">
        <v>123.2183866808316</v>
      </c>
      <c r="AJ707">
        <v>0</v>
      </c>
      <c r="AK707">
        <v>0</v>
      </c>
      <c r="AL707">
        <v>0</v>
      </c>
      <c r="AM707">
        <v>0</v>
      </c>
      <c r="AN707">
        <v>85044.59</v>
      </c>
      <c r="AO707">
        <v>272.89999999999998</v>
      </c>
      <c r="AP707">
        <v>1693335.21</v>
      </c>
      <c r="AQ707">
        <v>1778379.8</v>
      </c>
      <c r="AS707">
        <v>1778379.8</v>
      </c>
      <c r="AU707">
        <v>100</v>
      </c>
      <c r="AV707">
        <v>50</v>
      </c>
      <c r="AX707">
        <v>0</v>
      </c>
      <c r="AY707">
        <v>142.66</v>
      </c>
    </row>
    <row r="708" spans="1:51" x14ac:dyDescent="0.25">
      <c r="A708" t="s">
        <v>1573</v>
      </c>
      <c r="B708" t="s">
        <v>1574</v>
      </c>
      <c r="C708" t="s">
        <v>1551</v>
      </c>
      <c r="D708" t="s">
        <v>102</v>
      </c>
      <c r="F708">
        <v>443.75</v>
      </c>
      <c r="H708">
        <v>2692212.33</v>
      </c>
      <c r="I708">
        <v>401225.43</v>
      </c>
      <c r="J708">
        <v>784514.06</v>
      </c>
      <c r="K708">
        <v>2309528.7792499997</v>
      </c>
      <c r="L708">
        <v>6187480.59925</v>
      </c>
      <c r="M708">
        <v>0.93035000000000001</v>
      </c>
      <c r="N708">
        <v>5917381.25</v>
      </c>
      <c r="O708">
        <v>13334.94</v>
      </c>
      <c r="Q708">
        <v>1478070.1</v>
      </c>
      <c r="R708">
        <v>2357097.87</v>
      </c>
      <c r="S708">
        <v>4074194.5</v>
      </c>
      <c r="T708">
        <v>0.68851309859407828</v>
      </c>
      <c r="V708">
        <v>1843186.75</v>
      </c>
      <c r="W708">
        <v>0.68851309859407828</v>
      </c>
      <c r="X708">
        <v>1</v>
      </c>
      <c r="Y708">
        <v>1</v>
      </c>
      <c r="AA708">
        <v>256246.55024754629</v>
      </c>
      <c r="AB708">
        <v>76873.965074263877</v>
      </c>
      <c r="AC708">
        <v>907946.21212259401</v>
      </c>
      <c r="AD708">
        <v>57047.712140793054</v>
      </c>
      <c r="AE708">
        <v>57047.712140793054</v>
      </c>
      <c r="AF708">
        <v>56243.048295862587</v>
      </c>
      <c r="AG708">
        <v>173.23710439270732</v>
      </c>
      <c r="AH708">
        <v>128.55822454263225</v>
      </c>
      <c r="AI708">
        <v>126.74489756814104</v>
      </c>
      <c r="AJ708">
        <v>0</v>
      </c>
      <c r="AK708">
        <v>0</v>
      </c>
      <c r="AL708">
        <v>0</v>
      </c>
      <c r="AM708">
        <v>0</v>
      </c>
      <c r="AN708">
        <v>133117.01</v>
      </c>
      <c r="AO708">
        <v>299.98</v>
      </c>
      <c r="AP708">
        <v>2421797.3299999996</v>
      </c>
      <c r="AQ708">
        <v>2554914.34</v>
      </c>
      <c r="AS708">
        <v>2554914.34</v>
      </c>
      <c r="AU708">
        <v>95</v>
      </c>
      <c r="AV708">
        <v>48</v>
      </c>
      <c r="AX708">
        <v>0</v>
      </c>
      <c r="AY708">
        <v>187.33</v>
      </c>
    </row>
    <row r="709" spans="1:51" x14ac:dyDescent="0.25">
      <c r="A709" t="s">
        <v>1575</v>
      </c>
      <c r="B709" t="s">
        <v>1576</v>
      </c>
      <c r="C709" t="s">
        <v>1551</v>
      </c>
      <c r="D709" t="s">
        <v>102</v>
      </c>
      <c r="F709">
        <v>1190.6199999999999</v>
      </c>
      <c r="H709">
        <v>7182978.9499999993</v>
      </c>
      <c r="I709">
        <v>1076522.8799999999</v>
      </c>
      <c r="J709">
        <v>1940821.0699999998</v>
      </c>
      <c r="K709">
        <v>6153833.2966200002</v>
      </c>
      <c r="L709">
        <v>16354156.196619999</v>
      </c>
      <c r="M709">
        <v>0.93035000000000001</v>
      </c>
      <c r="N709">
        <v>15643703.699999999</v>
      </c>
      <c r="O709">
        <v>13139.12</v>
      </c>
      <c r="Q709">
        <v>4211285.03</v>
      </c>
      <c r="R709">
        <v>5746980.0899999999</v>
      </c>
      <c r="S709">
        <v>10324222.870000001</v>
      </c>
      <c r="T709">
        <v>0.65996026695391841</v>
      </c>
      <c r="V709">
        <v>5319480.8299999982</v>
      </c>
      <c r="W709">
        <v>0.65996026695391841</v>
      </c>
      <c r="X709">
        <v>1</v>
      </c>
      <c r="Y709">
        <v>1</v>
      </c>
      <c r="AA709">
        <v>1124107.7036620248</v>
      </c>
      <c r="AB709">
        <v>337232.31109860743</v>
      </c>
      <c r="AC709">
        <v>2497785.3512171372</v>
      </c>
      <c r="AD709">
        <v>156939.84710019917</v>
      </c>
      <c r="AE709">
        <v>156939.84710019917</v>
      </c>
      <c r="AF709">
        <v>154726.19442156452</v>
      </c>
      <c r="AG709">
        <v>283.24092581899134</v>
      </c>
      <c r="AH709">
        <v>131.81354848751002</v>
      </c>
      <c r="AI709">
        <v>129.95430483409024</v>
      </c>
      <c r="AJ709">
        <v>0</v>
      </c>
      <c r="AK709">
        <v>0</v>
      </c>
      <c r="AL709">
        <v>0</v>
      </c>
      <c r="AM709">
        <v>0</v>
      </c>
      <c r="AN709">
        <v>491958.5</v>
      </c>
      <c r="AO709">
        <v>413.19</v>
      </c>
      <c r="AP709">
        <v>5864447.8799999999</v>
      </c>
      <c r="AQ709">
        <v>6356406.3799999999</v>
      </c>
      <c r="AS709">
        <v>6356406.3799999999</v>
      </c>
      <c r="AU709">
        <v>95</v>
      </c>
      <c r="AV709">
        <v>48</v>
      </c>
      <c r="AX709">
        <v>0</v>
      </c>
      <c r="AY709">
        <v>430</v>
      </c>
    </row>
    <row r="710" spans="1:51" x14ac:dyDescent="0.25">
      <c r="A710" t="s">
        <v>1577</v>
      </c>
      <c r="B710" t="s">
        <v>1578</v>
      </c>
      <c r="C710" t="s">
        <v>1551</v>
      </c>
      <c r="D710" t="s">
        <v>102</v>
      </c>
      <c r="F710">
        <v>1126.53</v>
      </c>
      <c r="H710">
        <v>7030348.3399999999</v>
      </c>
      <c r="I710">
        <v>1018574.63</v>
      </c>
      <c r="J710">
        <v>2289709.2200000002</v>
      </c>
      <c r="K710">
        <v>6029051.1610300001</v>
      </c>
      <c r="L710">
        <v>16367683.35103</v>
      </c>
      <c r="M710">
        <v>0.93035000000000001</v>
      </c>
      <c r="N710">
        <v>15647597.609999999</v>
      </c>
      <c r="O710">
        <v>13890.08</v>
      </c>
      <c r="Q710">
        <v>1953587.88</v>
      </c>
      <c r="R710">
        <v>8588079.6300000008</v>
      </c>
      <c r="S710">
        <v>10797751.75</v>
      </c>
      <c r="T710">
        <v>0.69005811749015189</v>
      </c>
      <c r="V710">
        <v>4849845.8599999994</v>
      </c>
      <c r="W710">
        <v>0.69005811749015189</v>
      </c>
      <c r="X710">
        <v>1</v>
      </c>
      <c r="Y710">
        <v>1</v>
      </c>
      <c r="AA710">
        <v>653428.45375979505</v>
      </c>
      <c r="AB710">
        <v>196028.53612793851</v>
      </c>
      <c r="AC710">
        <v>2705087.7078070641</v>
      </c>
      <c r="AD710">
        <v>169964.98560174444</v>
      </c>
      <c r="AE710">
        <v>169964.98560174444</v>
      </c>
      <c r="AF710">
        <v>167567.61200540606</v>
      </c>
      <c r="AG710">
        <v>174.01093280066976</v>
      </c>
      <c r="AH710">
        <v>150.87479747698191</v>
      </c>
      <c r="AI710">
        <v>148.74669294684213</v>
      </c>
      <c r="AJ710">
        <v>0</v>
      </c>
      <c r="AK710">
        <v>0</v>
      </c>
      <c r="AL710">
        <v>0</v>
      </c>
      <c r="AM710">
        <v>0</v>
      </c>
      <c r="AN710">
        <v>363596.14</v>
      </c>
      <c r="AO710">
        <v>322.75</v>
      </c>
      <c r="AP710">
        <v>8876399.0999999996</v>
      </c>
      <c r="AQ710">
        <v>9239995.2400000002</v>
      </c>
      <c r="AS710">
        <v>9239995.2400000002</v>
      </c>
      <c r="AU710">
        <v>95</v>
      </c>
      <c r="AV710">
        <v>48</v>
      </c>
      <c r="AX710">
        <v>0</v>
      </c>
      <c r="AY710">
        <v>601.66</v>
      </c>
    </row>
    <row r="711" spans="1:51" x14ac:dyDescent="0.25">
      <c r="A711" t="s">
        <v>1579</v>
      </c>
      <c r="B711" t="s">
        <v>1580</v>
      </c>
      <c r="C711" t="s">
        <v>1551</v>
      </c>
      <c r="D711" t="s">
        <v>102</v>
      </c>
      <c r="F711">
        <v>550.70000000000005</v>
      </c>
      <c r="H711">
        <v>3371724.06</v>
      </c>
      <c r="I711">
        <v>497926.41</v>
      </c>
      <c r="J711">
        <v>952050.69000000018</v>
      </c>
      <c r="K711">
        <v>2884510.3006999996</v>
      </c>
      <c r="L711">
        <v>7706211.4606999997</v>
      </c>
      <c r="M711">
        <v>0.93035000000000001</v>
      </c>
      <c r="N711">
        <v>7370379.9699999997</v>
      </c>
      <c r="O711">
        <v>13383.65</v>
      </c>
      <c r="Q711">
        <v>1844806.1</v>
      </c>
      <c r="R711">
        <v>3057542.62</v>
      </c>
      <c r="S711">
        <v>5026518.8499999996</v>
      </c>
      <c r="T711">
        <v>0.68198910645850996</v>
      </c>
      <c r="V711">
        <v>2343861.12</v>
      </c>
      <c r="W711">
        <v>0.68198910645850996</v>
      </c>
      <c r="X711">
        <v>1</v>
      </c>
      <c r="Y711">
        <v>1</v>
      </c>
      <c r="AA711">
        <v>367251.57471452653</v>
      </c>
      <c r="AB711">
        <v>110175.47241435795</v>
      </c>
      <c r="AC711">
        <v>1122036.7436440564</v>
      </c>
      <c r="AD711">
        <v>70499.362526286015</v>
      </c>
      <c r="AE711">
        <v>70499.362526286015</v>
      </c>
      <c r="AF711">
        <v>69504.961769678222</v>
      </c>
      <c r="AG711">
        <v>200.06441331824576</v>
      </c>
      <c r="AH711">
        <v>128.01772748553842</v>
      </c>
      <c r="AI711">
        <v>126.21202427760707</v>
      </c>
      <c r="AJ711">
        <v>0</v>
      </c>
      <c r="AK711">
        <v>0</v>
      </c>
      <c r="AL711">
        <v>0</v>
      </c>
      <c r="AM711">
        <v>0</v>
      </c>
      <c r="AN711">
        <v>179680.43</v>
      </c>
      <c r="AO711">
        <v>326.27</v>
      </c>
      <c r="AP711">
        <v>3144768.7599999993</v>
      </c>
      <c r="AQ711">
        <v>3324449.1899999995</v>
      </c>
      <c r="AS711">
        <v>3324449.1899999995</v>
      </c>
      <c r="AU711">
        <v>95</v>
      </c>
      <c r="AV711">
        <v>48</v>
      </c>
      <c r="AX711">
        <v>0</v>
      </c>
      <c r="AY711">
        <v>222.66</v>
      </c>
    </row>
    <row r="712" spans="1:51" x14ac:dyDescent="0.25">
      <c r="A712" t="s">
        <v>1581</v>
      </c>
      <c r="B712" t="s">
        <v>1582</v>
      </c>
      <c r="C712" t="s">
        <v>1551</v>
      </c>
      <c r="D712" t="s">
        <v>102</v>
      </c>
      <c r="F712">
        <v>1264.3599999999999</v>
      </c>
      <c r="H712">
        <v>7618095.6899999995</v>
      </c>
      <c r="I712">
        <v>1143196.3799999999</v>
      </c>
      <c r="J712">
        <v>1886045.5199999998</v>
      </c>
      <c r="K712">
        <v>6508262.1983600007</v>
      </c>
      <c r="L712">
        <v>17155599.78836</v>
      </c>
      <c r="M712">
        <v>0.93035000000000001</v>
      </c>
      <c r="N712">
        <v>16414012.720000001</v>
      </c>
      <c r="O712">
        <v>12982.07</v>
      </c>
      <c r="Q712">
        <v>5270539.4800000004</v>
      </c>
      <c r="R712">
        <v>6388043.7000000002</v>
      </c>
      <c r="S712">
        <v>11828525.23</v>
      </c>
      <c r="T712">
        <v>0.72063580257783544</v>
      </c>
      <c r="V712">
        <v>4585487.49</v>
      </c>
      <c r="W712">
        <v>0.72063580257783544</v>
      </c>
      <c r="X712">
        <v>1</v>
      </c>
      <c r="Y712">
        <v>1</v>
      </c>
      <c r="AA712">
        <v>183530.69118530117</v>
      </c>
      <c r="AB712">
        <v>55059.207355590348</v>
      </c>
      <c r="AC712">
        <v>1961360.4375264901</v>
      </c>
      <c r="AD712">
        <v>123235.41213170809</v>
      </c>
      <c r="AE712">
        <v>123235.41213170809</v>
      </c>
      <c r="AF712">
        <v>121497.16397352153</v>
      </c>
      <c r="AG712">
        <v>43.547096836020081</v>
      </c>
      <c r="AH712">
        <v>97.468610310123779</v>
      </c>
      <c r="AI712">
        <v>96.093805540764919</v>
      </c>
      <c r="AJ712">
        <v>0</v>
      </c>
      <c r="AK712">
        <v>0</v>
      </c>
      <c r="AL712">
        <v>0</v>
      </c>
      <c r="AM712">
        <v>0</v>
      </c>
      <c r="AN712">
        <v>176556.37</v>
      </c>
      <c r="AO712">
        <v>139.63999999999999</v>
      </c>
      <c r="AP712">
        <v>6495800.9100000001</v>
      </c>
      <c r="AQ712">
        <v>6672357.2800000003</v>
      </c>
      <c r="AS712">
        <v>6672357.2800000003</v>
      </c>
      <c r="AU712">
        <v>95</v>
      </c>
      <c r="AV712">
        <v>48</v>
      </c>
      <c r="AX712">
        <v>1</v>
      </c>
      <c r="AY712">
        <v>381.66</v>
      </c>
    </row>
    <row r="713" spans="1:51" x14ac:dyDescent="0.25">
      <c r="A713" t="s">
        <v>1583</v>
      </c>
      <c r="B713" t="s">
        <v>1584</v>
      </c>
      <c r="C713" t="s">
        <v>1551</v>
      </c>
      <c r="D713" t="s">
        <v>102</v>
      </c>
      <c r="F713">
        <v>1138.6300000000001</v>
      </c>
      <c r="H713">
        <v>7026255.75</v>
      </c>
      <c r="I713">
        <v>1029515.08</v>
      </c>
      <c r="J713">
        <v>2125043.1399999997</v>
      </c>
      <c r="K713">
        <v>6039251.6061300002</v>
      </c>
      <c r="L713">
        <v>16220065.576129999</v>
      </c>
      <c r="M713">
        <v>0.93035000000000001</v>
      </c>
      <c r="N713">
        <v>15510971.880000001</v>
      </c>
      <c r="O713">
        <v>13622.48</v>
      </c>
      <c r="Q713">
        <v>5430219.9299999997</v>
      </c>
      <c r="R713">
        <v>6063367.21</v>
      </c>
      <c r="S713">
        <v>11835899.210000001</v>
      </c>
      <c r="T713">
        <v>0.76306625410502649</v>
      </c>
      <c r="V713">
        <v>3675072.67</v>
      </c>
      <c r="W713">
        <v>0.76306625410502649</v>
      </c>
      <c r="X713">
        <v>2</v>
      </c>
      <c r="Y713">
        <v>0</v>
      </c>
      <c r="AA713">
        <v>0</v>
      </c>
      <c r="AB713">
        <v>0</v>
      </c>
      <c r="AC713">
        <v>1432196.6675126005</v>
      </c>
      <c r="AD713">
        <v>89987.206429613958</v>
      </c>
      <c r="AE713">
        <v>89987.206429613958</v>
      </c>
      <c r="AF713">
        <v>88717.927631167157</v>
      </c>
      <c r="AG713">
        <v>0</v>
      </c>
      <c r="AH713">
        <v>79.031121988366678</v>
      </c>
      <c r="AI713">
        <v>77.916379887379705</v>
      </c>
      <c r="AJ713">
        <v>0</v>
      </c>
      <c r="AK713">
        <v>0</v>
      </c>
      <c r="AL713">
        <v>0</v>
      </c>
      <c r="AM713">
        <v>0</v>
      </c>
      <c r="AN713">
        <v>88717.92</v>
      </c>
      <c r="AO713">
        <v>77.91</v>
      </c>
      <c r="AP713">
        <v>6250502.629999999</v>
      </c>
      <c r="AQ713">
        <v>6339220.5499999989</v>
      </c>
      <c r="AS713">
        <v>6339220.5499999989</v>
      </c>
      <c r="AU713">
        <v>95</v>
      </c>
      <c r="AV713">
        <v>48</v>
      </c>
      <c r="AX713">
        <v>0</v>
      </c>
      <c r="AY713">
        <v>527</v>
      </c>
    </row>
    <row r="714" spans="1:51" x14ac:dyDescent="0.25">
      <c r="A714" t="s">
        <v>1585</v>
      </c>
      <c r="B714" t="s">
        <v>1586</v>
      </c>
      <c r="C714" t="s">
        <v>1587</v>
      </c>
      <c r="D714" t="s">
        <v>97</v>
      </c>
      <c r="F714">
        <v>55.98</v>
      </c>
      <c r="H714">
        <v>349604.28</v>
      </c>
      <c r="I714">
        <v>50615.43</v>
      </c>
      <c r="J714">
        <v>100099.82</v>
      </c>
      <c r="K714">
        <v>312438.16397999995</v>
      </c>
      <c r="L714">
        <v>812757.69397999998</v>
      </c>
      <c r="M714">
        <v>0.93035000000000001</v>
      </c>
      <c r="N714">
        <v>777910.43</v>
      </c>
      <c r="O714">
        <v>13896.22</v>
      </c>
      <c r="Q714">
        <v>77791.039999999994</v>
      </c>
      <c r="R714">
        <v>440646.38</v>
      </c>
      <c r="S714">
        <v>518437.42</v>
      </c>
      <c r="T714">
        <v>0.66644873240740576</v>
      </c>
      <c r="V714">
        <v>259473.01000000007</v>
      </c>
      <c r="W714">
        <v>0.66644873240740576</v>
      </c>
      <c r="X714">
        <v>1</v>
      </c>
      <c r="Y714">
        <v>1</v>
      </c>
      <c r="AA714">
        <v>50850.769684874627</v>
      </c>
      <c r="AB714">
        <v>15255.230905462387</v>
      </c>
      <c r="AC714">
        <v>149784.06248508397</v>
      </c>
      <c r="AD714">
        <v>9411.1721221365442</v>
      </c>
      <c r="AE714">
        <v>9411.1721221365442</v>
      </c>
      <c r="AF714">
        <v>9278.4265717731723</v>
      </c>
      <c r="AG714">
        <v>272.51216337017485</v>
      </c>
      <c r="AH714">
        <v>168.1166867119783</v>
      </c>
      <c r="AI714">
        <v>165.7453835615072</v>
      </c>
      <c r="AJ714">
        <v>0</v>
      </c>
      <c r="AK714">
        <v>0</v>
      </c>
      <c r="AL714">
        <v>0</v>
      </c>
      <c r="AM714">
        <v>0</v>
      </c>
      <c r="AN714">
        <v>24533.65</v>
      </c>
      <c r="AO714">
        <v>438.25</v>
      </c>
      <c r="AP714">
        <v>440646.38</v>
      </c>
      <c r="AQ714">
        <v>465180.03</v>
      </c>
      <c r="AS714">
        <v>465180.03</v>
      </c>
      <c r="AU714">
        <v>108</v>
      </c>
      <c r="AV714">
        <v>54</v>
      </c>
      <c r="AX714">
        <v>2</v>
      </c>
      <c r="AY714">
        <v>22.92786321812186</v>
      </c>
    </row>
    <row r="715" spans="1:51" x14ac:dyDescent="0.25">
      <c r="A715" t="s">
        <v>1588</v>
      </c>
      <c r="B715" t="s">
        <v>1589</v>
      </c>
      <c r="C715" t="s">
        <v>1587</v>
      </c>
      <c r="D715" t="s">
        <v>102</v>
      </c>
      <c r="F715">
        <v>1683.77</v>
      </c>
      <c r="H715">
        <v>10376319.689999999</v>
      </c>
      <c r="I715">
        <v>1522414.32</v>
      </c>
      <c r="J715">
        <v>3129863.26</v>
      </c>
      <c r="K715">
        <v>8406326.4262700006</v>
      </c>
      <c r="L715">
        <v>23434923.69627</v>
      </c>
      <c r="M715">
        <v>0.93035000000000001</v>
      </c>
      <c r="N715">
        <v>22388181.890000001</v>
      </c>
      <c r="O715">
        <v>13296.46</v>
      </c>
      <c r="Q715">
        <v>20149363.699999999</v>
      </c>
      <c r="R715">
        <v>2084525.72</v>
      </c>
      <c r="S715">
        <v>24415944.989999998</v>
      </c>
      <c r="T715">
        <v>1.0905729241419879</v>
      </c>
      <c r="V715">
        <v>-2027763.0999999978</v>
      </c>
      <c r="W715">
        <v>1.0905729241419879</v>
      </c>
      <c r="X715">
        <v>4</v>
      </c>
      <c r="Y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1.0231480817281797</v>
      </c>
      <c r="AL715">
        <v>0</v>
      </c>
      <c r="AM715">
        <v>1722.746045571457</v>
      </c>
      <c r="AN715">
        <v>1722.74</v>
      </c>
      <c r="AO715">
        <v>1.02</v>
      </c>
      <c r="AP715">
        <v>2084525.7200000002</v>
      </c>
      <c r="AQ715">
        <v>2086248.4600000002</v>
      </c>
      <c r="AS715">
        <v>2086248.4600000002</v>
      </c>
      <c r="AU715">
        <v>111</v>
      </c>
      <c r="AV715">
        <v>56</v>
      </c>
      <c r="AX715">
        <v>6</v>
      </c>
      <c r="AY715">
        <v>765.66</v>
      </c>
    </row>
    <row r="716" spans="1:51" x14ac:dyDescent="0.25">
      <c r="A716" t="s">
        <v>1590</v>
      </c>
      <c r="B716" t="s">
        <v>1591</v>
      </c>
      <c r="C716" t="s">
        <v>1587</v>
      </c>
      <c r="D716" t="s">
        <v>102</v>
      </c>
      <c r="F716">
        <v>3878.5</v>
      </c>
      <c r="H716">
        <v>22648396.939999998</v>
      </c>
      <c r="I716">
        <v>3506823.34</v>
      </c>
      <c r="J716">
        <v>4466736.8899999997</v>
      </c>
      <c r="K716">
        <v>19282913.258499999</v>
      </c>
      <c r="L716">
        <v>49904870.428499997</v>
      </c>
      <c r="M716">
        <v>0.93035000000000001</v>
      </c>
      <c r="N716">
        <v>47772051.109999999</v>
      </c>
      <c r="O716">
        <v>12317.14</v>
      </c>
      <c r="Q716">
        <v>22099350.84</v>
      </c>
      <c r="R716">
        <v>10139533.689999999</v>
      </c>
      <c r="S716">
        <v>32739559.589999996</v>
      </c>
      <c r="T716">
        <v>0.68532873990722809</v>
      </c>
      <c r="V716">
        <v>15032491.520000003</v>
      </c>
      <c r="W716">
        <v>0.68532873990722809</v>
      </c>
      <c r="X716">
        <v>1</v>
      </c>
      <c r="Y716">
        <v>1</v>
      </c>
      <c r="AA716">
        <v>2220846.44793576</v>
      </c>
      <c r="AB716">
        <v>666253.93438072794</v>
      </c>
      <c r="AC716">
        <v>5153146.0518603977</v>
      </c>
      <c r="AD716">
        <v>323780.40533782484</v>
      </c>
      <c r="AE716">
        <v>323780.40533782484</v>
      </c>
      <c r="AF716">
        <v>319213.44943205104</v>
      </c>
      <c r="AG716">
        <v>171.78134185399713</v>
      </c>
      <c r="AH716">
        <v>83.480831594127835</v>
      </c>
      <c r="AI716">
        <v>82.303325881668442</v>
      </c>
      <c r="AJ716">
        <v>0</v>
      </c>
      <c r="AK716">
        <v>0</v>
      </c>
      <c r="AL716">
        <v>0</v>
      </c>
      <c r="AM716">
        <v>0</v>
      </c>
      <c r="AN716">
        <v>985467.38</v>
      </c>
      <c r="AO716">
        <v>254.08</v>
      </c>
      <c r="AP716">
        <v>10231640.959999999</v>
      </c>
      <c r="AQ716">
        <v>11217108.34</v>
      </c>
      <c r="AS716">
        <v>11217108.34</v>
      </c>
      <c r="AU716">
        <v>108</v>
      </c>
      <c r="AV716">
        <v>54</v>
      </c>
      <c r="AX716">
        <v>10.33</v>
      </c>
      <c r="AY716">
        <v>593.33000000000004</v>
      </c>
    </row>
    <row r="717" spans="1:51" x14ac:dyDescent="0.25">
      <c r="A717" t="s">
        <v>1592</v>
      </c>
      <c r="B717" t="s">
        <v>1593</v>
      </c>
      <c r="C717" t="s">
        <v>1587</v>
      </c>
      <c r="D717" t="s">
        <v>102</v>
      </c>
      <c r="F717">
        <v>84.28</v>
      </c>
      <c r="H717">
        <v>548155.89</v>
      </c>
      <c r="I717">
        <v>76203.44</v>
      </c>
      <c r="J717">
        <v>236837.64999999997</v>
      </c>
      <c r="K717">
        <v>442951.68827999994</v>
      </c>
      <c r="L717">
        <v>1304148.6682799999</v>
      </c>
      <c r="M717">
        <v>0.93035000000000001</v>
      </c>
      <c r="N717">
        <v>1244166.29</v>
      </c>
      <c r="O717">
        <v>14762.29</v>
      </c>
      <c r="Q717">
        <v>323623.61</v>
      </c>
      <c r="R717">
        <v>660293.29</v>
      </c>
      <c r="S717">
        <v>2923903.54</v>
      </c>
      <c r="T717">
        <v>2.350090629766219</v>
      </c>
      <c r="V717">
        <v>-1679737.25</v>
      </c>
      <c r="W717">
        <v>2.350090629766219</v>
      </c>
      <c r="X717">
        <v>4</v>
      </c>
      <c r="Y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1.1359424734652068</v>
      </c>
      <c r="AL717">
        <v>0</v>
      </c>
      <c r="AM717">
        <v>95.737231663647634</v>
      </c>
      <c r="AN717">
        <v>95.73</v>
      </c>
      <c r="AO717">
        <v>1.1299999999999999</v>
      </c>
      <c r="AP717">
        <v>660293.28999999992</v>
      </c>
      <c r="AQ717">
        <v>660389.0199999999</v>
      </c>
      <c r="AS717">
        <v>660389.0199999999</v>
      </c>
      <c r="AU717">
        <v>113</v>
      </c>
      <c r="AV717">
        <v>57</v>
      </c>
      <c r="AX717">
        <v>0</v>
      </c>
      <c r="AY717">
        <v>74.33</v>
      </c>
    </row>
    <row r="718" spans="1:51" x14ac:dyDescent="0.25">
      <c r="A718" t="s">
        <v>1594</v>
      </c>
      <c r="B718" t="s">
        <v>1595</v>
      </c>
      <c r="C718" t="s">
        <v>1587</v>
      </c>
      <c r="D718" t="s">
        <v>102</v>
      </c>
      <c r="F718">
        <v>2743.2</v>
      </c>
      <c r="H718">
        <v>16256766.09</v>
      </c>
      <c r="I718">
        <v>2480319.14</v>
      </c>
      <c r="J718">
        <v>3606989.9899999993</v>
      </c>
      <c r="K718">
        <v>13862092.5702</v>
      </c>
      <c r="L718">
        <v>36206167.790199995</v>
      </c>
      <c r="M718">
        <v>0.93035000000000001</v>
      </c>
      <c r="N718">
        <v>34649902.950000003</v>
      </c>
      <c r="O718">
        <v>12631.19</v>
      </c>
      <c r="Q718">
        <v>16950732.52</v>
      </c>
      <c r="R718">
        <v>7501601.2400000002</v>
      </c>
      <c r="S718">
        <v>25406343.310000002</v>
      </c>
      <c r="T718">
        <v>0.73322985483282577</v>
      </c>
      <c r="V718">
        <v>9243559.6400000006</v>
      </c>
      <c r="W718">
        <v>0.73322985483282577</v>
      </c>
      <c r="X718">
        <v>2</v>
      </c>
      <c r="Y718">
        <v>0</v>
      </c>
      <c r="AA718">
        <v>0</v>
      </c>
      <c r="AB718">
        <v>0</v>
      </c>
      <c r="AC718">
        <v>2951693.2214260008</v>
      </c>
      <c r="AD718">
        <v>185459.60429768762</v>
      </c>
      <c r="AE718">
        <v>185459.60429768762</v>
      </c>
      <c r="AF718">
        <v>182843.67751161152</v>
      </c>
      <c r="AG718">
        <v>0</v>
      </c>
      <c r="AH718">
        <v>67.607029854800103</v>
      </c>
      <c r="AI718">
        <v>66.653425747889884</v>
      </c>
      <c r="AJ718">
        <v>0</v>
      </c>
      <c r="AK718">
        <v>0</v>
      </c>
      <c r="AL718">
        <v>0</v>
      </c>
      <c r="AM718">
        <v>0</v>
      </c>
      <c r="AN718">
        <v>182843.67</v>
      </c>
      <c r="AO718">
        <v>66.650000000000006</v>
      </c>
      <c r="AP718">
        <v>7605661.7399999993</v>
      </c>
      <c r="AQ718">
        <v>7788505.4099999992</v>
      </c>
      <c r="AS718">
        <v>7788505.4099999992</v>
      </c>
      <c r="AU718">
        <v>108</v>
      </c>
      <c r="AV718">
        <v>54</v>
      </c>
      <c r="AX718">
        <v>25</v>
      </c>
      <c r="AY718">
        <v>588.33000000000004</v>
      </c>
    </row>
    <row r="719" spans="1:51" x14ac:dyDescent="0.25">
      <c r="A719" t="s">
        <v>1596</v>
      </c>
      <c r="B719" t="s">
        <v>1597</v>
      </c>
      <c r="C719" t="s">
        <v>1587</v>
      </c>
      <c r="D719" t="s">
        <v>102</v>
      </c>
      <c r="F719">
        <v>7309.85</v>
      </c>
      <c r="H719">
        <v>42824756.859999999</v>
      </c>
      <c r="I719">
        <v>6609347.0700000003</v>
      </c>
      <c r="J719">
        <v>8709620.2400000002</v>
      </c>
      <c r="K719">
        <v>36520145.200349994</v>
      </c>
      <c r="L719">
        <v>94663869.370350003</v>
      </c>
      <c r="M719">
        <v>0.93035000000000001</v>
      </c>
      <c r="N719">
        <v>90614158.980000004</v>
      </c>
      <c r="O719">
        <v>12396.17</v>
      </c>
      <c r="Q719">
        <v>66257073.039999999</v>
      </c>
      <c r="R719">
        <v>9195008.0500000007</v>
      </c>
      <c r="S719">
        <v>77379385.50999999</v>
      </c>
      <c r="T719">
        <v>0.85394364833291514</v>
      </c>
      <c r="V719">
        <v>13234773.470000014</v>
      </c>
      <c r="W719">
        <v>0.85394364833291514</v>
      </c>
      <c r="X719">
        <v>2</v>
      </c>
      <c r="Y719">
        <v>0</v>
      </c>
      <c r="AA719">
        <v>0</v>
      </c>
      <c r="AB719">
        <v>0</v>
      </c>
      <c r="AC719">
        <v>1121798.5153536033</v>
      </c>
      <c r="AD719">
        <v>70484.394261915164</v>
      </c>
      <c r="AE719">
        <v>222027.53077436128</v>
      </c>
      <c r="AF719">
        <v>218895.80962571313</v>
      </c>
      <c r="AG719">
        <v>0</v>
      </c>
      <c r="AH719">
        <v>9.6423858577009316</v>
      </c>
      <c r="AI719">
        <v>29.945321672224889</v>
      </c>
      <c r="AJ719">
        <v>0</v>
      </c>
      <c r="AK719">
        <v>0</v>
      </c>
      <c r="AL719">
        <v>0</v>
      </c>
      <c r="AM719">
        <v>0</v>
      </c>
      <c r="AN719">
        <v>218895.8</v>
      </c>
      <c r="AO719">
        <v>29.94</v>
      </c>
      <c r="AP719">
        <v>9273851.290000001</v>
      </c>
      <c r="AQ719">
        <v>9492747.0900000017</v>
      </c>
      <c r="AS719">
        <v>9492747.0900000017</v>
      </c>
      <c r="AU719">
        <v>112</v>
      </c>
      <c r="AV719">
        <v>56</v>
      </c>
      <c r="AX719">
        <v>77</v>
      </c>
      <c r="AY719">
        <v>1165.33</v>
      </c>
    </row>
    <row r="720" spans="1:51" x14ac:dyDescent="0.25">
      <c r="A720" t="s">
        <v>1598</v>
      </c>
      <c r="B720" t="s">
        <v>1599</v>
      </c>
      <c r="C720" t="s">
        <v>1587</v>
      </c>
      <c r="D720" t="s">
        <v>102</v>
      </c>
      <c r="F720">
        <v>2353.39</v>
      </c>
      <c r="H720">
        <v>14334354.57</v>
      </c>
      <c r="I720">
        <v>2127864.63</v>
      </c>
      <c r="J720">
        <v>3936076.98</v>
      </c>
      <c r="K720">
        <v>12255450.514890004</v>
      </c>
      <c r="L720">
        <v>32653746.694890004</v>
      </c>
      <c r="M720">
        <v>0.93035000000000001</v>
      </c>
      <c r="N720">
        <v>31233005.359999999</v>
      </c>
      <c r="O720">
        <v>13271.49</v>
      </c>
      <c r="Q720">
        <v>7955561.6600000001</v>
      </c>
      <c r="R720">
        <v>12452705.939999999</v>
      </c>
      <c r="S720">
        <v>20947386.780000001</v>
      </c>
      <c r="T720">
        <v>0.67068111244994844</v>
      </c>
      <c r="V720">
        <v>10285618.579999998</v>
      </c>
      <c r="W720">
        <v>0.67068111244994844</v>
      </c>
      <c r="X720">
        <v>1</v>
      </c>
      <c r="Y720">
        <v>1</v>
      </c>
      <c r="AA720">
        <v>1909462.0217474997</v>
      </c>
      <c r="AB720">
        <v>572838.60652424989</v>
      </c>
      <c r="AC720">
        <v>4996143.3094941135</v>
      </c>
      <c r="AD720">
        <v>313915.67201745772</v>
      </c>
      <c r="AE720">
        <v>313915.67201745772</v>
      </c>
      <c r="AF720">
        <v>309487.85918937984</v>
      </c>
      <c r="AG720">
        <v>243.4099773196325</v>
      </c>
      <c r="AH720">
        <v>133.38871670970715</v>
      </c>
      <c r="AI720">
        <v>131.50725514656725</v>
      </c>
      <c r="AJ720">
        <v>0</v>
      </c>
      <c r="AK720">
        <v>0</v>
      </c>
      <c r="AL720">
        <v>0</v>
      </c>
      <c r="AM720">
        <v>0</v>
      </c>
      <c r="AN720">
        <v>882326.46</v>
      </c>
      <c r="AO720">
        <v>374.91</v>
      </c>
      <c r="AP720">
        <v>12776898.609999999</v>
      </c>
      <c r="AQ720">
        <v>13659225.07</v>
      </c>
      <c r="AS720">
        <v>13659225.07</v>
      </c>
      <c r="AU720">
        <v>111</v>
      </c>
      <c r="AV720">
        <v>56</v>
      </c>
      <c r="AX720">
        <v>14.66</v>
      </c>
      <c r="AY720">
        <v>874.66</v>
      </c>
    </row>
    <row r="721" spans="1:51" x14ac:dyDescent="0.25">
      <c r="A721" t="s">
        <v>1600</v>
      </c>
      <c r="B721" t="s">
        <v>1601</v>
      </c>
      <c r="C721" t="s">
        <v>1587</v>
      </c>
      <c r="D721" t="s">
        <v>102</v>
      </c>
      <c r="F721">
        <v>5763.6</v>
      </c>
      <c r="H721">
        <v>36466002.880000003</v>
      </c>
      <c r="I721">
        <v>5211274.21</v>
      </c>
      <c r="J721">
        <v>13456959.609999999</v>
      </c>
      <c r="K721">
        <v>31558191.705599993</v>
      </c>
      <c r="L721">
        <v>86692428.405599996</v>
      </c>
      <c r="M721">
        <v>0.93035000000000001</v>
      </c>
      <c r="N721">
        <v>82852328.810000002</v>
      </c>
      <c r="O721">
        <v>14375.1</v>
      </c>
      <c r="Q721">
        <v>17211192.199999999</v>
      </c>
      <c r="R721">
        <v>29946227.329999998</v>
      </c>
      <c r="S721">
        <v>61627117.559999995</v>
      </c>
      <c r="T721">
        <v>0.74381877305254218</v>
      </c>
      <c r="V721">
        <v>21225211.250000007</v>
      </c>
      <c r="W721">
        <v>0.74381877305254218</v>
      </c>
      <c r="X721">
        <v>2</v>
      </c>
      <c r="Y721">
        <v>0</v>
      </c>
      <c r="AA721">
        <v>0</v>
      </c>
      <c r="AB721">
        <v>0</v>
      </c>
      <c r="AC721">
        <v>10324808.74062511</v>
      </c>
      <c r="AD721">
        <v>648724.24057692476</v>
      </c>
      <c r="AE721">
        <v>648724.24057692476</v>
      </c>
      <c r="AF721">
        <v>639573.91846700525</v>
      </c>
      <c r="AG721">
        <v>0</v>
      </c>
      <c r="AH721">
        <v>112.55538909308846</v>
      </c>
      <c r="AI721">
        <v>110.96778375789528</v>
      </c>
      <c r="AJ721">
        <v>0</v>
      </c>
      <c r="AK721">
        <v>0</v>
      </c>
      <c r="AL721">
        <v>0</v>
      </c>
      <c r="AM721">
        <v>0</v>
      </c>
      <c r="AN721">
        <v>639573.91</v>
      </c>
      <c r="AO721">
        <v>110.96</v>
      </c>
      <c r="AP721">
        <v>31497452.880000003</v>
      </c>
      <c r="AQ721">
        <v>32137026.790000003</v>
      </c>
      <c r="AS721">
        <v>32137026.790000003</v>
      </c>
      <c r="AU721">
        <v>113</v>
      </c>
      <c r="AV721">
        <v>57</v>
      </c>
      <c r="AX721">
        <v>300.5</v>
      </c>
      <c r="AY721">
        <v>3428</v>
      </c>
    </row>
    <row r="722" spans="1:51" x14ac:dyDescent="0.25">
      <c r="A722" t="s">
        <v>1602</v>
      </c>
      <c r="B722" t="s">
        <v>1603</v>
      </c>
      <c r="C722" t="s">
        <v>1587</v>
      </c>
      <c r="D722" t="s">
        <v>102</v>
      </c>
      <c r="F722">
        <v>6025.89</v>
      </c>
      <c r="H722">
        <v>37679604.189999998</v>
      </c>
      <c r="I722">
        <v>5448428.96</v>
      </c>
      <c r="J722">
        <v>14531223.810000002</v>
      </c>
      <c r="K722">
        <v>32958270.446389996</v>
      </c>
      <c r="L722">
        <v>90617527.406389996</v>
      </c>
      <c r="M722">
        <v>0.93035000000000001</v>
      </c>
      <c r="N722">
        <v>86601560.150000006</v>
      </c>
      <c r="O722">
        <v>14371.57</v>
      </c>
      <c r="Q722">
        <v>29451754.059999999</v>
      </c>
      <c r="R722">
        <v>27093896.73</v>
      </c>
      <c r="S722">
        <v>58492504.409999996</v>
      </c>
      <c r="T722">
        <v>0.67542090822251766</v>
      </c>
      <c r="V722">
        <v>28109055.74000001</v>
      </c>
      <c r="W722">
        <v>0.67542090822251766</v>
      </c>
      <c r="X722">
        <v>1</v>
      </c>
      <c r="Y722">
        <v>1</v>
      </c>
      <c r="AA722">
        <v>4884002.0621902272</v>
      </c>
      <c r="AB722">
        <v>1465200.6186570681</v>
      </c>
      <c r="AC722">
        <v>11941176.206611712</v>
      </c>
      <c r="AD722">
        <v>750283.19272870303</v>
      </c>
      <c r="AE722">
        <v>750283.19272870303</v>
      </c>
      <c r="AF722">
        <v>739700.37115721218</v>
      </c>
      <c r="AG722">
        <v>243.15090694603919</v>
      </c>
      <c r="AH722">
        <v>124.50993840390431</v>
      </c>
      <c r="AI722">
        <v>122.75371292161194</v>
      </c>
      <c r="AJ722">
        <v>0</v>
      </c>
      <c r="AK722">
        <v>0</v>
      </c>
      <c r="AL722">
        <v>0</v>
      </c>
      <c r="AM722">
        <v>0</v>
      </c>
      <c r="AN722">
        <v>2204900.98</v>
      </c>
      <c r="AO722">
        <v>365.9</v>
      </c>
      <c r="AP722">
        <v>28457908.500000004</v>
      </c>
      <c r="AQ722">
        <v>30662809.480000004</v>
      </c>
      <c r="AS722">
        <v>30662809.480000004</v>
      </c>
      <c r="AU722">
        <v>112</v>
      </c>
      <c r="AV722">
        <v>56</v>
      </c>
      <c r="AX722">
        <v>814</v>
      </c>
      <c r="AY722">
        <v>3128.66</v>
      </c>
    </row>
    <row r="723" spans="1:51" x14ac:dyDescent="0.25">
      <c r="A723" t="s">
        <v>1604</v>
      </c>
      <c r="B723" t="s">
        <v>1605</v>
      </c>
      <c r="C723" t="s">
        <v>1587</v>
      </c>
      <c r="D723" t="s">
        <v>102</v>
      </c>
      <c r="F723">
        <v>5804.55</v>
      </c>
      <c r="H723">
        <v>36616113.649999999</v>
      </c>
      <c r="I723">
        <v>5248299.97</v>
      </c>
      <c r="J723">
        <v>12278692.899999999</v>
      </c>
      <c r="K723">
        <v>31436242.098050006</v>
      </c>
      <c r="L723">
        <v>85579348.618050009</v>
      </c>
      <c r="M723">
        <v>0.93035000000000001</v>
      </c>
      <c r="N723">
        <v>81808281.239999995</v>
      </c>
      <c r="O723">
        <v>14093.81</v>
      </c>
      <c r="Q723">
        <v>26808573.760000002</v>
      </c>
      <c r="R723">
        <v>23226983.77</v>
      </c>
      <c r="S723">
        <v>58956857.230000004</v>
      </c>
      <c r="T723">
        <v>0.72067101687467272</v>
      </c>
      <c r="V723">
        <v>22851424.00999999</v>
      </c>
      <c r="W723">
        <v>0.72067101687467272</v>
      </c>
      <c r="X723">
        <v>1</v>
      </c>
      <c r="Y723">
        <v>1</v>
      </c>
      <c r="AA723">
        <v>911845.5567085892</v>
      </c>
      <c r="AB723">
        <v>273553.66701257677</v>
      </c>
      <c r="AC723">
        <v>9679131.4838252403</v>
      </c>
      <c r="AD723">
        <v>608155.30621718511</v>
      </c>
      <c r="AE723">
        <v>608155.30621718511</v>
      </c>
      <c r="AF723">
        <v>599577.21309737954</v>
      </c>
      <c r="AG723">
        <v>47.127454671348644</v>
      </c>
      <c r="AH723">
        <v>104.77217117902079</v>
      </c>
      <c r="AI723">
        <v>103.29434893271305</v>
      </c>
      <c r="AJ723">
        <v>0</v>
      </c>
      <c r="AK723">
        <v>0</v>
      </c>
      <c r="AL723">
        <v>0</v>
      </c>
      <c r="AM723">
        <v>0</v>
      </c>
      <c r="AN723">
        <v>873130.88</v>
      </c>
      <c r="AO723">
        <v>150.41999999999999</v>
      </c>
      <c r="AP723">
        <v>24811969.500000004</v>
      </c>
      <c r="AQ723">
        <v>25685100.380000003</v>
      </c>
      <c r="AS723">
        <v>25685100.380000003</v>
      </c>
      <c r="AU723">
        <v>111</v>
      </c>
      <c r="AV723">
        <v>56</v>
      </c>
      <c r="AX723">
        <v>39.5</v>
      </c>
      <c r="AY723">
        <v>3251</v>
      </c>
    </row>
    <row r="724" spans="1:51" x14ac:dyDescent="0.25">
      <c r="A724" t="s">
        <v>1606</v>
      </c>
      <c r="B724" t="s">
        <v>1607</v>
      </c>
      <c r="C724" t="s">
        <v>1587</v>
      </c>
      <c r="D724" t="s">
        <v>102</v>
      </c>
      <c r="F724">
        <v>627.75</v>
      </c>
      <c r="H724">
        <v>4229856.66</v>
      </c>
      <c r="I724">
        <v>567592.71</v>
      </c>
      <c r="J724">
        <v>1804670.1300000001</v>
      </c>
      <c r="K724">
        <v>3590264.0772500001</v>
      </c>
      <c r="L724">
        <v>10192383.57725</v>
      </c>
      <c r="M724">
        <v>0.93035000000000001</v>
      </c>
      <c r="N724">
        <v>9732545.9499999993</v>
      </c>
      <c r="O724">
        <v>15503.85</v>
      </c>
      <c r="Q724">
        <v>840876.64</v>
      </c>
      <c r="R724">
        <v>4944083.97</v>
      </c>
      <c r="S724">
        <v>7392140.1600000001</v>
      </c>
      <c r="T724">
        <v>0.75952789721994585</v>
      </c>
      <c r="V724">
        <v>2340405.7899999991</v>
      </c>
      <c r="W724">
        <v>0.75952789721994585</v>
      </c>
      <c r="X724">
        <v>2</v>
      </c>
      <c r="Y724">
        <v>0</v>
      </c>
      <c r="AA724">
        <v>0</v>
      </c>
      <c r="AB724">
        <v>0</v>
      </c>
      <c r="AC724">
        <v>1251626.9190225003</v>
      </c>
      <c r="AD724">
        <v>78641.720435331561</v>
      </c>
      <c r="AE724">
        <v>78641.720435331561</v>
      </c>
      <c r="AF724">
        <v>77532.470883285263</v>
      </c>
      <c r="AG724">
        <v>0</v>
      </c>
      <c r="AH724">
        <v>125.27554031912634</v>
      </c>
      <c r="AI724">
        <v>123.50851594310676</v>
      </c>
      <c r="AJ724">
        <v>0</v>
      </c>
      <c r="AK724">
        <v>0</v>
      </c>
      <c r="AL724">
        <v>0</v>
      </c>
      <c r="AM724">
        <v>0</v>
      </c>
      <c r="AN724">
        <v>77532.47</v>
      </c>
      <c r="AO724">
        <v>123.5</v>
      </c>
      <c r="AP724">
        <v>5355493.8099999987</v>
      </c>
      <c r="AQ724">
        <v>5433026.2799999984</v>
      </c>
      <c r="AS724">
        <v>5433026.2799999984</v>
      </c>
      <c r="AU724">
        <v>113</v>
      </c>
      <c r="AV724">
        <v>57</v>
      </c>
      <c r="AX724">
        <v>0.33</v>
      </c>
      <c r="AY724">
        <v>561.66</v>
      </c>
    </row>
    <row r="725" spans="1:51" x14ac:dyDescent="0.25">
      <c r="A725" t="s">
        <v>1608</v>
      </c>
      <c r="B725" t="s">
        <v>1609</v>
      </c>
      <c r="C725" t="s">
        <v>1587</v>
      </c>
      <c r="D725" t="s">
        <v>211</v>
      </c>
      <c r="F725">
        <v>665.39</v>
      </c>
      <c r="H725">
        <v>4128877.79</v>
      </c>
      <c r="I725">
        <v>601625.67000000004</v>
      </c>
      <c r="J725">
        <v>1542105.4300000002</v>
      </c>
      <c r="K725">
        <v>3477939.655890001</v>
      </c>
      <c r="L725">
        <v>9750548.5458900016</v>
      </c>
      <c r="M725">
        <v>0.93035000000000001</v>
      </c>
      <c r="N725">
        <v>9313661.3300000001</v>
      </c>
      <c r="O725">
        <v>13997.29</v>
      </c>
      <c r="Q725">
        <v>1492046.28</v>
      </c>
      <c r="R725">
        <v>4123094.3</v>
      </c>
      <c r="S725">
        <v>6923439.7299999995</v>
      </c>
      <c r="T725">
        <v>0.74336391293283144</v>
      </c>
      <c r="V725">
        <v>2390221.6000000006</v>
      </c>
      <c r="W725">
        <v>0.74336391293283144</v>
      </c>
      <c r="X725">
        <v>2</v>
      </c>
      <c r="Y725">
        <v>0</v>
      </c>
      <c r="AA725">
        <v>0</v>
      </c>
      <c r="AB725">
        <v>0</v>
      </c>
      <c r="AC725">
        <v>1246008.4543647009</v>
      </c>
      <c r="AD725">
        <v>78288.703318026732</v>
      </c>
      <c r="AE725">
        <v>78288.703318026732</v>
      </c>
      <c r="AF725">
        <v>77184.433108714395</v>
      </c>
      <c r="AG725">
        <v>0</v>
      </c>
      <c r="AH725">
        <v>117.65837075703983</v>
      </c>
      <c r="AI725">
        <v>115.99878734082928</v>
      </c>
      <c r="AJ725">
        <v>0</v>
      </c>
      <c r="AK725">
        <v>0</v>
      </c>
      <c r="AL725">
        <v>0</v>
      </c>
      <c r="AM725">
        <v>0</v>
      </c>
      <c r="AN725">
        <v>77184.429999999993</v>
      </c>
      <c r="AO725">
        <v>115.99</v>
      </c>
      <c r="AP725">
        <v>4328677.59</v>
      </c>
      <c r="AQ725">
        <v>4405862.0199999996</v>
      </c>
      <c r="AS725">
        <v>4405862.0199999996</v>
      </c>
      <c r="AU725">
        <v>111</v>
      </c>
      <c r="AV725">
        <v>56</v>
      </c>
      <c r="AX725">
        <v>0.66</v>
      </c>
      <c r="AY725">
        <v>437</v>
      </c>
    </row>
    <row r="726" spans="1:51" x14ac:dyDescent="0.25">
      <c r="A726" t="s">
        <v>1610</v>
      </c>
      <c r="B726" t="s">
        <v>1611</v>
      </c>
      <c r="C726" t="s">
        <v>1587</v>
      </c>
      <c r="D726" t="s">
        <v>222</v>
      </c>
      <c r="F726">
        <v>565.16</v>
      </c>
      <c r="H726">
        <v>3790190.93</v>
      </c>
      <c r="I726">
        <v>511000.71</v>
      </c>
      <c r="J726">
        <v>1183030.1200000001</v>
      </c>
      <c r="K726">
        <v>3358834.1501600007</v>
      </c>
      <c r="L726">
        <v>8843055.9101600014</v>
      </c>
      <c r="M726">
        <v>0.93035000000000001</v>
      </c>
      <c r="N726">
        <v>8461079.8599999994</v>
      </c>
      <c r="O726">
        <v>14971.12</v>
      </c>
      <c r="Q726">
        <v>2151170.61</v>
      </c>
      <c r="R726">
        <v>2360393.23</v>
      </c>
      <c r="S726">
        <v>6395135.3200000003</v>
      </c>
      <c r="T726">
        <v>0.75582968436844433</v>
      </c>
      <c r="V726">
        <v>2065944.5399999991</v>
      </c>
      <c r="W726">
        <v>0.75582968436844433</v>
      </c>
      <c r="X726">
        <v>2</v>
      </c>
      <c r="Y726">
        <v>0</v>
      </c>
      <c r="AA726">
        <v>0</v>
      </c>
      <c r="AB726">
        <v>0</v>
      </c>
      <c r="AC726">
        <v>949642.75728899962</v>
      </c>
      <c r="AD726">
        <v>59667.572738435483</v>
      </c>
      <c r="AE726">
        <v>59667.572738435483</v>
      </c>
      <c r="AF726">
        <v>58825.955490422384</v>
      </c>
      <c r="AG726">
        <v>0</v>
      </c>
      <c r="AH726">
        <v>105.57642568199357</v>
      </c>
      <c r="AI726">
        <v>104.08725934323446</v>
      </c>
      <c r="AJ726">
        <v>0</v>
      </c>
      <c r="AK726">
        <v>0</v>
      </c>
      <c r="AL726">
        <v>0</v>
      </c>
      <c r="AM726">
        <v>0</v>
      </c>
      <c r="AN726">
        <v>58825.95</v>
      </c>
      <c r="AO726">
        <v>104.08</v>
      </c>
      <c r="AP726">
        <v>2487130.8200000003</v>
      </c>
      <c r="AQ726">
        <v>2545956.7700000005</v>
      </c>
      <c r="AS726">
        <v>2545956.7700000005</v>
      </c>
      <c r="AU726">
        <v>111</v>
      </c>
      <c r="AV726">
        <v>56</v>
      </c>
      <c r="AX726">
        <v>2</v>
      </c>
      <c r="AY726">
        <v>315</v>
      </c>
    </row>
    <row r="727" spans="1:51" x14ac:dyDescent="0.25">
      <c r="A727" t="s">
        <v>1612</v>
      </c>
      <c r="B727" t="s">
        <v>1613</v>
      </c>
      <c r="C727" t="s">
        <v>1587</v>
      </c>
      <c r="D727" t="s">
        <v>211</v>
      </c>
      <c r="F727">
        <v>602.73</v>
      </c>
      <c r="H727">
        <v>3609616.02</v>
      </c>
      <c r="I727">
        <v>544970.38</v>
      </c>
      <c r="J727">
        <v>1157394.25</v>
      </c>
      <c r="K727">
        <v>3041891.0902300002</v>
      </c>
      <c r="L727">
        <v>8353871.7402300006</v>
      </c>
      <c r="M727">
        <v>0.93035000000000001</v>
      </c>
      <c r="N727">
        <v>7983892.2800000003</v>
      </c>
      <c r="O727">
        <v>13246.21</v>
      </c>
      <c r="Q727">
        <v>3355462.39</v>
      </c>
      <c r="R727">
        <v>1930168.47</v>
      </c>
      <c r="S727">
        <v>7015942.9400000004</v>
      </c>
      <c r="T727">
        <v>0.87876222448231733</v>
      </c>
      <c r="V727">
        <v>967949.33999999985</v>
      </c>
      <c r="W727">
        <v>0.87876222448231733</v>
      </c>
      <c r="X727">
        <v>2</v>
      </c>
      <c r="Y727">
        <v>0</v>
      </c>
      <c r="AA727">
        <v>0</v>
      </c>
      <c r="AB727">
        <v>0</v>
      </c>
      <c r="AC727">
        <v>100125.24613599984</v>
      </c>
      <c r="AD727">
        <v>6291.0292959307244</v>
      </c>
      <c r="AE727">
        <v>18307.168221458822</v>
      </c>
      <c r="AF727">
        <v>18048.943731500109</v>
      </c>
      <c r="AG727">
        <v>0</v>
      </c>
      <c r="AH727">
        <v>10.43755793793361</v>
      </c>
      <c r="AI727">
        <v>29.945321672224889</v>
      </c>
      <c r="AJ727">
        <v>0</v>
      </c>
      <c r="AK727">
        <v>0</v>
      </c>
      <c r="AL727">
        <v>0</v>
      </c>
      <c r="AM727">
        <v>0</v>
      </c>
      <c r="AN727">
        <v>18048.939999999999</v>
      </c>
      <c r="AO727">
        <v>29.94</v>
      </c>
      <c r="AP727">
        <v>2008711</v>
      </c>
      <c r="AQ727">
        <v>2026759.94</v>
      </c>
      <c r="AS727">
        <v>2026759.94</v>
      </c>
      <c r="AU727">
        <v>111</v>
      </c>
      <c r="AV727">
        <v>56</v>
      </c>
      <c r="AX727">
        <v>0</v>
      </c>
      <c r="AY727">
        <v>293.33</v>
      </c>
    </row>
    <row r="728" spans="1:51" x14ac:dyDescent="0.25">
      <c r="A728" t="s">
        <v>1614</v>
      </c>
      <c r="B728" t="s">
        <v>1615</v>
      </c>
      <c r="C728" t="s">
        <v>1616</v>
      </c>
      <c r="D728" t="s">
        <v>97</v>
      </c>
      <c r="F728">
        <v>22.31</v>
      </c>
      <c r="H728">
        <v>128168.06</v>
      </c>
      <c r="I728">
        <v>20172.03</v>
      </c>
      <c r="J728">
        <v>42300.509999999995</v>
      </c>
      <c r="K728">
        <v>119400.41081</v>
      </c>
      <c r="L728">
        <v>310041.01081000001</v>
      </c>
      <c r="M728">
        <v>1.05731</v>
      </c>
      <c r="N728">
        <v>320966.62</v>
      </c>
      <c r="O728">
        <v>14386.67</v>
      </c>
      <c r="Q728">
        <v>32096.66</v>
      </c>
      <c r="R728">
        <v>206037.57</v>
      </c>
      <c r="S728">
        <v>238134.23</v>
      </c>
      <c r="T728">
        <v>0.74192833510226086</v>
      </c>
      <c r="V728">
        <v>82832.389999999985</v>
      </c>
      <c r="W728">
        <v>0.74192833510226086</v>
      </c>
      <c r="X728">
        <v>2</v>
      </c>
      <c r="Y728">
        <v>0</v>
      </c>
      <c r="AA728">
        <v>0</v>
      </c>
      <c r="AB728">
        <v>0</v>
      </c>
      <c r="AC728">
        <v>45662.155199999979</v>
      </c>
      <c r="AD728">
        <v>2869.0262163086045</v>
      </c>
      <c r="AE728">
        <v>2869.0262163086045</v>
      </c>
      <c r="AF728">
        <v>2828.5583065574897</v>
      </c>
      <c r="AG728">
        <v>0</v>
      </c>
      <c r="AH728">
        <v>128.59821677761562</v>
      </c>
      <c r="AI728">
        <v>126.78432570853832</v>
      </c>
      <c r="AJ728">
        <v>0</v>
      </c>
      <c r="AK728">
        <v>0</v>
      </c>
      <c r="AL728">
        <v>0</v>
      </c>
      <c r="AM728">
        <v>0</v>
      </c>
      <c r="AN728">
        <v>2828.55</v>
      </c>
      <c r="AO728">
        <v>126.78</v>
      </c>
      <c r="AP728">
        <v>206037.56999999998</v>
      </c>
      <c r="AQ728">
        <v>208866.11999999997</v>
      </c>
      <c r="AS728">
        <v>208866.11999999997</v>
      </c>
      <c r="AU728">
        <v>63</v>
      </c>
      <c r="AV728">
        <v>32</v>
      </c>
      <c r="AX728">
        <v>4.66</v>
      </c>
      <c r="AY728">
        <v>6.3885199056541504</v>
      </c>
    </row>
    <row r="729" spans="1:51" x14ac:dyDescent="0.25">
      <c r="A729" t="s">
        <v>1617</v>
      </c>
      <c r="B729" t="s">
        <v>1618</v>
      </c>
      <c r="C729" t="s">
        <v>1616</v>
      </c>
      <c r="D729" t="s">
        <v>211</v>
      </c>
      <c r="F729">
        <v>1101.54</v>
      </c>
      <c r="H729">
        <v>6254311.0599999996</v>
      </c>
      <c r="I729">
        <v>995979.42</v>
      </c>
      <c r="J729">
        <v>1423230.45</v>
      </c>
      <c r="K729">
        <v>4939380.1495399997</v>
      </c>
      <c r="L729">
        <v>13612901.079539999</v>
      </c>
      <c r="M729">
        <v>1.05731</v>
      </c>
      <c r="N729">
        <v>14109980.560000001</v>
      </c>
      <c r="O729">
        <v>12809.32</v>
      </c>
      <c r="Q729">
        <v>12128927.35</v>
      </c>
      <c r="R729">
        <v>1161802.52</v>
      </c>
      <c r="S729">
        <v>13503020.189999999</v>
      </c>
      <c r="T729">
        <v>0.95698361401569498</v>
      </c>
      <c r="V729">
        <v>606960.37000000104</v>
      </c>
      <c r="W729">
        <v>0.95698361401569498</v>
      </c>
      <c r="X729">
        <v>3</v>
      </c>
      <c r="Y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20.992010973864602</v>
      </c>
      <c r="AK729">
        <v>0</v>
      </c>
      <c r="AL729">
        <v>23123.539768150811</v>
      </c>
      <c r="AM729">
        <v>0</v>
      </c>
      <c r="AN729">
        <v>23123.53</v>
      </c>
      <c r="AO729">
        <v>20.99</v>
      </c>
      <c r="AP729">
        <v>1179100.2899999996</v>
      </c>
      <c r="AQ729">
        <v>1202223.8199999996</v>
      </c>
      <c r="AS729">
        <v>1202223.8199999996</v>
      </c>
      <c r="AU729">
        <v>63</v>
      </c>
      <c r="AV729">
        <v>32</v>
      </c>
      <c r="AX729">
        <v>18</v>
      </c>
      <c r="AY729">
        <v>215.66</v>
      </c>
    </row>
    <row r="730" spans="1:51" x14ac:dyDescent="0.25">
      <c r="A730" t="s">
        <v>1619</v>
      </c>
      <c r="B730" t="s">
        <v>1620</v>
      </c>
      <c r="C730" t="s">
        <v>1616</v>
      </c>
      <c r="D730" t="s">
        <v>211</v>
      </c>
      <c r="F730">
        <v>410.96</v>
      </c>
      <c r="H730">
        <v>2334389.0300000003</v>
      </c>
      <c r="I730">
        <v>371577.7</v>
      </c>
      <c r="J730">
        <v>572571.39999999991</v>
      </c>
      <c r="K730">
        <v>1854975.51196</v>
      </c>
      <c r="L730">
        <v>5133513.6419600006</v>
      </c>
      <c r="M730">
        <v>1.05731</v>
      </c>
      <c r="N730">
        <v>5321406.66</v>
      </c>
      <c r="O730">
        <v>12948.72</v>
      </c>
      <c r="Q730">
        <v>4266342.7699999996</v>
      </c>
      <c r="R730">
        <v>1252921.72</v>
      </c>
      <c r="S730">
        <v>5604353.9299999997</v>
      </c>
      <c r="T730">
        <v>1.0531715179985885</v>
      </c>
      <c r="V730">
        <v>-282947.26999999955</v>
      </c>
      <c r="W730">
        <v>1.0531715179985885</v>
      </c>
      <c r="X730">
        <v>4</v>
      </c>
      <c r="Y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0.99638993341520199</v>
      </c>
      <c r="AL730">
        <v>0</v>
      </c>
      <c r="AM730">
        <v>409.4764070363114</v>
      </c>
      <c r="AN730">
        <v>409.47</v>
      </c>
      <c r="AO730">
        <v>0.99</v>
      </c>
      <c r="AP730">
        <v>1262020.8899999999</v>
      </c>
      <c r="AQ730">
        <v>1262430.3599999999</v>
      </c>
      <c r="AS730">
        <v>1262430.3599999999</v>
      </c>
      <c r="AU730">
        <v>52</v>
      </c>
      <c r="AV730">
        <v>26</v>
      </c>
      <c r="AX730">
        <v>21</v>
      </c>
      <c r="AY730">
        <v>81</v>
      </c>
    </row>
    <row r="731" spans="1:51" x14ac:dyDescent="0.25">
      <c r="A731" t="s">
        <v>1621</v>
      </c>
      <c r="B731" t="s">
        <v>1622</v>
      </c>
      <c r="C731" t="s">
        <v>1616</v>
      </c>
      <c r="D731" t="s">
        <v>102</v>
      </c>
      <c r="F731">
        <v>1691.78</v>
      </c>
      <c r="H731">
        <v>10038510.940000001</v>
      </c>
      <c r="I731">
        <v>1529656.72</v>
      </c>
      <c r="J731">
        <v>2383531.1399999997</v>
      </c>
      <c r="K731">
        <v>8150917.6657799995</v>
      </c>
      <c r="L731">
        <v>22102616.465780001</v>
      </c>
      <c r="M731">
        <v>1.05731</v>
      </c>
      <c r="N731">
        <v>22902188.32</v>
      </c>
      <c r="O731">
        <v>13537.33</v>
      </c>
      <c r="Q731">
        <v>17995122.559999999</v>
      </c>
      <c r="R731">
        <v>3240872.52</v>
      </c>
      <c r="S731">
        <v>21588366.629999999</v>
      </c>
      <c r="T731">
        <v>0.94263335574563112</v>
      </c>
      <c r="V731">
        <v>1313821.6900000013</v>
      </c>
      <c r="W731">
        <v>0.94263335574563112</v>
      </c>
      <c r="X731">
        <v>3</v>
      </c>
      <c r="Y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22.185079866714918</v>
      </c>
      <c r="AK731">
        <v>0</v>
      </c>
      <c r="AL731">
        <v>37532.274416910965</v>
      </c>
      <c r="AM731">
        <v>0</v>
      </c>
      <c r="AN731">
        <v>37532.269999999997</v>
      </c>
      <c r="AO731">
        <v>22.18</v>
      </c>
      <c r="AP731">
        <v>3282781.85</v>
      </c>
      <c r="AQ731">
        <v>3320314.12</v>
      </c>
      <c r="AS731">
        <v>3320314.12</v>
      </c>
      <c r="AU731">
        <v>63</v>
      </c>
      <c r="AV731">
        <v>32</v>
      </c>
      <c r="AX731">
        <v>64.5</v>
      </c>
      <c r="AY731">
        <v>368.33</v>
      </c>
    </row>
    <row r="732" spans="1:51" x14ac:dyDescent="0.25">
      <c r="A732" t="s">
        <v>1623</v>
      </c>
      <c r="B732" t="s">
        <v>1624</v>
      </c>
      <c r="C732" t="s">
        <v>1616</v>
      </c>
      <c r="D732" t="s">
        <v>211</v>
      </c>
      <c r="F732">
        <v>4172.8900000000003</v>
      </c>
      <c r="H732">
        <v>24606171.280000001</v>
      </c>
      <c r="I732">
        <v>3773001.95</v>
      </c>
      <c r="J732">
        <v>8973110.1800000016</v>
      </c>
      <c r="K732">
        <v>21241250.649390001</v>
      </c>
      <c r="L732">
        <v>58593534.059390008</v>
      </c>
      <c r="M732">
        <v>1.05731</v>
      </c>
      <c r="N732">
        <v>60734193.420000002</v>
      </c>
      <c r="O732">
        <v>14554.46</v>
      </c>
      <c r="Q732">
        <v>36072296.740000002</v>
      </c>
      <c r="R732">
        <v>9365672.5700000003</v>
      </c>
      <c r="S732">
        <v>46011209.789999999</v>
      </c>
      <c r="T732">
        <v>0.7575832854454001</v>
      </c>
      <c r="V732">
        <v>14722983.630000003</v>
      </c>
      <c r="W732">
        <v>0.7575832854454001</v>
      </c>
      <c r="X732">
        <v>2</v>
      </c>
      <c r="Y732">
        <v>0</v>
      </c>
      <c r="AA732">
        <v>0</v>
      </c>
      <c r="AB732">
        <v>0</v>
      </c>
      <c r="AC732">
        <v>4789263.7462656023</v>
      </c>
      <c r="AD732">
        <v>300917.09829877631</v>
      </c>
      <c r="AE732">
        <v>300917.09829877631</v>
      </c>
      <c r="AF732">
        <v>296672.63168940868</v>
      </c>
      <c r="AG732">
        <v>0</v>
      </c>
      <c r="AH732">
        <v>72.112396516269612</v>
      </c>
      <c r="AI732">
        <v>71.095243749393987</v>
      </c>
      <c r="AJ732">
        <v>0</v>
      </c>
      <c r="AK732">
        <v>0</v>
      </c>
      <c r="AL732">
        <v>0</v>
      </c>
      <c r="AM732">
        <v>0</v>
      </c>
      <c r="AN732">
        <v>296672.63</v>
      </c>
      <c r="AO732">
        <v>71.09</v>
      </c>
      <c r="AP732">
        <v>9968381.049999997</v>
      </c>
      <c r="AQ732">
        <v>10265053.679999998</v>
      </c>
      <c r="AS732">
        <v>10265053.679999998</v>
      </c>
      <c r="AU732">
        <v>63</v>
      </c>
      <c r="AV732">
        <v>32</v>
      </c>
      <c r="AX732">
        <v>626.5</v>
      </c>
      <c r="AY732">
        <v>1617.66</v>
      </c>
    </row>
    <row r="733" spans="1:51" x14ac:dyDescent="0.25">
      <c r="A733" t="s">
        <v>1625</v>
      </c>
      <c r="B733" t="s">
        <v>1626</v>
      </c>
      <c r="C733" t="s">
        <v>1616</v>
      </c>
      <c r="D733" t="s">
        <v>211</v>
      </c>
      <c r="F733">
        <v>285.48</v>
      </c>
      <c r="H733">
        <v>1636353.27</v>
      </c>
      <c r="I733">
        <v>258122.45</v>
      </c>
      <c r="J733">
        <v>458388.66000000003</v>
      </c>
      <c r="K733">
        <v>1312371.3834799998</v>
      </c>
      <c r="L733">
        <v>3665235.7634799997</v>
      </c>
      <c r="M733">
        <v>1.05731</v>
      </c>
      <c r="N733">
        <v>3800078.42</v>
      </c>
      <c r="O733">
        <v>13311.18</v>
      </c>
      <c r="Q733">
        <v>4104397.55</v>
      </c>
      <c r="R733">
        <v>238301.71</v>
      </c>
      <c r="S733">
        <v>4394778.82</v>
      </c>
      <c r="T733">
        <v>1.156496875661845</v>
      </c>
      <c r="V733">
        <v>-594700.40000000037</v>
      </c>
      <c r="W733">
        <v>1.156496875661845</v>
      </c>
      <c r="X733">
        <v>4</v>
      </c>
      <c r="Y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1.024281446181019</v>
      </c>
      <c r="AL733">
        <v>0</v>
      </c>
      <c r="AM733">
        <v>292.41186725575733</v>
      </c>
      <c r="AN733">
        <v>292.41000000000003</v>
      </c>
      <c r="AO733">
        <v>1.02</v>
      </c>
      <c r="AP733">
        <v>240237.1</v>
      </c>
      <c r="AQ733">
        <v>240529.51</v>
      </c>
      <c r="AS733">
        <v>240529.51</v>
      </c>
      <c r="AU733">
        <v>63</v>
      </c>
      <c r="AV733">
        <v>32</v>
      </c>
      <c r="AX733">
        <v>20.5</v>
      </c>
      <c r="AY733">
        <v>74.66</v>
      </c>
    </row>
    <row r="734" spans="1:51" x14ac:dyDescent="0.25">
      <c r="A734" t="s">
        <v>1627</v>
      </c>
      <c r="B734" t="s">
        <v>1628</v>
      </c>
      <c r="C734" t="s">
        <v>1616</v>
      </c>
      <c r="D734" t="s">
        <v>102</v>
      </c>
      <c r="F734">
        <v>375.75</v>
      </c>
      <c r="H734">
        <v>2328760.7599999998</v>
      </c>
      <c r="I734">
        <v>339741.87</v>
      </c>
      <c r="J734">
        <v>881175.95000000007</v>
      </c>
      <c r="K734">
        <v>2029940.1432499997</v>
      </c>
      <c r="L734">
        <v>5579618.7232499998</v>
      </c>
      <c r="M734">
        <v>1.05731</v>
      </c>
      <c r="N734">
        <v>5783050.7999999998</v>
      </c>
      <c r="O734">
        <v>15390.68</v>
      </c>
      <c r="Q734">
        <v>4079432.89</v>
      </c>
      <c r="R734">
        <v>541610.96</v>
      </c>
      <c r="S734">
        <v>4825243.2</v>
      </c>
      <c r="T734">
        <v>0.83437676182958664</v>
      </c>
      <c r="V734">
        <v>957807.59999999963</v>
      </c>
      <c r="W734">
        <v>0.83437676182958664</v>
      </c>
      <c r="X734">
        <v>2</v>
      </c>
      <c r="Y734">
        <v>0</v>
      </c>
      <c r="AA734">
        <v>0</v>
      </c>
      <c r="AB734">
        <v>0</v>
      </c>
      <c r="AC734">
        <v>153964.17236399979</v>
      </c>
      <c r="AD734">
        <v>9673.8151090286756</v>
      </c>
      <c r="AE734">
        <v>11412.935243331429</v>
      </c>
      <c r="AF734">
        <v>11251.954618338503</v>
      </c>
      <c r="AG734">
        <v>0</v>
      </c>
      <c r="AH734">
        <v>25.745349591560014</v>
      </c>
      <c r="AI734">
        <v>29.945321672224892</v>
      </c>
      <c r="AJ734">
        <v>0</v>
      </c>
      <c r="AK734">
        <v>0</v>
      </c>
      <c r="AL734">
        <v>0</v>
      </c>
      <c r="AM734">
        <v>0</v>
      </c>
      <c r="AN734">
        <v>11251.95</v>
      </c>
      <c r="AO734">
        <v>29.94</v>
      </c>
      <c r="AP734">
        <v>592993.58000000019</v>
      </c>
      <c r="AQ734">
        <v>604245.53000000014</v>
      </c>
      <c r="AS734">
        <v>604245.53000000014</v>
      </c>
      <c r="AU734">
        <v>63</v>
      </c>
      <c r="AV734">
        <v>32</v>
      </c>
      <c r="AX734">
        <v>38.5</v>
      </c>
      <c r="AY734">
        <v>202</v>
      </c>
    </row>
    <row r="735" spans="1:51" x14ac:dyDescent="0.25">
      <c r="A735" t="s">
        <v>1629</v>
      </c>
      <c r="B735" t="s">
        <v>1630</v>
      </c>
      <c r="C735" t="s">
        <v>1616</v>
      </c>
      <c r="D735" t="s">
        <v>211</v>
      </c>
      <c r="F735">
        <v>2327.38</v>
      </c>
      <c r="H735">
        <v>13400273.4</v>
      </c>
      <c r="I735">
        <v>2104347.17</v>
      </c>
      <c r="J735">
        <v>4145653.8</v>
      </c>
      <c r="K735">
        <v>11492305.016380001</v>
      </c>
      <c r="L735">
        <v>31142579.386380002</v>
      </c>
      <c r="M735">
        <v>1.05731</v>
      </c>
      <c r="N735">
        <v>32268736.609999999</v>
      </c>
      <c r="O735">
        <v>13864.83</v>
      </c>
      <c r="Q735">
        <v>19418916.579999998</v>
      </c>
      <c r="R735">
        <v>3410957.38</v>
      </c>
      <c r="S735">
        <v>23369202.939999998</v>
      </c>
      <c r="T735">
        <v>0.72420569861287787</v>
      </c>
      <c r="V735">
        <v>8899533.6700000018</v>
      </c>
      <c r="W735">
        <v>0.72420569861287787</v>
      </c>
      <c r="X735">
        <v>1</v>
      </c>
      <c r="Y735">
        <v>1</v>
      </c>
      <c r="AA735">
        <v>245611.74775902182</v>
      </c>
      <c r="AB735">
        <v>73683.524327706546</v>
      </c>
      <c r="AC735">
        <v>2622000.687772037</v>
      </c>
      <c r="AD735">
        <v>164744.49529261747</v>
      </c>
      <c r="AE735">
        <v>164744.49529261747</v>
      </c>
      <c r="AF735">
        <v>162420.75724881791</v>
      </c>
      <c r="AG735">
        <v>31.659430057707183</v>
      </c>
      <c r="AH735">
        <v>70.785387557088853</v>
      </c>
      <c r="AI735">
        <v>69.786952388014811</v>
      </c>
      <c r="AJ735">
        <v>0</v>
      </c>
      <c r="AK735">
        <v>0</v>
      </c>
      <c r="AL735">
        <v>0</v>
      </c>
      <c r="AM735">
        <v>0</v>
      </c>
      <c r="AN735">
        <v>236104.28</v>
      </c>
      <c r="AO735">
        <v>101.44</v>
      </c>
      <c r="AP735">
        <v>3498267.8099999996</v>
      </c>
      <c r="AQ735">
        <v>3734372.0899999994</v>
      </c>
      <c r="AS735">
        <v>3734372.0899999994</v>
      </c>
      <c r="AU735">
        <v>52</v>
      </c>
      <c r="AV735">
        <v>26</v>
      </c>
      <c r="AX735">
        <v>315.5</v>
      </c>
      <c r="AY735">
        <v>580.66</v>
      </c>
    </row>
    <row r="736" spans="1:51" x14ac:dyDescent="0.25">
      <c r="A736" t="s">
        <v>1631</v>
      </c>
      <c r="B736" t="s">
        <v>1632</v>
      </c>
      <c r="C736" t="s">
        <v>1616</v>
      </c>
      <c r="D736" t="s">
        <v>211</v>
      </c>
      <c r="F736">
        <v>356.14</v>
      </c>
      <c r="H736">
        <v>2163832.9699999997</v>
      </c>
      <c r="I736">
        <v>322011.09999999998</v>
      </c>
      <c r="J736">
        <v>881340.59000000008</v>
      </c>
      <c r="K736">
        <v>1864622.5391399995</v>
      </c>
      <c r="L736">
        <v>5231807.1991399992</v>
      </c>
      <c r="M736">
        <v>1.05731</v>
      </c>
      <c r="N736">
        <v>5424780.5499999998</v>
      </c>
      <c r="O736">
        <v>15232.15</v>
      </c>
      <c r="Q736">
        <v>2308646.5699999998</v>
      </c>
      <c r="R736">
        <v>1490412.3</v>
      </c>
      <c r="S736">
        <v>3848455.91</v>
      </c>
      <c r="T736">
        <v>0.70942149171361413</v>
      </c>
      <c r="V736">
        <v>1576324.6399999997</v>
      </c>
      <c r="W736">
        <v>0.70942149171361413</v>
      </c>
      <c r="X736">
        <v>1</v>
      </c>
      <c r="Y736">
        <v>1</v>
      </c>
      <c r="AA736">
        <v>121491.50251536863</v>
      </c>
      <c r="AB736">
        <v>36447.450754610589</v>
      </c>
      <c r="AC736">
        <v>651401.37457566382</v>
      </c>
      <c r="AD736">
        <v>40928.589831367433</v>
      </c>
      <c r="AE736">
        <v>40928.589831367433</v>
      </c>
      <c r="AF736">
        <v>40351.287863849262</v>
      </c>
      <c r="AG736">
        <v>102.34023348854549</v>
      </c>
      <c r="AH736">
        <v>114.92275462280966</v>
      </c>
      <c r="AI736">
        <v>113.30175735342635</v>
      </c>
      <c r="AJ736">
        <v>0</v>
      </c>
      <c r="AK736">
        <v>0</v>
      </c>
      <c r="AL736">
        <v>0</v>
      </c>
      <c r="AM736">
        <v>0</v>
      </c>
      <c r="AN736">
        <v>76798.73</v>
      </c>
      <c r="AO736">
        <v>215.64</v>
      </c>
      <c r="AP736">
        <v>1601337.38</v>
      </c>
      <c r="AQ736">
        <v>1678136.1099999999</v>
      </c>
      <c r="AS736">
        <v>1678136.1099999999</v>
      </c>
      <c r="AU736">
        <v>63</v>
      </c>
      <c r="AV736">
        <v>32</v>
      </c>
      <c r="AX736">
        <v>36</v>
      </c>
      <c r="AY736">
        <v>211.33</v>
      </c>
    </row>
    <row r="737" spans="1:51" x14ac:dyDescent="0.25">
      <c r="A737" t="s">
        <v>1633</v>
      </c>
      <c r="B737" t="s">
        <v>1634</v>
      </c>
      <c r="C737" t="s">
        <v>1616</v>
      </c>
      <c r="D737" t="s">
        <v>211</v>
      </c>
      <c r="F737">
        <v>734.5</v>
      </c>
      <c r="H737">
        <v>4159407.2800000003</v>
      </c>
      <c r="I737">
        <v>664112.86</v>
      </c>
      <c r="J737">
        <v>970292.13000000012</v>
      </c>
      <c r="K737">
        <v>3293468.8735000002</v>
      </c>
      <c r="L737">
        <v>9087281.1435000002</v>
      </c>
      <c r="M737">
        <v>1.05731</v>
      </c>
      <c r="N737">
        <v>9419324.5199999996</v>
      </c>
      <c r="O737">
        <v>12824.13</v>
      </c>
      <c r="Q737">
        <v>9965201.6500000004</v>
      </c>
      <c r="R737">
        <v>710871.52</v>
      </c>
      <c r="S737">
        <v>11009516.949999999</v>
      </c>
      <c r="T737">
        <v>1.168822342475148</v>
      </c>
      <c r="V737">
        <v>-1590192.4299999997</v>
      </c>
      <c r="W737">
        <v>1.168822342475148</v>
      </c>
      <c r="X737">
        <v>4</v>
      </c>
      <c r="Y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0.98680284899871273</v>
      </c>
      <c r="AL737">
        <v>0</v>
      </c>
      <c r="AM737">
        <v>724.80669258955447</v>
      </c>
      <c r="AN737">
        <v>724.8</v>
      </c>
      <c r="AO737">
        <v>0.98</v>
      </c>
      <c r="AP737">
        <v>716278.16999999981</v>
      </c>
      <c r="AQ737">
        <v>717002.96999999986</v>
      </c>
      <c r="AS737">
        <v>717002.96999999986</v>
      </c>
      <c r="AU737">
        <v>52</v>
      </c>
      <c r="AV737">
        <v>26</v>
      </c>
      <c r="AX737">
        <v>44</v>
      </c>
      <c r="AY737">
        <v>112</v>
      </c>
    </row>
    <row r="738" spans="1:51" x14ac:dyDescent="0.25">
      <c r="A738" t="s">
        <v>1635</v>
      </c>
      <c r="B738" t="s">
        <v>1636</v>
      </c>
      <c r="C738" t="s">
        <v>1616</v>
      </c>
      <c r="D738" t="s">
        <v>211</v>
      </c>
      <c r="F738">
        <v>7114.21</v>
      </c>
      <c r="H738">
        <v>41071516.07</v>
      </c>
      <c r="I738">
        <v>6432455.25</v>
      </c>
      <c r="J738">
        <v>12859708.879999999</v>
      </c>
      <c r="K738">
        <v>35228799.162710011</v>
      </c>
      <c r="L738">
        <v>95592479.362710014</v>
      </c>
      <c r="M738">
        <v>1.05731</v>
      </c>
      <c r="N738">
        <v>99051921.870000005</v>
      </c>
      <c r="O738">
        <v>13923.1</v>
      </c>
      <c r="Q738">
        <v>61088126.460000001</v>
      </c>
      <c r="R738">
        <v>13276643.65</v>
      </c>
      <c r="S738">
        <v>75892460.980000004</v>
      </c>
      <c r="T738">
        <v>0.76618867708195026</v>
      </c>
      <c r="V738">
        <v>23159460.890000001</v>
      </c>
      <c r="W738">
        <v>0.76618867708195026</v>
      </c>
      <c r="X738">
        <v>2</v>
      </c>
      <c r="Y738">
        <v>0</v>
      </c>
      <c r="AA738">
        <v>0</v>
      </c>
      <c r="AB738">
        <v>0</v>
      </c>
      <c r="AC738">
        <v>6515798.4943948053</v>
      </c>
      <c r="AD738">
        <v>409398.03692408366</v>
      </c>
      <c r="AE738">
        <v>409398.03692408366</v>
      </c>
      <c r="AF738">
        <v>403623.43552227295</v>
      </c>
      <c r="AG738">
        <v>0</v>
      </c>
      <c r="AH738">
        <v>57.546521247486886</v>
      </c>
      <c r="AI738">
        <v>56.73482164882298</v>
      </c>
      <c r="AJ738">
        <v>0</v>
      </c>
      <c r="AK738">
        <v>0</v>
      </c>
      <c r="AL738">
        <v>0</v>
      </c>
      <c r="AM738">
        <v>0</v>
      </c>
      <c r="AN738">
        <v>403623.43</v>
      </c>
      <c r="AO738">
        <v>56.73</v>
      </c>
      <c r="AP738">
        <v>13626556.290000001</v>
      </c>
      <c r="AQ738">
        <v>14030179.720000001</v>
      </c>
      <c r="AS738">
        <v>14030179.720000001</v>
      </c>
      <c r="AU738">
        <v>64</v>
      </c>
      <c r="AV738">
        <v>32</v>
      </c>
      <c r="AX738">
        <v>943</v>
      </c>
      <c r="AY738">
        <v>1877.66</v>
      </c>
    </row>
    <row r="739" spans="1:51" x14ac:dyDescent="0.25">
      <c r="A739" t="s">
        <v>1637</v>
      </c>
      <c r="B739" t="s">
        <v>1638</v>
      </c>
      <c r="C739" t="s">
        <v>1616</v>
      </c>
      <c r="D739" t="s">
        <v>102</v>
      </c>
      <c r="F739">
        <v>2494.62</v>
      </c>
      <c r="H739">
        <v>15927135.17</v>
      </c>
      <c r="I739">
        <v>2255560.56</v>
      </c>
      <c r="J739">
        <v>8567588.1400000006</v>
      </c>
      <c r="K739">
        <v>14479557.231620001</v>
      </c>
      <c r="L739">
        <v>41229841.101620004</v>
      </c>
      <c r="M739">
        <v>1.05731</v>
      </c>
      <c r="N739">
        <v>42762899.869999997</v>
      </c>
      <c r="O739">
        <v>17142.04</v>
      </c>
      <c r="Q739">
        <v>8372813.2300000004</v>
      </c>
      <c r="R739">
        <v>18102273.539999999</v>
      </c>
      <c r="S739">
        <v>27604273.16</v>
      </c>
      <c r="T739">
        <v>0.64551920575820387</v>
      </c>
      <c r="V739">
        <v>15158626.709999997</v>
      </c>
      <c r="W739">
        <v>0.64551920575820387</v>
      </c>
      <c r="X739">
        <v>1</v>
      </c>
      <c r="Y739">
        <v>1</v>
      </c>
      <c r="AA739">
        <v>3690350.1203021519</v>
      </c>
      <c r="AB739">
        <v>1107105.0360906455</v>
      </c>
      <c r="AC739">
        <v>8096824.406267019</v>
      </c>
      <c r="AD739">
        <v>508736.42272643844</v>
      </c>
      <c r="AE739">
        <v>508736.42272643844</v>
      </c>
      <c r="AF739">
        <v>501560.64317971579</v>
      </c>
      <c r="AG739">
        <v>443.7970657216913</v>
      </c>
      <c r="AH739">
        <v>203.93343384019948</v>
      </c>
      <c r="AI739">
        <v>201.05693178909647</v>
      </c>
      <c r="AJ739">
        <v>0</v>
      </c>
      <c r="AK739">
        <v>0</v>
      </c>
      <c r="AL739">
        <v>0</v>
      </c>
      <c r="AM739">
        <v>0</v>
      </c>
      <c r="AN739">
        <v>1608665.67</v>
      </c>
      <c r="AO739">
        <v>644.85</v>
      </c>
      <c r="AP739">
        <v>19121812.32</v>
      </c>
      <c r="AQ739">
        <v>20730477.990000002</v>
      </c>
      <c r="AS739">
        <v>20730477.990000002</v>
      </c>
      <c r="AU739">
        <v>63</v>
      </c>
      <c r="AV739">
        <v>32</v>
      </c>
      <c r="AX739">
        <v>943.5</v>
      </c>
      <c r="AY739">
        <v>1596.33</v>
      </c>
    </row>
    <row r="740" spans="1:51" x14ac:dyDescent="0.25">
      <c r="A740" t="s">
        <v>1639</v>
      </c>
      <c r="B740" t="s">
        <v>1640</v>
      </c>
      <c r="C740" t="s">
        <v>1616</v>
      </c>
      <c r="D740" t="s">
        <v>222</v>
      </c>
      <c r="F740">
        <v>659.48</v>
      </c>
      <c r="H740">
        <v>4222273.16</v>
      </c>
      <c r="I740">
        <v>596282.03</v>
      </c>
      <c r="J740">
        <v>1004689</v>
      </c>
      <c r="K740">
        <v>3749050.3114799997</v>
      </c>
      <c r="L740">
        <v>9572294.5014800001</v>
      </c>
      <c r="M740">
        <v>1.05731</v>
      </c>
      <c r="N740">
        <v>9906024.6199999992</v>
      </c>
      <c r="O740">
        <v>15020.96</v>
      </c>
      <c r="Q740">
        <v>5526028.6900000004</v>
      </c>
      <c r="R740">
        <v>1206035.02</v>
      </c>
      <c r="S740">
        <v>7535223.2200000007</v>
      </c>
      <c r="T740">
        <v>0.7606707543192035</v>
      </c>
      <c r="V740">
        <v>2370801.3999999985</v>
      </c>
      <c r="W740">
        <v>0.7606707543192035</v>
      </c>
      <c r="X740">
        <v>2</v>
      </c>
      <c r="Y740">
        <v>0</v>
      </c>
      <c r="AA740">
        <v>0</v>
      </c>
      <c r="AB740">
        <v>0</v>
      </c>
      <c r="AC740">
        <v>838470.85483499942</v>
      </c>
      <c r="AD740">
        <v>52682.464364544503</v>
      </c>
      <c r="AE740">
        <v>52682.464364544503</v>
      </c>
      <c r="AF740">
        <v>51939.372788297514</v>
      </c>
      <c r="AG740">
        <v>0</v>
      </c>
      <c r="AH740">
        <v>79.884855286808545</v>
      </c>
      <c r="AI740">
        <v>78.758071189873107</v>
      </c>
      <c r="AJ740">
        <v>0</v>
      </c>
      <c r="AK740">
        <v>0</v>
      </c>
      <c r="AL740">
        <v>0</v>
      </c>
      <c r="AM740">
        <v>0</v>
      </c>
      <c r="AN740">
        <v>51939.37</v>
      </c>
      <c r="AO740">
        <v>78.75</v>
      </c>
      <c r="AP740">
        <v>1267569.77</v>
      </c>
      <c r="AQ740">
        <v>1319509.1400000001</v>
      </c>
      <c r="AS740">
        <v>1319509.1400000001</v>
      </c>
      <c r="AU740">
        <v>63</v>
      </c>
      <c r="AV740">
        <v>32</v>
      </c>
      <c r="AX740">
        <v>17.5</v>
      </c>
      <c r="AY740">
        <v>187</v>
      </c>
    </row>
    <row r="741" spans="1:51" x14ac:dyDescent="0.25">
      <c r="A741" t="s">
        <v>1641</v>
      </c>
      <c r="B741" t="s">
        <v>1642</v>
      </c>
      <c r="C741" t="s">
        <v>1616</v>
      </c>
      <c r="D741" t="s">
        <v>222</v>
      </c>
      <c r="F741">
        <v>5660.83</v>
      </c>
      <c r="H741">
        <v>35769881.75</v>
      </c>
      <c r="I741">
        <v>5118352.66</v>
      </c>
      <c r="J741">
        <v>7706669.3200000003</v>
      </c>
      <c r="K741">
        <v>31770120.672330011</v>
      </c>
      <c r="L741">
        <v>80365024.402330011</v>
      </c>
      <c r="M741">
        <v>1.05731</v>
      </c>
      <c r="N741">
        <v>83149998.329999998</v>
      </c>
      <c r="O741">
        <v>14688.65</v>
      </c>
      <c r="Q741">
        <v>46800408.719999999</v>
      </c>
      <c r="R741">
        <v>15388864.949999999</v>
      </c>
      <c r="S741">
        <v>64478739.379999995</v>
      </c>
      <c r="T741">
        <v>0.77545088003611506</v>
      </c>
      <c r="V741">
        <v>18671258.950000003</v>
      </c>
      <c r="W741">
        <v>0.77545088003611506</v>
      </c>
      <c r="X741">
        <v>2</v>
      </c>
      <c r="Y741">
        <v>0</v>
      </c>
      <c r="AA741">
        <v>0</v>
      </c>
      <c r="AB741">
        <v>0</v>
      </c>
      <c r="AC741">
        <v>6427094.4080101997</v>
      </c>
      <c r="AD741">
        <v>403824.61735559301</v>
      </c>
      <c r="AE741">
        <v>403824.61735559301</v>
      </c>
      <c r="AF741">
        <v>398128.62960980984</v>
      </c>
      <c r="AG741">
        <v>0</v>
      </c>
      <c r="AH741">
        <v>71.336644512481925</v>
      </c>
      <c r="AI741">
        <v>70.330433807376281</v>
      </c>
      <c r="AJ741">
        <v>0</v>
      </c>
      <c r="AK741">
        <v>0</v>
      </c>
      <c r="AL741">
        <v>0</v>
      </c>
      <c r="AM741">
        <v>0</v>
      </c>
      <c r="AN741">
        <v>398128.62</v>
      </c>
      <c r="AO741">
        <v>70.33</v>
      </c>
      <c r="AP741">
        <v>15549567.579999998</v>
      </c>
      <c r="AQ741">
        <v>15947696.199999997</v>
      </c>
      <c r="AS741">
        <v>15947696.199999997</v>
      </c>
      <c r="AU741">
        <v>66</v>
      </c>
      <c r="AV741">
        <v>33</v>
      </c>
      <c r="AX741">
        <v>210</v>
      </c>
      <c r="AY741">
        <v>1118</v>
      </c>
    </row>
    <row r="742" spans="1:51" x14ac:dyDescent="0.25">
      <c r="A742" t="s">
        <v>1643</v>
      </c>
      <c r="B742" t="s">
        <v>1644</v>
      </c>
      <c r="C742" t="s">
        <v>1616</v>
      </c>
      <c r="D742" t="s">
        <v>222</v>
      </c>
      <c r="F742">
        <v>2189</v>
      </c>
      <c r="H742">
        <v>14205409.68</v>
      </c>
      <c r="I742">
        <v>1979228.13</v>
      </c>
      <c r="J742">
        <v>3889427.88</v>
      </c>
      <c r="K742">
        <v>12664416.515000001</v>
      </c>
      <c r="L742">
        <v>32738482.204999998</v>
      </c>
      <c r="M742">
        <v>1.05731</v>
      </c>
      <c r="N742">
        <v>33888926.899999999</v>
      </c>
      <c r="O742">
        <v>15481.46</v>
      </c>
      <c r="Q742">
        <v>15946045.85</v>
      </c>
      <c r="R742">
        <v>5759739.29</v>
      </c>
      <c r="S742">
        <v>22307261.379999999</v>
      </c>
      <c r="T742">
        <v>0.65824631879978468</v>
      </c>
      <c r="V742">
        <v>11581665.52</v>
      </c>
      <c r="W742">
        <v>0.65824631879978468</v>
      </c>
      <c r="X742">
        <v>1</v>
      </c>
      <c r="Y742">
        <v>1</v>
      </c>
      <c r="AA742">
        <v>2493236.3395948485</v>
      </c>
      <c r="AB742">
        <v>747970.90187845449</v>
      </c>
      <c r="AC742">
        <v>4846566.0552071277</v>
      </c>
      <c r="AD742">
        <v>304517.49398505461</v>
      </c>
      <c r="AE742">
        <v>304517.49398505461</v>
      </c>
      <c r="AF742">
        <v>300222.24342436844</v>
      </c>
      <c r="AG742">
        <v>341.69524983026702</v>
      </c>
      <c r="AH742">
        <v>139.11260574922548</v>
      </c>
      <c r="AI742">
        <v>137.15040814269915</v>
      </c>
      <c r="AJ742">
        <v>0</v>
      </c>
      <c r="AK742">
        <v>0</v>
      </c>
      <c r="AL742">
        <v>0</v>
      </c>
      <c r="AM742">
        <v>0</v>
      </c>
      <c r="AN742">
        <v>1048193.14</v>
      </c>
      <c r="AO742">
        <v>478.84</v>
      </c>
      <c r="AP742">
        <v>5972243.7499999991</v>
      </c>
      <c r="AQ742">
        <v>7020436.8899999987</v>
      </c>
      <c r="AS742">
        <v>7020436.8899999987</v>
      </c>
      <c r="AU742">
        <v>63</v>
      </c>
      <c r="AV742">
        <v>32</v>
      </c>
      <c r="AX742">
        <v>117.5</v>
      </c>
      <c r="AY742">
        <v>776</v>
      </c>
    </row>
    <row r="743" spans="1:51" x14ac:dyDescent="0.25">
      <c r="A743" t="s">
        <v>1645</v>
      </c>
      <c r="B743" t="s">
        <v>1646</v>
      </c>
      <c r="C743" t="s">
        <v>1616</v>
      </c>
      <c r="D743" t="s">
        <v>222</v>
      </c>
      <c r="F743">
        <v>593.82000000000005</v>
      </c>
      <c r="H743">
        <v>3729276.88</v>
      </c>
      <c r="I743">
        <v>536914.22</v>
      </c>
      <c r="J743">
        <v>730941.08000000007</v>
      </c>
      <c r="K743">
        <v>3133433.8478199998</v>
      </c>
      <c r="L743">
        <v>8130566.0278199995</v>
      </c>
      <c r="M743">
        <v>1.05731</v>
      </c>
      <c r="N743">
        <v>8416951.6699999999</v>
      </c>
      <c r="O743">
        <v>14174.24</v>
      </c>
      <c r="Q743">
        <v>7149664.3099999996</v>
      </c>
      <c r="R743">
        <v>1441902.57</v>
      </c>
      <c r="S743">
        <v>8841968.3399999999</v>
      </c>
      <c r="T743">
        <v>1.0504953202374749</v>
      </c>
      <c r="V743">
        <v>-425016.66999999993</v>
      </c>
      <c r="W743">
        <v>1.0504953202374749</v>
      </c>
      <c r="X743">
        <v>4</v>
      </c>
      <c r="Y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1.0906928041888042</v>
      </c>
      <c r="AL743">
        <v>0</v>
      </c>
      <c r="AM743">
        <v>647.67520098339571</v>
      </c>
      <c r="AN743">
        <v>647.66999999999996</v>
      </c>
      <c r="AO743">
        <v>1.0900000000000001</v>
      </c>
      <c r="AP743">
        <v>1455864.52</v>
      </c>
      <c r="AQ743">
        <v>1456512.19</v>
      </c>
      <c r="AS743">
        <v>1456512.19</v>
      </c>
      <c r="AU743">
        <v>63</v>
      </c>
      <c r="AV743">
        <v>32</v>
      </c>
      <c r="AX743">
        <v>9.5</v>
      </c>
      <c r="AY743">
        <v>102</v>
      </c>
    </row>
    <row r="744" spans="1:51" x14ac:dyDescent="0.25">
      <c r="A744" t="s">
        <v>1647</v>
      </c>
      <c r="B744" t="s">
        <v>1648</v>
      </c>
      <c r="C744" t="s">
        <v>1616</v>
      </c>
      <c r="D744" t="s">
        <v>102</v>
      </c>
      <c r="F744">
        <v>8849.7800000000007</v>
      </c>
      <c r="H744">
        <v>51708276.219999999</v>
      </c>
      <c r="I744">
        <v>8001705.5800000001</v>
      </c>
      <c r="J744">
        <v>11604285.959999999</v>
      </c>
      <c r="K744">
        <v>44641321.081779994</v>
      </c>
      <c r="L744">
        <v>115955588.84177998</v>
      </c>
      <c r="M744">
        <v>1.05731</v>
      </c>
      <c r="N744">
        <v>120042609.52</v>
      </c>
      <c r="O744">
        <v>13564.47</v>
      </c>
      <c r="Q744">
        <v>57490185.189999998</v>
      </c>
      <c r="R744">
        <v>27679139.890000001</v>
      </c>
      <c r="S744">
        <v>86020654.069999993</v>
      </c>
      <c r="T744">
        <v>0.7165843396270748</v>
      </c>
      <c r="V744">
        <v>34021955.450000003</v>
      </c>
      <c r="W744">
        <v>0.7165843396270748</v>
      </c>
      <c r="X744">
        <v>1</v>
      </c>
      <c r="Y744">
        <v>1</v>
      </c>
      <c r="AA744">
        <v>1828585.6666224897</v>
      </c>
      <c r="AB744">
        <v>548575.69998674688</v>
      </c>
      <c r="AC744">
        <v>12067791.676363256</v>
      </c>
      <c r="AD744">
        <v>758238.64512722252</v>
      </c>
      <c r="AE744">
        <v>758238.64512722252</v>
      </c>
      <c r="AF744">
        <v>747543.61108173535</v>
      </c>
      <c r="AG744">
        <v>61.987495732859671</v>
      </c>
      <c r="AH744">
        <v>85.678812934018978</v>
      </c>
      <c r="AI744">
        <v>84.470304468781748</v>
      </c>
      <c r="AJ744">
        <v>0</v>
      </c>
      <c r="AK744">
        <v>0</v>
      </c>
      <c r="AL744">
        <v>0</v>
      </c>
      <c r="AM744">
        <v>0</v>
      </c>
      <c r="AN744">
        <v>1296119.31</v>
      </c>
      <c r="AO744">
        <v>146.44999999999999</v>
      </c>
      <c r="AP744">
        <v>27819526.379999999</v>
      </c>
      <c r="AQ744">
        <v>29115645.689999998</v>
      </c>
      <c r="AS744">
        <v>29115645.689999998</v>
      </c>
      <c r="AU744">
        <v>66</v>
      </c>
      <c r="AV744">
        <v>33</v>
      </c>
      <c r="AX744">
        <v>592</v>
      </c>
      <c r="AY744">
        <v>1213.33</v>
      </c>
    </row>
    <row r="745" spans="1:51" x14ac:dyDescent="0.25">
      <c r="A745" t="s">
        <v>1649</v>
      </c>
      <c r="B745" t="s">
        <v>1650</v>
      </c>
      <c r="C745" t="s">
        <v>1616</v>
      </c>
      <c r="D745" t="s">
        <v>211</v>
      </c>
      <c r="F745">
        <v>962</v>
      </c>
      <c r="H745">
        <v>5730499.1900000004</v>
      </c>
      <c r="I745">
        <v>869811.54</v>
      </c>
      <c r="J745">
        <v>2027508.6</v>
      </c>
      <c r="K745">
        <v>4898323.1489999993</v>
      </c>
      <c r="L745">
        <v>13526142.478999998</v>
      </c>
      <c r="M745">
        <v>1.05731</v>
      </c>
      <c r="N745">
        <v>14020602.800000001</v>
      </c>
      <c r="O745">
        <v>14574.43</v>
      </c>
      <c r="Q745">
        <v>6231379</v>
      </c>
      <c r="R745">
        <v>2250140.7000000002</v>
      </c>
      <c r="S745">
        <v>9552764.4400000013</v>
      </c>
      <c r="T745">
        <v>0.68133764120327267</v>
      </c>
      <c r="V745">
        <v>4467838.3599999994</v>
      </c>
      <c r="W745">
        <v>0.68133764120327267</v>
      </c>
      <c r="X745">
        <v>1</v>
      </c>
      <c r="Y745">
        <v>1</v>
      </c>
      <c r="AA745">
        <v>707753.06752677634</v>
      </c>
      <c r="AB745">
        <v>212325.92025803289</v>
      </c>
      <c r="AC745">
        <v>1650151.3839787797</v>
      </c>
      <c r="AD745">
        <v>103681.6497332795</v>
      </c>
      <c r="AE745">
        <v>103681.6497332795</v>
      </c>
      <c r="AF745">
        <v>102219.20940408255</v>
      </c>
      <c r="AG745">
        <v>220.71301482123999</v>
      </c>
      <c r="AH745">
        <v>107.77718267492671</v>
      </c>
      <c r="AI745">
        <v>106.25697443251823</v>
      </c>
      <c r="AJ745">
        <v>0</v>
      </c>
      <c r="AK745">
        <v>0</v>
      </c>
      <c r="AL745">
        <v>0</v>
      </c>
      <c r="AM745">
        <v>0</v>
      </c>
      <c r="AN745">
        <v>314545.12</v>
      </c>
      <c r="AO745">
        <v>326.95999999999998</v>
      </c>
      <c r="AP745">
        <v>2420834.23</v>
      </c>
      <c r="AQ745">
        <v>2735379.35</v>
      </c>
      <c r="AS745">
        <v>2735379.35</v>
      </c>
      <c r="AU745">
        <v>63</v>
      </c>
      <c r="AV745">
        <v>32</v>
      </c>
      <c r="AX745">
        <v>103</v>
      </c>
      <c r="AY745">
        <v>411</v>
      </c>
    </row>
    <row r="746" spans="1:51" x14ac:dyDescent="0.25">
      <c r="A746" t="s">
        <v>1651</v>
      </c>
      <c r="B746" t="s">
        <v>1652</v>
      </c>
      <c r="C746" t="s">
        <v>1616</v>
      </c>
      <c r="D746" t="s">
        <v>102</v>
      </c>
      <c r="F746">
        <v>5831.13</v>
      </c>
      <c r="H746">
        <v>35633945.700000003</v>
      </c>
      <c r="I746">
        <v>5272332.8099999996</v>
      </c>
      <c r="J746">
        <v>13092195.220000001</v>
      </c>
      <c r="K746">
        <v>31432822.182629999</v>
      </c>
      <c r="L746">
        <v>85431295.912630007</v>
      </c>
      <c r="M746">
        <v>1.05731</v>
      </c>
      <c r="N746">
        <v>88525948.439999998</v>
      </c>
      <c r="O746">
        <v>15181.61</v>
      </c>
      <c r="Q746">
        <v>38434859.359999999</v>
      </c>
      <c r="R746">
        <v>21091653.620000001</v>
      </c>
      <c r="S746">
        <v>60984426.439999998</v>
      </c>
      <c r="T746">
        <v>0.68888758058698751</v>
      </c>
      <c r="V746">
        <v>27541522</v>
      </c>
      <c r="W746">
        <v>0.68888758058698751</v>
      </c>
      <c r="X746">
        <v>1</v>
      </c>
      <c r="Y746">
        <v>1</v>
      </c>
      <c r="AA746">
        <v>3800380.3757977337</v>
      </c>
      <c r="AB746">
        <v>1140114.1127393201</v>
      </c>
      <c r="AC746">
        <v>11210181.772034924</v>
      </c>
      <c r="AD746">
        <v>704353.64368331572</v>
      </c>
      <c r="AE746">
        <v>704353.64368331572</v>
      </c>
      <c r="AF746">
        <v>694418.66312321508</v>
      </c>
      <c r="AG746">
        <v>195.52198505938301</v>
      </c>
      <c r="AH746">
        <v>120.79196376745429</v>
      </c>
      <c r="AI746">
        <v>119.08818069966114</v>
      </c>
      <c r="AJ746">
        <v>0</v>
      </c>
      <c r="AK746">
        <v>0</v>
      </c>
      <c r="AL746">
        <v>0</v>
      </c>
      <c r="AM746">
        <v>0</v>
      </c>
      <c r="AN746">
        <v>1834532.77</v>
      </c>
      <c r="AO746">
        <v>314.61</v>
      </c>
      <c r="AP746">
        <v>21931255.879999999</v>
      </c>
      <c r="AQ746">
        <v>23765788.649999999</v>
      </c>
      <c r="AS746">
        <v>23765788.649999999</v>
      </c>
      <c r="AU746">
        <v>63</v>
      </c>
      <c r="AV746">
        <v>32</v>
      </c>
      <c r="AX746">
        <v>1055</v>
      </c>
      <c r="AY746">
        <v>2262.66</v>
      </c>
    </row>
    <row r="747" spans="1:51" x14ac:dyDescent="0.25">
      <c r="A747" t="s">
        <v>1653</v>
      </c>
      <c r="B747" t="s">
        <v>1654</v>
      </c>
      <c r="C747" t="s">
        <v>1655</v>
      </c>
      <c r="D747" t="s">
        <v>97</v>
      </c>
      <c r="F747">
        <v>4.99</v>
      </c>
      <c r="H747">
        <v>26304.21</v>
      </c>
      <c r="I747">
        <v>4511.8</v>
      </c>
      <c r="J747">
        <v>5855.6500000000015</v>
      </c>
      <c r="K747">
        <v>24746.13149</v>
      </c>
      <c r="L747">
        <v>61417.791490000003</v>
      </c>
      <c r="M747">
        <v>0.93035000000000001</v>
      </c>
      <c r="N747">
        <v>58863.61</v>
      </c>
      <c r="O747">
        <v>11796.31</v>
      </c>
      <c r="Q747">
        <v>5886.36</v>
      </c>
      <c r="R747">
        <v>461597.64</v>
      </c>
      <c r="S747">
        <v>467484</v>
      </c>
      <c r="T747">
        <v>7.941816684365774</v>
      </c>
      <c r="V747">
        <v>-408620.39</v>
      </c>
      <c r="W747">
        <v>7.941816684365774</v>
      </c>
      <c r="X747">
        <v>4</v>
      </c>
      <c r="Y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0.90771347489136545</v>
      </c>
      <c r="AL747">
        <v>0</v>
      </c>
      <c r="AM747">
        <v>4.529490239707914</v>
      </c>
      <c r="AN747">
        <v>4.5199999999999996</v>
      </c>
      <c r="AO747">
        <v>0.9</v>
      </c>
      <c r="AP747">
        <v>461597.64</v>
      </c>
      <c r="AQ747">
        <v>461602.16000000003</v>
      </c>
      <c r="AS747">
        <v>461602.16000000003</v>
      </c>
      <c r="AU747">
        <v>116</v>
      </c>
      <c r="AV747">
        <v>58</v>
      </c>
      <c r="AX747">
        <v>0</v>
      </c>
      <c r="AY747">
        <v>1.3236303902412652</v>
      </c>
    </row>
    <row r="748" spans="1:51" x14ac:dyDescent="0.25">
      <c r="A748" t="s">
        <v>1656</v>
      </c>
      <c r="B748" t="s">
        <v>1657</v>
      </c>
      <c r="C748" t="s">
        <v>1655</v>
      </c>
      <c r="D748" t="s">
        <v>97</v>
      </c>
      <c r="F748">
        <v>41</v>
      </c>
      <c r="H748">
        <v>247014.29</v>
      </c>
      <c r="I748">
        <v>37070.97</v>
      </c>
      <c r="J748">
        <v>57149.61</v>
      </c>
      <c r="K748">
        <v>220820.57399999999</v>
      </c>
      <c r="L748">
        <v>562055.44400000002</v>
      </c>
      <c r="M748">
        <v>0.93035000000000001</v>
      </c>
      <c r="N748">
        <v>538288.43000000005</v>
      </c>
      <c r="O748">
        <v>13128.98</v>
      </c>
      <c r="Q748">
        <v>53828.84</v>
      </c>
      <c r="R748">
        <v>183693.84</v>
      </c>
      <c r="S748">
        <v>237522.68</v>
      </c>
      <c r="T748">
        <v>0.4412554065113381</v>
      </c>
      <c r="V748">
        <v>300765.75000000006</v>
      </c>
      <c r="W748">
        <v>0.4412554065113381</v>
      </c>
      <c r="X748">
        <v>1</v>
      </c>
      <c r="Y748">
        <v>1</v>
      </c>
      <c r="AA748">
        <v>156406.02184683521</v>
      </c>
      <c r="AB748">
        <v>46921.806554050563</v>
      </c>
      <c r="AC748">
        <v>180013.59040135457</v>
      </c>
      <c r="AD748">
        <v>11310.541692375602</v>
      </c>
      <c r="AE748">
        <v>11310.541692375602</v>
      </c>
      <c r="AF748">
        <v>11151.005338946185</v>
      </c>
      <c r="AG748">
        <v>1144.4343061963552</v>
      </c>
      <c r="AH748">
        <v>275.86687054574639</v>
      </c>
      <c r="AI748">
        <v>271.9757399742972</v>
      </c>
      <c r="AJ748">
        <v>0</v>
      </c>
      <c r="AK748">
        <v>0</v>
      </c>
      <c r="AL748">
        <v>0</v>
      </c>
      <c r="AM748">
        <v>0</v>
      </c>
      <c r="AN748">
        <v>58072.81</v>
      </c>
      <c r="AO748">
        <v>1416.41</v>
      </c>
      <c r="AP748">
        <v>183693.84000000003</v>
      </c>
      <c r="AQ748">
        <v>241766.65000000002</v>
      </c>
      <c r="AS748">
        <v>241766.65000000002</v>
      </c>
      <c r="AU748">
        <v>116</v>
      </c>
      <c r="AV748">
        <v>58</v>
      </c>
      <c r="AX748">
        <v>1</v>
      </c>
      <c r="AY748">
        <v>10.875520240459291</v>
      </c>
    </row>
    <row r="749" spans="1:51" x14ac:dyDescent="0.25">
      <c r="A749" t="s">
        <v>1658</v>
      </c>
      <c r="B749" t="s">
        <v>1659</v>
      </c>
      <c r="C749" t="s">
        <v>1655</v>
      </c>
      <c r="D749" t="s">
        <v>102</v>
      </c>
      <c r="F749">
        <v>371.93</v>
      </c>
      <c r="H749">
        <v>2181848.0100000002</v>
      </c>
      <c r="I749">
        <v>336287.94</v>
      </c>
      <c r="J749">
        <v>446356.30000000005</v>
      </c>
      <c r="K749">
        <v>1862837.39543</v>
      </c>
      <c r="L749">
        <v>4827329.6454300005</v>
      </c>
      <c r="M749">
        <v>0.93035000000000001</v>
      </c>
      <c r="N749">
        <v>4620852.76</v>
      </c>
      <c r="O749">
        <v>12423.98</v>
      </c>
      <c r="Q749">
        <v>2604774.7000000002</v>
      </c>
      <c r="R749">
        <v>1043256.94</v>
      </c>
      <c r="S749">
        <v>4099115.08</v>
      </c>
      <c r="T749">
        <v>0.88709060705929099</v>
      </c>
      <c r="V749">
        <v>521737.6799999997</v>
      </c>
      <c r="W749">
        <v>0.88709060705929099</v>
      </c>
      <c r="X749">
        <v>2</v>
      </c>
      <c r="Y749">
        <v>0</v>
      </c>
      <c r="AA749">
        <v>0</v>
      </c>
      <c r="AB749">
        <v>0</v>
      </c>
      <c r="AC749">
        <v>26026.34386519984</v>
      </c>
      <c r="AD749">
        <v>1635.2767962192243</v>
      </c>
      <c r="AE749">
        <v>11296.907531742538</v>
      </c>
      <c r="AF749">
        <v>11137.563489550603</v>
      </c>
      <c r="AG749">
        <v>0</v>
      </c>
      <c r="AH749">
        <v>4.396732708357014</v>
      </c>
      <c r="AI749">
        <v>29.945321672224889</v>
      </c>
      <c r="AJ749">
        <v>0</v>
      </c>
      <c r="AK749">
        <v>0</v>
      </c>
      <c r="AL749">
        <v>0</v>
      </c>
      <c r="AM749">
        <v>0</v>
      </c>
      <c r="AN749">
        <v>11137.56</v>
      </c>
      <c r="AO749">
        <v>29.94</v>
      </c>
      <c r="AP749">
        <v>1046205.84</v>
      </c>
      <c r="AQ749">
        <v>1057343.3999999999</v>
      </c>
      <c r="AS749">
        <v>1057343.3999999999</v>
      </c>
      <c r="AU749">
        <v>116</v>
      </c>
      <c r="AV749">
        <v>58</v>
      </c>
      <c r="AX749">
        <v>0</v>
      </c>
      <c r="AY749">
        <v>66.66</v>
      </c>
    </row>
    <row r="750" spans="1:51" x14ac:dyDescent="0.25">
      <c r="A750" t="s">
        <v>1660</v>
      </c>
      <c r="B750" t="s">
        <v>1661</v>
      </c>
      <c r="C750" t="s">
        <v>1655</v>
      </c>
      <c r="D750" t="s">
        <v>102</v>
      </c>
      <c r="F750">
        <v>1956.5</v>
      </c>
      <c r="H750">
        <v>11368432.050000001</v>
      </c>
      <c r="I750">
        <v>1769008.6</v>
      </c>
      <c r="J750">
        <v>2073523.9400000002</v>
      </c>
      <c r="K750">
        <v>9668769.0215000007</v>
      </c>
      <c r="L750">
        <v>24879733.611500002</v>
      </c>
      <c r="M750">
        <v>0.93035000000000001</v>
      </c>
      <c r="N750">
        <v>23820289.920000002</v>
      </c>
      <c r="O750">
        <v>12174.95</v>
      </c>
      <c r="Q750">
        <v>16893349.609999999</v>
      </c>
      <c r="R750">
        <v>3309819.95</v>
      </c>
      <c r="S750">
        <v>20636130.75</v>
      </c>
      <c r="T750">
        <v>0.86632575922904631</v>
      </c>
      <c r="V750">
        <v>3184159.1700000018</v>
      </c>
      <c r="W750">
        <v>0.86632575922904631</v>
      </c>
      <c r="X750">
        <v>2</v>
      </c>
      <c r="Y750">
        <v>0</v>
      </c>
      <c r="AA750">
        <v>0</v>
      </c>
      <c r="AB750">
        <v>0</v>
      </c>
      <c r="AC750">
        <v>233259.45576240084</v>
      </c>
      <c r="AD750">
        <v>14656.06454301144</v>
      </c>
      <c r="AE750">
        <v>59426.235006195449</v>
      </c>
      <c r="AF750">
        <v>58588.021851707992</v>
      </c>
      <c r="AG750">
        <v>0</v>
      </c>
      <c r="AH750">
        <v>7.4909606659910244</v>
      </c>
      <c r="AI750">
        <v>29.945321672224889</v>
      </c>
      <c r="AJ750">
        <v>0</v>
      </c>
      <c r="AK750">
        <v>0</v>
      </c>
      <c r="AL750">
        <v>0</v>
      </c>
      <c r="AM750">
        <v>0</v>
      </c>
      <c r="AN750">
        <v>58588.02</v>
      </c>
      <c r="AO750">
        <v>29.94</v>
      </c>
      <c r="AP750">
        <v>3320320.08</v>
      </c>
      <c r="AQ750">
        <v>3378908.1</v>
      </c>
      <c r="AS750">
        <v>3378908.1</v>
      </c>
      <c r="AU750">
        <v>116</v>
      </c>
      <c r="AV750">
        <v>58</v>
      </c>
      <c r="AX750">
        <v>9</v>
      </c>
      <c r="AY750">
        <v>217.66</v>
      </c>
    </row>
    <row r="751" spans="1:51" x14ac:dyDescent="0.25">
      <c r="A751" t="s">
        <v>1662</v>
      </c>
      <c r="B751" t="s">
        <v>1663</v>
      </c>
      <c r="C751" t="s">
        <v>1655</v>
      </c>
      <c r="D751" t="s">
        <v>102</v>
      </c>
      <c r="F751">
        <v>2681.25</v>
      </c>
      <c r="H751">
        <v>15694504.790000001</v>
      </c>
      <c r="I751">
        <v>2424305.81</v>
      </c>
      <c r="J751">
        <v>3116467.6899999995</v>
      </c>
      <c r="K751">
        <v>13370615.578749998</v>
      </c>
      <c r="L751">
        <v>34605893.868749999</v>
      </c>
      <c r="M751">
        <v>0.93035000000000001</v>
      </c>
      <c r="N751">
        <v>33126856.73</v>
      </c>
      <c r="O751">
        <v>12355</v>
      </c>
      <c r="Q751">
        <v>21631837.440000001</v>
      </c>
      <c r="R751">
        <v>4523242.1900000004</v>
      </c>
      <c r="S751">
        <v>26704469.270000003</v>
      </c>
      <c r="T751">
        <v>0.80612747196796908</v>
      </c>
      <c r="V751">
        <v>6422387.4599999972</v>
      </c>
      <c r="W751">
        <v>0.80612747196796908</v>
      </c>
      <c r="X751">
        <v>2</v>
      </c>
      <c r="Y751">
        <v>0</v>
      </c>
      <c r="AA751">
        <v>0</v>
      </c>
      <c r="AB751">
        <v>0</v>
      </c>
      <c r="AC751">
        <v>1079066.5200889988</v>
      </c>
      <c r="AD751">
        <v>67799.47467911533</v>
      </c>
      <c r="AE751">
        <v>81439.607774271179</v>
      </c>
      <c r="AF751">
        <v>80290.893733652993</v>
      </c>
      <c r="AG751">
        <v>0</v>
      </c>
      <c r="AH751">
        <v>25.286517362840215</v>
      </c>
      <c r="AI751">
        <v>29.945321672224892</v>
      </c>
      <c r="AJ751">
        <v>0</v>
      </c>
      <c r="AK751">
        <v>0</v>
      </c>
      <c r="AL751">
        <v>0</v>
      </c>
      <c r="AM751">
        <v>0</v>
      </c>
      <c r="AN751">
        <v>80290.89</v>
      </c>
      <c r="AO751">
        <v>29.94</v>
      </c>
      <c r="AP751">
        <v>4563318.2799999993</v>
      </c>
      <c r="AQ751">
        <v>4643609.169999999</v>
      </c>
      <c r="AS751">
        <v>4643609.169999999</v>
      </c>
      <c r="AU751">
        <v>116</v>
      </c>
      <c r="AV751">
        <v>58</v>
      </c>
      <c r="AX751">
        <v>1</v>
      </c>
      <c r="AY751">
        <v>431</v>
      </c>
    </row>
    <row r="752" spans="1:51" x14ac:dyDescent="0.25">
      <c r="A752" t="s">
        <v>1664</v>
      </c>
      <c r="B752" t="s">
        <v>1665</v>
      </c>
      <c r="C752" t="s">
        <v>1666</v>
      </c>
      <c r="D752" t="s">
        <v>102</v>
      </c>
      <c r="F752">
        <v>217.5</v>
      </c>
      <c r="H752">
        <v>1338057.6399999999</v>
      </c>
      <c r="I752">
        <v>196656.97</v>
      </c>
      <c r="J752">
        <v>414922.31000000006</v>
      </c>
      <c r="K752">
        <v>1152573.8954999999</v>
      </c>
      <c r="L752">
        <v>3102210.8154999996</v>
      </c>
      <c r="M752">
        <v>0.9</v>
      </c>
      <c r="N752">
        <v>2907247.12</v>
      </c>
      <c r="O752">
        <v>13366.65</v>
      </c>
      <c r="Q752">
        <v>668329.89</v>
      </c>
      <c r="R752">
        <v>1153809.2</v>
      </c>
      <c r="S752">
        <v>1866318.76</v>
      </c>
      <c r="T752">
        <v>0.64195394576571119</v>
      </c>
      <c r="V752">
        <v>1040928.3600000001</v>
      </c>
      <c r="W752">
        <v>0.64195394576571119</v>
      </c>
      <c r="X752">
        <v>1</v>
      </c>
      <c r="Y752">
        <v>1</v>
      </c>
      <c r="AA752">
        <v>261254.52618330182</v>
      </c>
      <c r="AB752">
        <v>78376.357854990536</v>
      </c>
      <c r="AC752">
        <v>526443.86455762957</v>
      </c>
      <c r="AD752">
        <v>33077.309693666321</v>
      </c>
      <c r="AE752">
        <v>33077.309693666321</v>
      </c>
      <c r="AF752">
        <v>32610.750839695578</v>
      </c>
      <c r="AG752">
        <v>360.35107059765761</v>
      </c>
      <c r="AH752">
        <v>152.07958479846585</v>
      </c>
      <c r="AI752">
        <v>149.93448661929003</v>
      </c>
      <c r="AJ752">
        <v>0</v>
      </c>
      <c r="AK752">
        <v>0</v>
      </c>
      <c r="AL752">
        <v>0</v>
      </c>
      <c r="AM752">
        <v>0</v>
      </c>
      <c r="AN752">
        <v>110987.1</v>
      </c>
      <c r="AO752">
        <v>510.28</v>
      </c>
      <c r="AP752">
        <v>1231265.72</v>
      </c>
      <c r="AQ752">
        <v>1342252.82</v>
      </c>
      <c r="AS752">
        <v>1342252.82</v>
      </c>
      <c r="AU752">
        <v>116</v>
      </c>
      <c r="AV752">
        <v>58</v>
      </c>
      <c r="AX752">
        <v>0</v>
      </c>
      <c r="AY752">
        <v>105</v>
      </c>
    </row>
    <row r="753" spans="1:51" x14ac:dyDescent="0.25">
      <c r="A753" t="s">
        <v>1667</v>
      </c>
      <c r="B753" t="s">
        <v>1668</v>
      </c>
      <c r="C753" t="s">
        <v>1666</v>
      </c>
      <c r="D753" t="s">
        <v>222</v>
      </c>
      <c r="F753">
        <v>43.99</v>
      </c>
      <c r="H753">
        <v>283178.28000000003</v>
      </c>
      <c r="I753">
        <v>39774.43</v>
      </c>
      <c r="J753">
        <v>75590.490000000005</v>
      </c>
      <c r="K753">
        <v>253057.56248999998</v>
      </c>
      <c r="L753">
        <v>651600.76248999999</v>
      </c>
      <c r="M753">
        <v>0.9</v>
      </c>
      <c r="N753">
        <v>611746.43999999994</v>
      </c>
      <c r="O753">
        <v>13906.48</v>
      </c>
      <c r="Q753">
        <v>105476.43</v>
      </c>
      <c r="R753">
        <v>296686.42</v>
      </c>
      <c r="S753">
        <v>457477.14999999997</v>
      </c>
      <c r="T753">
        <v>0.74782151572471756</v>
      </c>
      <c r="V753">
        <v>154269.28999999998</v>
      </c>
      <c r="W753">
        <v>0.74782151572471756</v>
      </c>
      <c r="X753">
        <v>2</v>
      </c>
      <c r="Y753">
        <v>0</v>
      </c>
      <c r="AA753">
        <v>0</v>
      </c>
      <c r="AB753">
        <v>0</v>
      </c>
      <c r="AC753">
        <v>78646.356940800004</v>
      </c>
      <c r="AD753">
        <v>4941.4763471418337</v>
      </c>
      <c r="AE753">
        <v>4941.4763471418337</v>
      </c>
      <c r="AF753">
        <v>4871.7763152227481</v>
      </c>
      <c r="AG753">
        <v>0</v>
      </c>
      <c r="AH753">
        <v>112.33181057380844</v>
      </c>
      <c r="AI753">
        <v>110.74735883661623</v>
      </c>
      <c r="AJ753">
        <v>0</v>
      </c>
      <c r="AK753">
        <v>0</v>
      </c>
      <c r="AL753">
        <v>0</v>
      </c>
      <c r="AM753">
        <v>0</v>
      </c>
      <c r="AN753">
        <v>4871.7700000000004</v>
      </c>
      <c r="AO753">
        <v>110.74</v>
      </c>
      <c r="AP753">
        <v>302441.87</v>
      </c>
      <c r="AQ753">
        <v>307313.64</v>
      </c>
      <c r="AS753">
        <v>307313.64</v>
      </c>
      <c r="AU753">
        <v>116</v>
      </c>
      <c r="AV753">
        <v>58</v>
      </c>
      <c r="AX753">
        <v>0</v>
      </c>
      <c r="AY753">
        <v>18</v>
      </c>
    </row>
    <row r="754" spans="1:51" x14ac:dyDescent="0.25">
      <c r="A754" t="s">
        <v>1669</v>
      </c>
      <c r="B754" t="s">
        <v>1670</v>
      </c>
      <c r="C754" t="s">
        <v>1666</v>
      </c>
      <c r="D754" t="s">
        <v>102</v>
      </c>
      <c r="F754">
        <v>969.6</v>
      </c>
      <c r="H754">
        <v>5883437.0199999996</v>
      </c>
      <c r="I754">
        <v>876683.23</v>
      </c>
      <c r="J754">
        <v>1535618.4500000002</v>
      </c>
      <c r="K754">
        <v>4765752.7785999998</v>
      </c>
      <c r="L754">
        <v>13061491.478599999</v>
      </c>
      <c r="M754">
        <v>0.9</v>
      </c>
      <c r="N754">
        <v>12231917.6</v>
      </c>
      <c r="O754">
        <v>12615.42</v>
      </c>
      <c r="Q754">
        <v>9791650.0299999993</v>
      </c>
      <c r="R754">
        <v>822176.47</v>
      </c>
      <c r="S754">
        <v>14604924.27</v>
      </c>
      <c r="T754">
        <v>1.1940011981441079</v>
      </c>
      <c r="V754">
        <v>-2373006.67</v>
      </c>
      <c r="W754">
        <v>1.1940011981441079</v>
      </c>
      <c r="X754">
        <v>4</v>
      </c>
      <c r="Y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0.9707432403135523</v>
      </c>
      <c r="AL754">
        <v>0</v>
      </c>
      <c r="AM754">
        <v>941.23264580802038</v>
      </c>
      <c r="AN754">
        <v>941.23</v>
      </c>
      <c r="AO754">
        <v>0.97</v>
      </c>
      <c r="AP754">
        <v>822176.47</v>
      </c>
      <c r="AQ754">
        <v>823117.7</v>
      </c>
      <c r="AS754">
        <v>823117.7</v>
      </c>
      <c r="AU754">
        <v>116</v>
      </c>
      <c r="AV754">
        <v>58</v>
      </c>
      <c r="AX754">
        <v>0</v>
      </c>
      <c r="AY754">
        <v>331.33</v>
      </c>
    </row>
    <row r="755" spans="1:51" x14ac:dyDescent="0.25">
      <c r="A755" t="s">
        <v>1671</v>
      </c>
      <c r="B755" t="s">
        <v>1672</v>
      </c>
      <c r="C755" t="s">
        <v>1666</v>
      </c>
      <c r="D755" t="s">
        <v>211</v>
      </c>
      <c r="F755">
        <v>114.56</v>
      </c>
      <c r="H755">
        <v>651785.29</v>
      </c>
      <c r="I755">
        <v>103581.71</v>
      </c>
      <c r="J755">
        <v>171099.9</v>
      </c>
      <c r="K755">
        <v>552851.42755999998</v>
      </c>
      <c r="L755">
        <v>1479318.3275600001</v>
      </c>
      <c r="M755">
        <v>0.9</v>
      </c>
      <c r="N755">
        <v>1386671.63</v>
      </c>
      <c r="O755">
        <v>12104.32</v>
      </c>
      <c r="Q755">
        <v>273026.34000000003</v>
      </c>
      <c r="R755">
        <v>823969.8</v>
      </c>
      <c r="S755">
        <v>1191128.57</v>
      </c>
      <c r="T755">
        <v>0.85898387493512085</v>
      </c>
      <c r="V755">
        <v>195543.05999999982</v>
      </c>
      <c r="W755">
        <v>0.85898387493512085</v>
      </c>
      <c r="X755">
        <v>2</v>
      </c>
      <c r="Y755">
        <v>0</v>
      </c>
      <c r="AA755">
        <v>0</v>
      </c>
      <c r="AB755">
        <v>0</v>
      </c>
      <c r="AC755">
        <v>46501.7333871999</v>
      </c>
      <c r="AD755">
        <v>2921.7782561360505</v>
      </c>
      <c r="AE755">
        <v>3479.6163978071818</v>
      </c>
      <c r="AF755">
        <v>3430.5360507700834</v>
      </c>
      <c r="AG755">
        <v>0</v>
      </c>
      <c r="AH755">
        <v>25.50434930286357</v>
      </c>
      <c r="AI755">
        <v>29.945321672224889</v>
      </c>
      <c r="AJ755">
        <v>0</v>
      </c>
      <c r="AK755">
        <v>0</v>
      </c>
      <c r="AL755">
        <v>0</v>
      </c>
      <c r="AM755">
        <v>0</v>
      </c>
      <c r="AN755">
        <v>3430.53</v>
      </c>
      <c r="AO755">
        <v>29.94</v>
      </c>
      <c r="AP755">
        <v>829589.23</v>
      </c>
      <c r="AQ755">
        <v>833019.76</v>
      </c>
      <c r="AS755">
        <v>833019.76</v>
      </c>
      <c r="AU755">
        <v>116</v>
      </c>
      <c r="AV755">
        <v>58</v>
      </c>
      <c r="AX755">
        <v>0</v>
      </c>
      <c r="AY755">
        <v>35</v>
      </c>
    </row>
    <row r="756" spans="1:51" x14ac:dyDescent="0.25">
      <c r="A756" t="s">
        <v>1673</v>
      </c>
      <c r="B756" t="s">
        <v>1674</v>
      </c>
      <c r="C756" t="s">
        <v>1666</v>
      </c>
      <c r="D756" t="s">
        <v>102</v>
      </c>
      <c r="F756">
        <v>405.63</v>
      </c>
      <c r="H756">
        <v>2436856.3099999996</v>
      </c>
      <c r="I756">
        <v>366758.47</v>
      </c>
      <c r="J756">
        <v>598527.68999999994</v>
      </c>
      <c r="K756">
        <v>2091064.7961299999</v>
      </c>
      <c r="L756">
        <v>5493207.2661299994</v>
      </c>
      <c r="M756">
        <v>0.9</v>
      </c>
      <c r="N756">
        <v>5152993.01</v>
      </c>
      <c r="O756">
        <v>12703.67</v>
      </c>
      <c r="Q756">
        <v>1566509.87</v>
      </c>
      <c r="R756">
        <v>1928773.96</v>
      </c>
      <c r="S756">
        <v>3620631.12</v>
      </c>
      <c r="T756">
        <v>0.70262682541461474</v>
      </c>
      <c r="V756">
        <v>1532361.8899999997</v>
      </c>
      <c r="W756">
        <v>0.70262682541461474</v>
      </c>
      <c r="X756">
        <v>1</v>
      </c>
      <c r="Y756">
        <v>1</v>
      </c>
      <c r="AA756">
        <v>150417.51103803935</v>
      </c>
      <c r="AB756">
        <v>45125.253311411805</v>
      </c>
      <c r="AC756">
        <v>676468.38563925715</v>
      </c>
      <c r="AD756">
        <v>42503.590213871219</v>
      </c>
      <c r="AE756">
        <v>42503.590213871219</v>
      </c>
      <c r="AF756">
        <v>41904.072704029029</v>
      </c>
      <c r="AG756">
        <v>111.24732714890862</v>
      </c>
      <c r="AH756">
        <v>104.78413878133082</v>
      </c>
      <c r="AI756">
        <v>103.30614773076209</v>
      </c>
      <c r="AJ756">
        <v>0</v>
      </c>
      <c r="AK756">
        <v>0</v>
      </c>
      <c r="AL756">
        <v>0</v>
      </c>
      <c r="AM756">
        <v>0</v>
      </c>
      <c r="AN756">
        <v>87029.32</v>
      </c>
      <c r="AO756">
        <v>214.55</v>
      </c>
      <c r="AP756">
        <v>1961226.6800000004</v>
      </c>
      <c r="AQ756">
        <v>2048256.0000000005</v>
      </c>
      <c r="AS756">
        <v>2048256.0000000005</v>
      </c>
      <c r="AU756">
        <v>116</v>
      </c>
      <c r="AV756">
        <v>58</v>
      </c>
      <c r="AX756">
        <v>0</v>
      </c>
      <c r="AY756">
        <v>120</v>
      </c>
    </row>
    <row r="757" spans="1:51" x14ac:dyDescent="0.25">
      <c r="A757" t="s">
        <v>1675</v>
      </c>
      <c r="B757" t="s">
        <v>1676</v>
      </c>
      <c r="C757" t="s">
        <v>1666</v>
      </c>
      <c r="D757" t="s">
        <v>102</v>
      </c>
      <c r="F757">
        <v>945.35</v>
      </c>
      <c r="H757">
        <v>5866803.0700000003</v>
      </c>
      <c r="I757">
        <v>854757.1</v>
      </c>
      <c r="J757">
        <v>1954601.8</v>
      </c>
      <c r="K757">
        <v>5095982.7088500001</v>
      </c>
      <c r="L757">
        <v>13772144.678850001</v>
      </c>
      <c r="M757">
        <v>0.9</v>
      </c>
      <c r="N757">
        <v>12904528.48</v>
      </c>
      <c r="O757">
        <v>13650.52</v>
      </c>
      <c r="Q757">
        <v>2957717.92</v>
      </c>
      <c r="R757">
        <v>5172643.79</v>
      </c>
      <c r="S757">
        <v>8477818.4199999999</v>
      </c>
      <c r="T757">
        <v>0.65696460224325837</v>
      </c>
      <c r="V757">
        <v>4426710.0600000005</v>
      </c>
      <c r="W757">
        <v>0.65696460224325837</v>
      </c>
      <c r="X757">
        <v>1</v>
      </c>
      <c r="Y757">
        <v>1</v>
      </c>
      <c r="AA757">
        <v>965936.76543453149</v>
      </c>
      <c r="AB757">
        <v>289781.02963035944</v>
      </c>
      <c r="AC757">
        <v>2194063.8413705202</v>
      </c>
      <c r="AD757">
        <v>137856.53904366714</v>
      </c>
      <c r="AE757">
        <v>137856.53904366714</v>
      </c>
      <c r="AF757">
        <v>135912.05838716135</v>
      </c>
      <c r="AG757">
        <v>306.53306143794299</v>
      </c>
      <c r="AH757">
        <v>145.82592589376119</v>
      </c>
      <c r="AI757">
        <v>143.76903621638689</v>
      </c>
      <c r="AJ757">
        <v>0</v>
      </c>
      <c r="AK757">
        <v>0</v>
      </c>
      <c r="AL757">
        <v>0</v>
      </c>
      <c r="AM757">
        <v>0</v>
      </c>
      <c r="AN757">
        <v>425693.08</v>
      </c>
      <c r="AO757">
        <v>450.3</v>
      </c>
      <c r="AP757">
        <v>5348373.21</v>
      </c>
      <c r="AQ757">
        <v>5774066.29</v>
      </c>
      <c r="AS757">
        <v>5774066.29</v>
      </c>
      <c r="AU757">
        <v>116</v>
      </c>
      <c r="AV757">
        <v>58</v>
      </c>
      <c r="AX757">
        <v>50</v>
      </c>
      <c r="AY757">
        <v>454.66</v>
      </c>
    </row>
    <row r="758" spans="1:51" x14ac:dyDescent="0.25">
      <c r="A758" t="s">
        <v>1677</v>
      </c>
      <c r="B758" t="s">
        <v>1678</v>
      </c>
      <c r="C758" t="s">
        <v>1666</v>
      </c>
      <c r="D758" t="s">
        <v>102</v>
      </c>
      <c r="F758">
        <v>1132.94</v>
      </c>
      <c r="H758">
        <v>7053169.6900000004</v>
      </c>
      <c r="I758">
        <v>1024370.35</v>
      </c>
      <c r="J758">
        <v>2161085.2599999998</v>
      </c>
      <c r="K758">
        <v>6006423.6429400006</v>
      </c>
      <c r="L758">
        <v>16245048.94294</v>
      </c>
      <c r="M758">
        <v>0.9</v>
      </c>
      <c r="N758">
        <v>15221186.41</v>
      </c>
      <c r="O758">
        <v>13435.12</v>
      </c>
      <c r="Q758">
        <v>3638552.67</v>
      </c>
      <c r="R758">
        <v>6195661.6799999997</v>
      </c>
      <c r="S758">
        <v>10805029.559999999</v>
      </c>
      <c r="T758">
        <v>0.70986776384929628</v>
      </c>
      <c r="V758">
        <v>4416156.8500000015</v>
      </c>
      <c r="W758">
        <v>0.70986776384929628</v>
      </c>
      <c r="X758">
        <v>1</v>
      </c>
      <c r="Y758">
        <v>1</v>
      </c>
      <c r="AA758">
        <v>334095.61692418158</v>
      </c>
      <c r="AB758">
        <v>100228.68507725447</v>
      </c>
      <c r="AC758">
        <v>2128044.7143719574</v>
      </c>
      <c r="AD758">
        <v>133708.45174233266</v>
      </c>
      <c r="AE758">
        <v>133708.45174233266</v>
      </c>
      <c r="AF758">
        <v>131822.48028368497</v>
      </c>
      <c r="AG758">
        <v>88.467778591323878</v>
      </c>
      <c r="AH758">
        <v>118.01900519209548</v>
      </c>
      <c r="AI758">
        <v>116.35433499010094</v>
      </c>
      <c r="AJ758">
        <v>0</v>
      </c>
      <c r="AK758">
        <v>0</v>
      </c>
      <c r="AL758">
        <v>0</v>
      </c>
      <c r="AM758">
        <v>0</v>
      </c>
      <c r="AN758">
        <v>232051.16</v>
      </c>
      <c r="AO758">
        <v>204.82</v>
      </c>
      <c r="AP758">
        <v>6448721.4000000004</v>
      </c>
      <c r="AQ758">
        <v>6680772.5600000005</v>
      </c>
      <c r="AS758">
        <v>6680772.5600000005</v>
      </c>
      <c r="AU758">
        <v>116</v>
      </c>
      <c r="AV758">
        <v>58</v>
      </c>
      <c r="AX758">
        <v>0.33</v>
      </c>
      <c r="AY758">
        <v>544.33000000000004</v>
      </c>
    </row>
    <row r="759" spans="1:51" x14ac:dyDescent="0.25">
      <c r="A759" t="s">
        <v>1679</v>
      </c>
      <c r="B759" t="s">
        <v>1680</v>
      </c>
      <c r="C759" t="s">
        <v>1681</v>
      </c>
      <c r="D759" t="s">
        <v>97</v>
      </c>
      <c r="F759">
        <v>32.97</v>
      </c>
      <c r="H759">
        <v>196128.28</v>
      </c>
      <c r="I759">
        <v>29810.48</v>
      </c>
      <c r="J759">
        <v>56085.740000000005</v>
      </c>
      <c r="K759">
        <v>178438.53146999996</v>
      </c>
      <c r="L759">
        <v>460463.03146999993</v>
      </c>
      <c r="M759">
        <v>0.9</v>
      </c>
      <c r="N759">
        <v>432260.58</v>
      </c>
      <c r="O759">
        <v>13110.72</v>
      </c>
      <c r="Q759">
        <v>43226.05</v>
      </c>
      <c r="R759">
        <v>239147.58</v>
      </c>
      <c r="S759">
        <v>282373.63</v>
      </c>
      <c r="T759">
        <v>0.65324862609493561</v>
      </c>
      <c r="V759">
        <v>149886.95000000001</v>
      </c>
      <c r="W759">
        <v>0.65324862609493561</v>
      </c>
      <c r="X759">
        <v>1</v>
      </c>
      <c r="Y759">
        <v>1</v>
      </c>
      <c r="AA759">
        <v>33962.073405254399</v>
      </c>
      <c r="AB759">
        <v>10188.622021576319</v>
      </c>
      <c r="AC759">
        <v>86825.042980581304</v>
      </c>
      <c r="AD759">
        <v>5455.3562671831405</v>
      </c>
      <c r="AE759">
        <v>5455.3562671831405</v>
      </c>
      <c r="AF759">
        <v>5378.4079061588927</v>
      </c>
      <c r="AG759">
        <v>309.02705555281528</v>
      </c>
      <c r="AH759">
        <v>165.46424832220626</v>
      </c>
      <c r="AI759">
        <v>163.13035808792517</v>
      </c>
      <c r="AJ759">
        <v>0</v>
      </c>
      <c r="AK759">
        <v>0</v>
      </c>
      <c r="AL759">
        <v>0</v>
      </c>
      <c r="AM759">
        <v>0</v>
      </c>
      <c r="AN759">
        <v>15567.02</v>
      </c>
      <c r="AO759">
        <v>472.15</v>
      </c>
      <c r="AP759">
        <v>239147.58000000002</v>
      </c>
      <c r="AQ759">
        <v>254714.6</v>
      </c>
      <c r="AS759">
        <v>254714.6</v>
      </c>
      <c r="AU759">
        <v>90</v>
      </c>
      <c r="AV759">
        <v>45</v>
      </c>
      <c r="AX759">
        <v>1</v>
      </c>
      <c r="AY759">
        <v>13.721150719387818</v>
      </c>
    </row>
    <row r="760" spans="1:51" x14ac:dyDescent="0.25">
      <c r="A760" t="s">
        <v>1682</v>
      </c>
      <c r="B760" t="s">
        <v>1683</v>
      </c>
      <c r="C760" t="s">
        <v>1681</v>
      </c>
      <c r="D760" t="s">
        <v>97</v>
      </c>
      <c r="F760">
        <v>90</v>
      </c>
      <c r="H760">
        <v>574718.69999999995</v>
      </c>
      <c r="I760">
        <v>81375.3</v>
      </c>
      <c r="J760">
        <v>155830.98000000001</v>
      </c>
      <c r="K760">
        <v>512268.41499999998</v>
      </c>
      <c r="L760">
        <v>1324193.395</v>
      </c>
      <c r="M760">
        <v>0.9</v>
      </c>
      <c r="N760">
        <v>1243000.8899999999</v>
      </c>
      <c r="O760">
        <v>13811.12</v>
      </c>
      <c r="Q760">
        <v>124300.08</v>
      </c>
      <c r="R760">
        <v>501296.95</v>
      </c>
      <c r="S760">
        <v>625597.03</v>
      </c>
      <c r="T760">
        <v>0.50329572169493786</v>
      </c>
      <c r="V760">
        <v>617403.85999999987</v>
      </c>
      <c r="W760">
        <v>0.50329572169493786</v>
      </c>
      <c r="X760">
        <v>1</v>
      </c>
      <c r="Y760">
        <v>1</v>
      </c>
      <c r="AA760">
        <v>284052.33213130326</v>
      </c>
      <c r="AB760">
        <v>85215.699639390979</v>
      </c>
      <c r="AC760">
        <v>367099.26422454807</v>
      </c>
      <c r="AD760">
        <v>23065.433693060291</v>
      </c>
      <c r="AE760">
        <v>23065.433693060291</v>
      </c>
      <c r="AF760">
        <v>22740.093379418249</v>
      </c>
      <c r="AG760">
        <v>946.84110710434425</v>
      </c>
      <c r="AH760">
        <v>256.28259658955881</v>
      </c>
      <c r="AI760">
        <v>252.66770421575833</v>
      </c>
      <c r="AJ760">
        <v>0</v>
      </c>
      <c r="AK760">
        <v>0</v>
      </c>
      <c r="AL760">
        <v>0</v>
      </c>
      <c r="AM760">
        <v>0</v>
      </c>
      <c r="AN760">
        <v>107955.79</v>
      </c>
      <c r="AO760">
        <v>1199.5</v>
      </c>
      <c r="AP760">
        <v>501296.95</v>
      </c>
      <c r="AQ760">
        <v>609252.74</v>
      </c>
      <c r="AS760">
        <v>609252.74</v>
      </c>
      <c r="AU760">
        <v>90</v>
      </c>
      <c r="AV760">
        <v>45</v>
      </c>
      <c r="AX760">
        <v>0.66</v>
      </c>
      <c r="AY760">
        <v>37.455370480585493</v>
      </c>
    </row>
    <row r="761" spans="1:51" x14ac:dyDescent="0.25">
      <c r="A761" t="s">
        <v>1684</v>
      </c>
      <c r="B761" t="s">
        <v>1685</v>
      </c>
      <c r="C761" t="s">
        <v>1681</v>
      </c>
      <c r="D761" t="s">
        <v>102</v>
      </c>
      <c r="F761">
        <v>2530.2800000000002</v>
      </c>
      <c r="H761">
        <v>15788286.199999999</v>
      </c>
      <c r="I761">
        <v>2287803.2599999998</v>
      </c>
      <c r="J761">
        <v>5218343.7700000005</v>
      </c>
      <c r="K761">
        <v>13557223.215279996</v>
      </c>
      <c r="L761">
        <v>36851656.445280001</v>
      </c>
      <c r="M761">
        <v>0.9</v>
      </c>
      <c r="N761">
        <v>34522213.119999997</v>
      </c>
      <c r="O761">
        <v>13643.63</v>
      </c>
      <c r="Q761">
        <v>15455480.26</v>
      </c>
      <c r="R761">
        <v>6259273.7400000002</v>
      </c>
      <c r="S761">
        <v>25235179.299999997</v>
      </c>
      <c r="T761">
        <v>0.7309838222793521</v>
      </c>
      <c r="V761">
        <v>9287033.8200000003</v>
      </c>
      <c r="W761">
        <v>0.7309838222793521</v>
      </c>
      <c r="X761">
        <v>1</v>
      </c>
      <c r="Y761">
        <v>1</v>
      </c>
      <c r="AA761">
        <v>28768.132868621498</v>
      </c>
      <c r="AB761">
        <v>8630.4398605864499</v>
      </c>
      <c r="AC761">
        <v>3271983.8494670955</v>
      </c>
      <c r="AD761">
        <v>205583.9765412441</v>
      </c>
      <c r="AE761">
        <v>205583.9765412441</v>
      </c>
      <c r="AF761">
        <v>202684.19341564737</v>
      </c>
      <c r="AG761">
        <v>3.4108635647384675</v>
      </c>
      <c r="AH761">
        <v>81.249496712318034</v>
      </c>
      <c r="AI761">
        <v>80.10346420777438</v>
      </c>
      <c r="AJ761">
        <v>0</v>
      </c>
      <c r="AK761">
        <v>0</v>
      </c>
      <c r="AL761">
        <v>0</v>
      </c>
      <c r="AM761">
        <v>0</v>
      </c>
      <c r="AN761">
        <v>211314.63</v>
      </c>
      <c r="AO761">
        <v>83.51</v>
      </c>
      <c r="AP761">
        <v>6604109.8600000003</v>
      </c>
      <c r="AQ761">
        <v>6815424.4900000002</v>
      </c>
      <c r="AS761">
        <v>6815424.4900000002</v>
      </c>
      <c r="AU761">
        <v>90</v>
      </c>
      <c r="AV761">
        <v>45</v>
      </c>
      <c r="AX761">
        <v>73.5</v>
      </c>
      <c r="AY761">
        <v>1286.6600000000001</v>
      </c>
    </row>
    <row r="762" spans="1:51" x14ac:dyDescent="0.25">
      <c r="A762" t="s">
        <v>1686</v>
      </c>
      <c r="B762" t="s">
        <v>1687</v>
      </c>
      <c r="C762" t="s">
        <v>1681</v>
      </c>
      <c r="D762" t="s">
        <v>211</v>
      </c>
      <c r="F762">
        <v>65.5</v>
      </c>
      <c r="H762">
        <v>373599.36</v>
      </c>
      <c r="I762">
        <v>59223.13</v>
      </c>
      <c r="J762">
        <v>85003.76</v>
      </c>
      <c r="K762">
        <v>294777.23849999998</v>
      </c>
      <c r="L762">
        <v>812603.48849999998</v>
      </c>
      <c r="M762">
        <v>0.9</v>
      </c>
      <c r="N762">
        <v>760820.86</v>
      </c>
      <c r="O762">
        <v>11615.58</v>
      </c>
      <c r="Q762">
        <v>813803.79</v>
      </c>
      <c r="R762">
        <v>53902.34</v>
      </c>
      <c r="S762">
        <v>921550.15</v>
      </c>
      <c r="T762">
        <v>1.2112577328650007</v>
      </c>
      <c r="V762">
        <v>-160729.29000000004</v>
      </c>
      <c r="W762">
        <v>1.2112577328650007</v>
      </c>
      <c r="X762">
        <v>4</v>
      </c>
      <c r="Y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0.89380657803658092</v>
      </c>
      <c r="AL762">
        <v>0</v>
      </c>
      <c r="AM762">
        <v>58.544330861396048</v>
      </c>
      <c r="AN762">
        <v>58.54</v>
      </c>
      <c r="AO762">
        <v>0.89</v>
      </c>
      <c r="AP762">
        <v>53902.34</v>
      </c>
      <c r="AQ762">
        <v>53960.88</v>
      </c>
      <c r="AS762">
        <v>53960.88</v>
      </c>
      <c r="AU762">
        <v>90</v>
      </c>
      <c r="AV762">
        <v>45</v>
      </c>
      <c r="AX762">
        <v>0</v>
      </c>
      <c r="AY762">
        <v>15</v>
      </c>
    </row>
    <row r="763" spans="1:51" x14ac:dyDescent="0.25">
      <c r="A763" t="s">
        <v>1688</v>
      </c>
      <c r="B763" t="s">
        <v>1689</v>
      </c>
      <c r="C763" t="s">
        <v>1681</v>
      </c>
      <c r="D763" t="s">
        <v>102</v>
      </c>
      <c r="F763">
        <v>173.04</v>
      </c>
      <c r="H763">
        <v>1048651.6099999999</v>
      </c>
      <c r="I763">
        <v>156457.57</v>
      </c>
      <c r="J763">
        <v>316170.05000000005</v>
      </c>
      <c r="K763">
        <v>855699.68604000006</v>
      </c>
      <c r="L763">
        <v>2376978.91604</v>
      </c>
      <c r="M763">
        <v>0.9</v>
      </c>
      <c r="N763">
        <v>2224850.9900000002</v>
      </c>
      <c r="O763">
        <v>12857.43</v>
      </c>
      <c r="Q763">
        <v>2519265.2400000002</v>
      </c>
      <c r="R763">
        <v>283644.83</v>
      </c>
      <c r="S763">
        <v>2920759.6500000004</v>
      </c>
      <c r="T763">
        <v>1.3127888847962803</v>
      </c>
      <c r="V763">
        <v>-695908.66000000015</v>
      </c>
      <c r="W763">
        <v>1.3127888847962803</v>
      </c>
      <c r="X763">
        <v>4</v>
      </c>
      <c r="Y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0.98936571839179399</v>
      </c>
      <c r="AL763">
        <v>0</v>
      </c>
      <c r="AM763">
        <v>171.19984391051602</v>
      </c>
      <c r="AN763">
        <v>171.19</v>
      </c>
      <c r="AO763">
        <v>0.98</v>
      </c>
      <c r="AP763">
        <v>283644.82999999996</v>
      </c>
      <c r="AQ763">
        <v>283816.01999999996</v>
      </c>
      <c r="AS763">
        <v>283816.01999999996</v>
      </c>
      <c r="AU763">
        <v>90</v>
      </c>
      <c r="AV763">
        <v>45</v>
      </c>
      <c r="AX763">
        <v>5</v>
      </c>
      <c r="AY763">
        <v>71.66</v>
      </c>
    </row>
    <row r="764" spans="1:51" x14ac:dyDescent="0.25">
      <c r="A764" t="s">
        <v>1690</v>
      </c>
      <c r="B764" t="s">
        <v>1691</v>
      </c>
      <c r="C764" t="s">
        <v>1681</v>
      </c>
      <c r="D764" t="s">
        <v>102</v>
      </c>
      <c r="F764">
        <v>697.86</v>
      </c>
      <c r="H764">
        <v>4225468.13</v>
      </c>
      <c r="I764">
        <v>630984.06999999995</v>
      </c>
      <c r="J764">
        <v>1187100.6699999997</v>
      </c>
      <c r="K764">
        <v>3420451.4368599998</v>
      </c>
      <c r="L764">
        <v>9464004.3068599999</v>
      </c>
      <c r="M764">
        <v>0.9</v>
      </c>
      <c r="N764">
        <v>8859649.0099999998</v>
      </c>
      <c r="O764">
        <v>12695.45</v>
      </c>
      <c r="Q764">
        <v>6847622.71</v>
      </c>
      <c r="R764">
        <v>845459.57</v>
      </c>
      <c r="S764">
        <v>8096229.6100000003</v>
      </c>
      <c r="T764">
        <v>0.91383186860581966</v>
      </c>
      <c r="V764">
        <v>763419.39999999944</v>
      </c>
      <c r="W764">
        <v>0.91383186860581966</v>
      </c>
      <c r="X764">
        <v>3</v>
      </c>
      <c r="Y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20.805402035596995</v>
      </c>
      <c r="AK764">
        <v>0</v>
      </c>
      <c r="AL764">
        <v>14519.257864561718</v>
      </c>
      <c r="AM764">
        <v>0</v>
      </c>
      <c r="AN764">
        <v>14519.25</v>
      </c>
      <c r="AO764">
        <v>20.8</v>
      </c>
      <c r="AP764">
        <v>866931.00999999989</v>
      </c>
      <c r="AQ764">
        <v>881450.25999999989</v>
      </c>
      <c r="AS764">
        <v>881450.25999999989</v>
      </c>
      <c r="AU764">
        <v>90</v>
      </c>
      <c r="AV764">
        <v>45</v>
      </c>
      <c r="AX764">
        <v>6</v>
      </c>
      <c r="AY764">
        <v>267.33</v>
      </c>
    </row>
    <row r="765" spans="1:51" x14ac:dyDescent="0.25">
      <c r="A765" t="s">
        <v>1692</v>
      </c>
      <c r="B765" t="s">
        <v>1693</v>
      </c>
      <c r="C765" t="s">
        <v>1681</v>
      </c>
      <c r="D765" t="s">
        <v>102</v>
      </c>
      <c r="F765">
        <v>497.62</v>
      </c>
      <c r="H765">
        <v>3036707.13</v>
      </c>
      <c r="I765">
        <v>449933.07</v>
      </c>
      <c r="J765">
        <v>847868.25</v>
      </c>
      <c r="K765">
        <v>2591022.3426199998</v>
      </c>
      <c r="L765">
        <v>6925530.7926199995</v>
      </c>
      <c r="M765">
        <v>0.9</v>
      </c>
      <c r="N765">
        <v>6492079.9400000004</v>
      </c>
      <c r="O765">
        <v>13046.26</v>
      </c>
      <c r="Q765">
        <v>4691203.5199999996</v>
      </c>
      <c r="R765">
        <v>700860.85</v>
      </c>
      <c r="S765">
        <v>5694891.2299999995</v>
      </c>
      <c r="T765">
        <v>0.87720596213114388</v>
      </c>
      <c r="V765">
        <v>797188.71000000089</v>
      </c>
      <c r="W765">
        <v>0.87720596213114388</v>
      </c>
      <c r="X765">
        <v>2</v>
      </c>
      <c r="Y765">
        <v>0</v>
      </c>
      <c r="AA765">
        <v>0</v>
      </c>
      <c r="AB765">
        <v>0</v>
      </c>
      <c r="AC765">
        <v>42603.648136400276</v>
      </c>
      <c r="AD765">
        <v>2676.8553275321456</v>
      </c>
      <c r="AE765">
        <v>15114.583727974945</v>
      </c>
      <c r="AF765">
        <v>14901.39097053255</v>
      </c>
      <c r="AG765">
        <v>0</v>
      </c>
      <c r="AH765">
        <v>5.3793162001771346</v>
      </c>
      <c r="AI765">
        <v>29.945321672224889</v>
      </c>
      <c r="AJ765">
        <v>0</v>
      </c>
      <c r="AK765">
        <v>0</v>
      </c>
      <c r="AL765">
        <v>0</v>
      </c>
      <c r="AM765">
        <v>0</v>
      </c>
      <c r="AN765">
        <v>14901.39</v>
      </c>
      <c r="AO765">
        <v>29.94</v>
      </c>
      <c r="AP765">
        <v>719157.2</v>
      </c>
      <c r="AQ765">
        <v>734058.59</v>
      </c>
      <c r="AS765">
        <v>734058.59</v>
      </c>
      <c r="AU765">
        <v>90</v>
      </c>
      <c r="AV765">
        <v>45</v>
      </c>
      <c r="AX765">
        <v>2.33</v>
      </c>
      <c r="AY765">
        <v>194.66</v>
      </c>
    </row>
    <row r="766" spans="1:51" x14ac:dyDescent="0.25">
      <c r="A766" t="s">
        <v>1694</v>
      </c>
      <c r="B766" t="s">
        <v>1695</v>
      </c>
      <c r="C766" t="s">
        <v>1696</v>
      </c>
      <c r="D766" t="s">
        <v>211</v>
      </c>
      <c r="F766">
        <v>89.79</v>
      </c>
      <c r="H766">
        <v>525983.79</v>
      </c>
      <c r="I766">
        <v>81185.42</v>
      </c>
      <c r="J766">
        <v>150749.73000000001</v>
      </c>
      <c r="K766">
        <v>418057.37028999993</v>
      </c>
      <c r="L766">
        <v>1175976.3102899999</v>
      </c>
      <c r="M766">
        <v>0.9</v>
      </c>
      <c r="N766">
        <v>1100184.4099999999</v>
      </c>
      <c r="O766">
        <v>12252.86</v>
      </c>
      <c r="Q766">
        <v>1063367.5900000001</v>
      </c>
      <c r="R766">
        <v>110747.19</v>
      </c>
      <c r="S766">
        <v>1235100.1500000001</v>
      </c>
      <c r="T766">
        <v>1.1226301143460125</v>
      </c>
      <c r="V766">
        <v>-134915.74000000022</v>
      </c>
      <c r="W766">
        <v>1.1226301143460125</v>
      </c>
      <c r="X766">
        <v>4</v>
      </c>
      <c r="Y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0.94284423530541184</v>
      </c>
      <c r="AL766">
        <v>0</v>
      </c>
      <c r="AM766">
        <v>84.657983888072934</v>
      </c>
      <c r="AN766">
        <v>84.65</v>
      </c>
      <c r="AO766">
        <v>0.94</v>
      </c>
      <c r="AP766">
        <v>114992.51</v>
      </c>
      <c r="AQ766">
        <v>115077.15999999999</v>
      </c>
      <c r="AS766">
        <v>115077.15999999999</v>
      </c>
      <c r="AU766">
        <v>90</v>
      </c>
      <c r="AV766">
        <v>45</v>
      </c>
      <c r="AX766">
        <v>0</v>
      </c>
      <c r="AY766">
        <v>35.33</v>
      </c>
    </row>
    <row r="767" spans="1:51" x14ac:dyDescent="0.25">
      <c r="A767" t="s">
        <v>1697</v>
      </c>
      <c r="B767" t="s">
        <v>1698</v>
      </c>
      <c r="C767" t="s">
        <v>1696</v>
      </c>
      <c r="D767" t="s">
        <v>211</v>
      </c>
      <c r="F767">
        <v>90.29</v>
      </c>
      <c r="H767">
        <v>520845.01</v>
      </c>
      <c r="I767">
        <v>81637.5</v>
      </c>
      <c r="J767">
        <v>140385.99000000002</v>
      </c>
      <c r="K767">
        <v>414527.33378999995</v>
      </c>
      <c r="L767">
        <v>1157395.8337900001</v>
      </c>
      <c r="M767">
        <v>0.9</v>
      </c>
      <c r="N767">
        <v>1083108.98</v>
      </c>
      <c r="O767">
        <v>11995.89</v>
      </c>
      <c r="Q767">
        <v>1254896.9099999999</v>
      </c>
      <c r="R767">
        <v>111765.32</v>
      </c>
      <c r="S767">
        <v>1391091.02</v>
      </c>
      <c r="T767">
        <v>1.2843500014190632</v>
      </c>
      <c r="V767">
        <v>-307982.04000000004</v>
      </c>
      <c r="W767">
        <v>1.2843500014190632</v>
      </c>
      <c r="X767">
        <v>4</v>
      </c>
      <c r="Y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0.92307064209189404</v>
      </c>
      <c r="AL767">
        <v>0</v>
      </c>
      <c r="AM767">
        <v>83.344048274477117</v>
      </c>
      <c r="AN767">
        <v>83.34</v>
      </c>
      <c r="AO767">
        <v>0.92</v>
      </c>
      <c r="AP767">
        <v>111765.32</v>
      </c>
      <c r="AQ767">
        <v>111848.66</v>
      </c>
      <c r="AS767">
        <v>111848.66</v>
      </c>
      <c r="AU767">
        <v>90</v>
      </c>
      <c r="AV767">
        <v>45</v>
      </c>
      <c r="AX767">
        <v>3</v>
      </c>
      <c r="AY767">
        <v>27</v>
      </c>
    </row>
    <row r="768" spans="1:51" x14ac:dyDescent="0.25">
      <c r="A768" t="s">
        <v>1699</v>
      </c>
      <c r="B768" t="s">
        <v>1700</v>
      </c>
      <c r="C768" t="s">
        <v>1696</v>
      </c>
      <c r="D768" t="s">
        <v>222</v>
      </c>
      <c r="F768">
        <v>896.5</v>
      </c>
      <c r="H768">
        <v>5862660.5199999996</v>
      </c>
      <c r="I768">
        <v>810588.4</v>
      </c>
      <c r="J768">
        <v>1880659.6399999997</v>
      </c>
      <c r="K768">
        <v>5284987.2434999989</v>
      </c>
      <c r="L768">
        <v>13838895.803499997</v>
      </c>
      <c r="M768">
        <v>0.9</v>
      </c>
      <c r="N768">
        <v>12983504.939999999</v>
      </c>
      <c r="O768">
        <v>14482.43</v>
      </c>
      <c r="Q768">
        <v>6187621.2699999996</v>
      </c>
      <c r="R768">
        <v>2123350.08</v>
      </c>
      <c r="S768">
        <v>9595145.4100000001</v>
      </c>
      <c r="T768">
        <v>0.73902582194419375</v>
      </c>
      <c r="V768">
        <v>3388359.5299999993</v>
      </c>
      <c r="W768">
        <v>0.73902582194419375</v>
      </c>
      <c r="X768">
        <v>2</v>
      </c>
      <c r="Y768">
        <v>0</v>
      </c>
      <c r="AA768">
        <v>0</v>
      </c>
      <c r="AB768">
        <v>0</v>
      </c>
      <c r="AC768">
        <v>1286818.5634652001</v>
      </c>
      <c r="AD768">
        <v>80852.867720405775</v>
      </c>
      <c r="AE768">
        <v>80852.867720405775</v>
      </c>
      <c r="AF768">
        <v>79712.429708571217</v>
      </c>
      <c r="AG768">
        <v>0</v>
      </c>
      <c r="AH768">
        <v>90.187247875522331</v>
      </c>
      <c r="AI768">
        <v>88.915147471914352</v>
      </c>
      <c r="AJ768">
        <v>0</v>
      </c>
      <c r="AK768">
        <v>0</v>
      </c>
      <c r="AL768">
        <v>0</v>
      </c>
      <c r="AM768">
        <v>0</v>
      </c>
      <c r="AN768">
        <v>79712.42</v>
      </c>
      <c r="AO768">
        <v>88.91</v>
      </c>
      <c r="AP768">
        <v>2225487.0899999994</v>
      </c>
      <c r="AQ768">
        <v>2305199.5099999993</v>
      </c>
      <c r="AS768">
        <v>2305199.5099999993</v>
      </c>
      <c r="AU768">
        <v>90</v>
      </c>
      <c r="AV768">
        <v>45</v>
      </c>
      <c r="AX768">
        <v>113.5</v>
      </c>
      <c r="AY768">
        <v>357</v>
      </c>
    </row>
    <row r="769" spans="1:51" x14ac:dyDescent="0.25">
      <c r="A769" t="s">
        <v>1701</v>
      </c>
      <c r="B769" t="s">
        <v>1702</v>
      </c>
      <c r="C769" t="s">
        <v>1696</v>
      </c>
      <c r="D769" t="s">
        <v>102</v>
      </c>
      <c r="F769">
        <v>1336.14</v>
      </c>
      <c r="H769">
        <v>8197220.2200000007</v>
      </c>
      <c r="I769">
        <v>1208097.7</v>
      </c>
      <c r="J769">
        <v>2445119.7400000002</v>
      </c>
      <c r="K769">
        <v>7029459.4681399986</v>
      </c>
      <c r="L769">
        <v>18879897.128139999</v>
      </c>
      <c r="M769">
        <v>0.9</v>
      </c>
      <c r="N769">
        <v>17694853.359999999</v>
      </c>
      <c r="O769">
        <v>13243.26</v>
      </c>
      <c r="Q769">
        <v>8962343.1699999999</v>
      </c>
      <c r="R769">
        <v>3243088.8</v>
      </c>
      <c r="S769">
        <v>13556070.039999999</v>
      </c>
      <c r="T769">
        <v>0.76610242335458378</v>
      </c>
      <c r="V769">
        <v>4138783.3200000003</v>
      </c>
      <c r="W769">
        <v>0.76610242335458378</v>
      </c>
      <c r="X769">
        <v>2</v>
      </c>
      <c r="Y769">
        <v>0</v>
      </c>
      <c r="AA769">
        <v>0</v>
      </c>
      <c r="AB769">
        <v>0</v>
      </c>
      <c r="AC769">
        <v>1270654.5088192006</v>
      </c>
      <c r="AD769">
        <v>79837.254323751695</v>
      </c>
      <c r="AE769">
        <v>79837.254323751695</v>
      </c>
      <c r="AF769">
        <v>78711.141643294104</v>
      </c>
      <c r="AG769">
        <v>0</v>
      </c>
      <c r="AH769">
        <v>59.752162440875722</v>
      </c>
      <c r="AI769">
        <v>58.909352046412877</v>
      </c>
      <c r="AJ769">
        <v>0</v>
      </c>
      <c r="AK769">
        <v>0</v>
      </c>
      <c r="AL769">
        <v>0</v>
      </c>
      <c r="AM769">
        <v>0</v>
      </c>
      <c r="AN769">
        <v>78711.14</v>
      </c>
      <c r="AO769">
        <v>58.9</v>
      </c>
      <c r="AP769">
        <v>3447141.55</v>
      </c>
      <c r="AQ769">
        <v>3525852.69</v>
      </c>
      <c r="AS769">
        <v>3525852.69</v>
      </c>
      <c r="AU769">
        <v>90</v>
      </c>
      <c r="AV769">
        <v>45</v>
      </c>
      <c r="AX769">
        <v>22</v>
      </c>
      <c r="AY769">
        <v>569</v>
      </c>
    </row>
    <row r="770" spans="1:51" x14ac:dyDescent="0.25">
      <c r="A770" t="s">
        <v>1703</v>
      </c>
      <c r="B770" t="s">
        <v>1704</v>
      </c>
      <c r="C770" t="s">
        <v>1696</v>
      </c>
      <c r="D770" t="s">
        <v>102</v>
      </c>
      <c r="F770">
        <v>762.2</v>
      </c>
      <c r="H770">
        <v>4598748.32</v>
      </c>
      <c r="I770">
        <v>689158.37</v>
      </c>
      <c r="J770">
        <v>1224280.1199999999</v>
      </c>
      <c r="K770">
        <v>3941991.0171999987</v>
      </c>
      <c r="L770">
        <v>10454177.827199999</v>
      </c>
      <c r="M770">
        <v>0.9</v>
      </c>
      <c r="N770">
        <v>9802959.1400000006</v>
      </c>
      <c r="O770">
        <v>12861.4</v>
      </c>
      <c r="Q770">
        <v>4673070.62</v>
      </c>
      <c r="R770">
        <v>2262607.79</v>
      </c>
      <c r="S770">
        <v>7281329.6200000001</v>
      </c>
      <c r="T770">
        <v>0.74276853713377811</v>
      </c>
      <c r="V770">
        <v>2521629.5200000005</v>
      </c>
      <c r="W770">
        <v>0.74276853713377811</v>
      </c>
      <c r="X770">
        <v>2</v>
      </c>
      <c r="Y770">
        <v>0</v>
      </c>
      <c r="AA770">
        <v>0</v>
      </c>
      <c r="AB770">
        <v>0</v>
      </c>
      <c r="AC770">
        <v>806579.87601980078</v>
      </c>
      <c r="AD770">
        <v>50678.703177982134</v>
      </c>
      <c r="AE770">
        <v>50678.703177982134</v>
      </c>
      <c r="AF770">
        <v>49963.874859282128</v>
      </c>
      <c r="AG770">
        <v>0</v>
      </c>
      <c r="AH770">
        <v>66.490033033301145</v>
      </c>
      <c r="AI770">
        <v>65.552184281398752</v>
      </c>
      <c r="AJ770">
        <v>0</v>
      </c>
      <c r="AK770">
        <v>0</v>
      </c>
      <c r="AL770">
        <v>0</v>
      </c>
      <c r="AM770">
        <v>0</v>
      </c>
      <c r="AN770">
        <v>49963.87</v>
      </c>
      <c r="AO770">
        <v>65.55</v>
      </c>
      <c r="AP770">
        <v>2319882.0299999998</v>
      </c>
      <c r="AQ770">
        <v>2369845.9</v>
      </c>
      <c r="AS770">
        <v>2369845.9</v>
      </c>
      <c r="AU770">
        <v>89</v>
      </c>
      <c r="AV770">
        <v>45</v>
      </c>
      <c r="AX770">
        <v>0</v>
      </c>
      <c r="AY770">
        <v>268</v>
      </c>
    </row>
    <row r="771" spans="1:51" x14ac:dyDescent="0.25">
      <c r="A771" t="s">
        <v>1705</v>
      </c>
      <c r="B771" t="s">
        <v>1706</v>
      </c>
      <c r="C771" t="s">
        <v>1696</v>
      </c>
      <c r="D771" t="s">
        <v>102</v>
      </c>
      <c r="F771">
        <v>549.88</v>
      </c>
      <c r="H771">
        <v>3381895.2</v>
      </c>
      <c r="I771">
        <v>497184.99</v>
      </c>
      <c r="J771">
        <v>1010315.4099999999</v>
      </c>
      <c r="K771">
        <v>2899909.8508799998</v>
      </c>
      <c r="L771">
        <v>7789305.4508800004</v>
      </c>
      <c r="M771">
        <v>0.9</v>
      </c>
      <c r="N771">
        <v>7300365.8899999997</v>
      </c>
      <c r="O771">
        <v>13276.28</v>
      </c>
      <c r="Q771">
        <v>3699095.39</v>
      </c>
      <c r="R771">
        <v>1547632.63</v>
      </c>
      <c r="S771">
        <v>5549416.4299999997</v>
      </c>
      <c r="T771">
        <v>0.76015593103375256</v>
      </c>
      <c r="V771">
        <v>1750949.46</v>
      </c>
      <c r="W771">
        <v>0.76015593103375256</v>
      </c>
      <c r="X771">
        <v>2</v>
      </c>
      <c r="Y771">
        <v>0</v>
      </c>
      <c r="AA771">
        <v>0</v>
      </c>
      <c r="AB771">
        <v>0</v>
      </c>
      <c r="AC771">
        <v>503616.31926430011</v>
      </c>
      <c r="AD771">
        <v>31643.018525987616</v>
      </c>
      <c r="AE771">
        <v>31643.018525987616</v>
      </c>
      <c r="AF771">
        <v>31196.690496399206</v>
      </c>
      <c r="AG771">
        <v>0</v>
      </c>
      <c r="AH771">
        <v>57.54531629807888</v>
      </c>
      <c r="AI771">
        <v>56.733633695350271</v>
      </c>
      <c r="AJ771">
        <v>0</v>
      </c>
      <c r="AK771">
        <v>0</v>
      </c>
      <c r="AL771">
        <v>0</v>
      </c>
      <c r="AM771">
        <v>0</v>
      </c>
      <c r="AN771">
        <v>31196.69</v>
      </c>
      <c r="AO771">
        <v>56.73</v>
      </c>
      <c r="AP771">
        <v>1603988.8399999999</v>
      </c>
      <c r="AQ771">
        <v>1635185.5299999998</v>
      </c>
      <c r="AS771">
        <v>1635185.5299999998</v>
      </c>
      <c r="AU771">
        <v>90</v>
      </c>
      <c r="AV771">
        <v>45</v>
      </c>
      <c r="AX771">
        <v>0</v>
      </c>
      <c r="AY771">
        <v>248.66</v>
      </c>
    </row>
    <row r="772" spans="1:51" x14ac:dyDescent="0.25">
      <c r="A772" t="s">
        <v>1707</v>
      </c>
      <c r="B772" t="s">
        <v>1708</v>
      </c>
      <c r="C772" t="s">
        <v>1696</v>
      </c>
      <c r="D772" t="s">
        <v>102</v>
      </c>
      <c r="F772">
        <v>1510.37</v>
      </c>
      <c r="H772">
        <v>9029000.1499999985</v>
      </c>
      <c r="I772">
        <v>1365631.24</v>
      </c>
      <c r="J772">
        <v>2220009.3199999998</v>
      </c>
      <c r="K772">
        <v>7754069.8258699998</v>
      </c>
      <c r="L772">
        <v>20368710.535870001</v>
      </c>
      <c r="M772">
        <v>0.9</v>
      </c>
      <c r="N772">
        <v>19107246.460000001</v>
      </c>
      <c r="O772">
        <v>12650.7</v>
      </c>
      <c r="Q772">
        <v>8055387.3600000003</v>
      </c>
      <c r="R772">
        <v>6569929.9100000001</v>
      </c>
      <c r="S772">
        <v>15053657.91</v>
      </c>
      <c r="T772">
        <v>0.78785072153196056</v>
      </c>
      <c r="V772">
        <v>4053588.5500000007</v>
      </c>
      <c r="W772">
        <v>0.78785072153196056</v>
      </c>
      <c r="X772">
        <v>2</v>
      </c>
      <c r="Y772">
        <v>0</v>
      </c>
      <c r="AA772">
        <v>0</v>
      </c>
      <c r="AB772">
        <v>0</v>
      </c>
      <c r="AC772">
        <v>1317004.1553984019</v>
      </c>
      <c r="AD772">
        <v>82749.476722583349</v>
      </c>
      <c r="AE772">
        <v>82749.476722583349</v>
      </c>
      <c r="AF772">
        <v>81582.286845779076</v>
      </c>
      <c r="AG772">
        <v>0</v>
      </c>
      <c r="AH772">
        <v>54.787553197285007</v>
      </c>
      <c r="AI772">
        <v>54.014769126623996</v>
      </c>
      <c r="AJ772">
        <v>0</v>
      </c>
      <c r="AK772">
        <v>0</v>
      </c>
      <c r="AL772">
        <v>0</v>
      </c>
      <c r="AM772">
        <v>0</v>
      </c>
      <c r="AN772">
        <v>81582.28</v>
      </c>
      <c r="AO772">
        <v>54.01</v>
      </c>
      <c r="AP772">
        <v>6632552.9699999988</v>
      </c>
      <c r="AQ772">
        <v>6714135.2499999991</v>
      </c>
      <c r="AS772">
        <v>6714135.2499999991</v>
      </c>
      <c r="AU772">
        <v>90</v>
      </c>
      <c r="AV772">
        <v>45</v>
      </c>
      <c r="AX772">
        <v>52</v>
      </c>
      <c r="AY772">
        <v>374.66</v>
      </c>
    </row>
    <row r="773" spans="1:51" x14ac:dyDescent="0.25">
      <c r="A773" t="s">
        <v>1709</v>
      </c>
      <c r="B773" t="s">
        <v>1710</v>
      </c>
      <c r="C773" t="s">
        <v>1696</v>
      </c>
      <c r="D773" t="s">
        <v>102</v>
      </c>
      <c r="F773">
        <v>1454.3</v>
      </c>
      <c r="H773">
        <v>8560192.2800000012</v>
      </c>
      <c r="I773">
        <v>1314934.43</v>
      </c>
      <c r="J773">
        <v>1830713.38</v>
      </c>
      <c r="K773">
        <v>6883556.8933000006</v>
      </c>
      <c r="L773">
        <v>18589396.9833</v>
      </c>
      <c r="M773">
        <v>0.9</v>
      </c>
      <c r="N773">
        <v>17418812.969999999</v>
      </c>
      <c r="O773">
        <v>11977.45</v>
      </c>
      <c r="Q773">
        <v>19280769.449999999</v>
      </c>
      <c r="R773">
        <v>979239.83</v>
      </c>
      <c r="S773">
        <v>20724371.709999997</v>
      </c>
      <c r="T773">
        <v>1.1897694605076179</v>
      </c>
      <c r="V773">
        <v>-3305558.7399999984</v>
      </c>
      <c r="W773">
        <v>1.1897694605076179</v>
      </c>
      <c r="X773">
        <v>4</v>
      </c>
      <c r="Y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0.92165203643252069</v>
      </c>
      <c r="AL773">
        <v>0</v>
      </c>
      <c r="AM773">
        <v>1340.3585565838148</v>
      </c>
      <c r="AN773">
        <v>1340.35</v>
      </c>
      <c r="AO773">
        <v>0.92</v>
      </c>
      <c r="AP773">
        <v>981524.12</v>
      </c>
      <c r="AQ773">
        <v>982864.47</v>
      </c>
      <c r="AS773">
        <v>982864.47</v>
      </c>
      <c r="AU773">
        <v>90</v>
      </c>
      <c r="AV773">
        <v>45</v>
      </c>
      <c r="AX773">
        <v>12</v>
      </c>
      <c r="AY773">
        <v>279.33</v>
      </c>
    </row>
    <row r="774" spans="1:51" x14ac:dyDescent="0.25">
      <c r="A774" t="s">
        <v>1711</v>
      </c>
      <c r="B774" t="s">
        <v>1712</v>
      </c>
      <c r="C774" t="s">
        <v>1696</v>
      </c>
      <c r="D774" t="s">
        <v>211</v>
      </c>
      <c r="F774">
        <v>1447.98</v>
      </c>
      <c r="H774">
        <v>8726160.0999999996</v>
      </c>
      <c r="I774">
        <v>1309220.07</v>
      </c>
      <c r="J774">
        <v>3984762.3599999994</v>
      </c>
      <c r="K774">
        <v>7679966.5969799981</v>
      </c>
      <c r="L774">
        <v>21700109.126979999</v>
      </c>
      <c r="M774">
        <v>0.9</v>
      </c>
      <c r="N774">
        <v>20298094.870000001</v>
      </c>
      <c r="O774">
        <v>14018.21</v>
      </c>
      <c r="Q774">
        <v>8284966.8899999997</v>
      </c>
      <c r="R774">
        <v>5167385.3499999996</v>
      </c>
      <c r="S774">
        <v>14730169.25</v>
      </c>
      <c r="T774">
        <v>0.72569220630507381</v>
      </c>
      <c r="V774">
        <v>5567925.620000001</v>
      </c>
      <c r="W774">
        <v>0.72569220630507381</v>
      </c>
      <c r="X774">
        <v>1</v>
      </c>
      <c r="Y774">
        <v>1</v>
      </c>
      <c r="AA774">
        <v>124324.57982837781</v>
      </c>
      <c r="AB774">
        <v>37297.373948513341</v>
      </c>
      <c r="AC774">
        <v>2092439.3722850743</v>
      </c>
      <c r="AD774">
        <v>131471.31117285066</v>
      </c>
      <c r="AE774">
        <v>131471.31117285066</v>
      </c>
      <c r="AF774">
        <v>129616.89481194023</v>
      </c>
      <c r="AG774">
        <v>25.758210713209671</v>
      </c>
      <c r="AH774">
        <v>90.796358494489326</v>
      </c>
      <c r="AI774">
        <v>89.515666522977</v>
      </c>
      <c r="AJ774">
        <v>0</v>
      </c>
      <c r="AK774">
        <v>0</v>
      </c>
      <c r="AL774">
        <v>0</v>
      </c>
      <c r="AM774">
        <v>0</v>
      </c>
      <c r="AN774">
        <v>166914.26</v>
      </c>
      <c r="AO774">
        <v>115.27</v>
      </c>
      <c r="AP774">
        <v>5490196.1900000004</v>
      </c>
      <c r="AQ774">
        <v>5657110.4500000002</v>
      </c>
      <c r="AS774">
        <v>5657110.4500000002</v>
      </c>
      <c r="AU774">
        <v>90</v>
      </c>
      <c r="AV774">
        <v>45</v>
      </c>
      <c r="AX774">
        <v>381.5</v>
      </c>
      <c r="AY774">
        <v>722.33</v>
      </c>
    </row>
    <row r="775" spans="1:51" x14ac:dyDescent="0.25">
      <c r="A775" t="s">
        <v>1713</v>
      </c>
      <c r="B775" t="s">
        <v>1714</v>
      </c>
      <c r="C775" t="s">
        <v>1696</v>
      </c>
      <c r="D775" t="s">
        <v>211</v>
      </c>
      <c r="F775">
        <v>75.3</v>
      </c>
      <c r="H775">
        <v>436453.52</v>
      </c>
      <c r="I775">
        <v>68084</v>
      </c>
      <c r="J775">
        <v>131392.54</v>
      </c>
      <c r="K775">
        <v>350447.52430000005</v>
      </c>
      <c r="L775">
        <v>986377.5843000001</v>
      </c>
      <c r="M775">
        <v>0.9</v>
      </c>
      <c r="N775">
        <v>922784.57</v>
      </c>
      <c r="O775">
        <v>12254.77</v>
      </c>
      <c r="Q775">
        <v>1000257.34</v>
      </c>
      <c r="R775">
        <v>96876.81</v>
      </c>
      <c r="S775">
        <v>1163284.1100000001</v>
      </c>
      <c r="T775">
        <v>1.2606237119894628</v>
      </c>
      <c r="V775">
        <v>-240499.54000000015</v>
      </c>
      <c r="W775">
        <v>1.2606237119894628</v>
      </c>
      <c r="X775">
        <v>4</v>
      </c>
      <c r="Y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0.94299151044633445</v>
      </c>
      <c r="AL775">
        <v>0</v>
      </c>
      <c r="AM775">
        <v>71.007260736608984</v>
      </c>
      <c r="AN775">
        <v>71</v>
      </c>
      <c r="AO775">
        <v>0.94</v>
      </c>
      <c r="AP775">
        <v>96876.810000000012</v>
      </c>
      <c r="AQ775">
        <v>96947.810000000012</v>
      </c>
      <c r="AS775">
        <v>96947.810000000012</v>
      </c>
      <c r="AU775">
        <v>90</v>
      </c>
      <c r="AV775">
        <v>45</v>
      </c>
      <c r="AX775">
        <v>0.33</v>
      </c>
      <c r="AY775">
        <v>31.66</v>
      </c>
    </row>
    <row r="776" spans="1:51" x14ac:dyDescent="0.25">
      <c r="A776" t="s">
        <v>1715</v>
      </c>
      <c r="B776" t="s">
        <v>1716</v>
      </c>
      <c r="C776" t="s">
        <v>1717</v>
      </c>
      <c r="D776" t="s">
        <v>102</v>
      </c>
      <c r="F776">
        <v>591.46</v>
      </c>
      <c r="H776">
        <v>3512559.99</v>
      </c>
      <c r="I776">
        <v>534780.38</v>
      </c>
      <c r="J776">
        <v>791143.60000000009</v>
      </c>
      <c r="K776">
        <v>2829870.4544600002</v>
      </c>
      <c r="L776">
        <v>7668354.4244600013</v>
      </c>
      <c r="M776">
        <v>0.9</v>
      </c>
      <c r="N776">
        <v>7184506.0199999996</v>
      </c>
      <c r="O776">
        <v>12147.06</v>
      </c>
      <c r="Q776">
        <v>9797191.8200000003</v>
      </c>
      <c r="R776">
        <v>415232.45</v>
      </c>
      <c r="S776">
        <v>16481699.51</v>
      </c>
      <c r="T776">
        <v>2.2940616187276857</v>
      </c>
      <c r="V776">
        <v>-9297193.4900000002</v>
      </c>
      <c r="W776">
        <v>2.2940616187276857</v>
      </c>
      <c r="X776">
        <v>4</v>
      </c>
      <c r="Y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0.93470371574561717</v>
      </c>
      <c r="AL776">
        <v>0</v>
      </c>
      <c r="AM776">
        <v>552.83985971490279</v>
      </c>
      <c r="AN776">
        <v>552.83000000000004</v>
      </c>
      <c r="AO776">
        <v>0.93</v>
      </c>
      <c r="AP776">
        <v>415232.44999999995</v>
      </c>
      <c r="AQ776">
        <v>415785.27999999997</v>
      </c>
      <c r="AS776">
        <v>415785.27999999997</v>
      </c>
      <c r="AU776">
        <v>71</v>
      </c>
      <c r="AV776">
        <v>36</v>
      </c>
      <c r="AX776">
        <v>0</v>
      </c>
      <c r="AY776">
        <v>140.33000000000001</v>
      </c>
    </row>
    <row r="777" spans="1:51" x14ac:dyDescent="0.25">
      <c r="A777" t="s">
        <v>1718</v>
      </c>
      <c r="B777" t="s">
        <v>1719</v>
      </c>
      <c r="C777" t="s">
        <v>1717</v>
      </c>
      <c r="D777" t="s">
        <v>102</v>
      </c>
      <c r="F777">
        <v>889.03</v>
      </c>
      <c r="H777">
        <v>5328629.71</v>
      </c>
      <c r="I777">
        <v>803834.25</v>
      </c>
      <c r="J777">
        <v>1318651.56</v>
      </c>
      <c r="K777">
        <v>4553298.2775300005</v>
      </c>
      <c r="L777">
        <v>12004413.797529999</v>
      </c>
      <c r="M777">
        <v>0.9</v>
      </c>
      <c r="N777">
        <v>11259302.24</v>
      </c>
      <c r="O777">
        <v>12664.7</v>
      </c>
      <c r="Q777">
        <v>4923692.8600000003</v>
      </c>
      <c r="R777">
        <v>2712418.83</v>
      </c>
      <c r="S777">
        <v>8100644.1200000001</v>
      </c>
      <c r="T777">
        <v>0.71946235631027877</v>
      </c>
      <c r="V777">
        <v>3158658.12</v>
      </c>
      <c r="W777">
        <v>0.71946235631027877</v>
      </c>
      <c r="X777">
        <v>1</v>
      </c>
      <c r="Y777">
        <v>1</v>
      </c>
      <c r="AA777">
        <v>139106.2961558206</v>
      </c>
      <c r="AB777">
        <v>41731.88884674618</v>
      </c>
      <c r="AC777">
        <v>1120333.4532251363</v>
      </c>
      <c r="AD777">
        <v>70392.34206602817</v>
      </c>
      <c r="AE777">
        <v>70392.34206602817</v>
      </c>
      <c r="AF777">
        <v>69399.4508440153</v>
      </c>
      <c r="AG777">
        <v>46.940923081050336</v>
      </c>
      <c r="AH777">
        <v>79.178815187370702</v>
      </c>
      <c r="AI777">
        <v>78.061989858627157</v>
      </c>
      <c r="AJ777">
        <v>0</v>
      </c>
      <c r="AK777">
        <v>0</v>
      </c>
      <c r="AL777">
        <v>0</v>
      </c>
      <c r="AM777">
        <v>0</v>
      </c>
      <c r="AN777">
        <v>111131.33</v>
      </c>
      <c r="AO777">
        <v>125</v>
      </c>
      <c r="AP777">
        <v>2753516.6199999996</v>
      </c>
      <c r="AQ777">
        <v>2864647.9499999997</v>
      </c>
      <c r="AS777">
        <v>2864647.9499999997</v>
      </c>
      <c r="AU777">
        <v>71</v>
      </c>
      <c r="AV777">
        <v>36</v>
      </c>
      <c r="AX777">
        <v>1</v>
      </c>
      <c r="AY777">
        <v>265.66000000000003</v>
      </c>
    </row>
    <row r="778" spans="1:51" x14ac:dyDescent="0.25">
      <c r="A778" t="s">
        <v>1720</v>
      </c>
      <c r="B778" t="s">
        <v>1721</v>
      </c>
      <c r="C778" t="s">
        <v>1717</v>
      </c>
      <c r="D778" t="s">
        <v>102</v>
      </c>
      <c r="F778">
        <v>718.2</v>
      </c>
      <c r="H778">
        <v>4377052.3499999996</v>
      </c>
      <c r="I778">
        <v>649374.89</v>
      </c>
      <c r="J778">
        <v>1279446.98</v>
      </c>
      <c r="K778">
        <v>3751246.3641999993</v>
      </c>
      <c r="L778">
        <v>10057120.584199999</v>
      </c>
      <c r="M778">
        <v>0.9</v>
      </c>
      <c r="N778">
        <v>9426533.1600000001</v>
      </c>
      <c r="O778">
        <v>13125.22</v>
      </c>
      <c r="Q778">
        <v>4342134.43</v>
      </c>
      <c r="R778">
        <v>2712591.51</v>
      </c>
      <c r="S778">
        <v>7556913.5299999993</v>
      </c>
      <c r="T778">
        <v>0.80166413269159909</v>
      </c>
      <c r="V778">
        <v>1869619.6300000008</v>
      </c>
      <c r="W778">
        <v>0.80166413269159909</v>
      </c>
      <c r="X778">
        <v>2</v>
      </c>
      <c r="Y778">
        <v>0</v>
      </c>
      <c r="AA778">
        <v>0</v>
      </c>
      <c r="AB778">
        <v>0</v>
      </c>
      <c r="AC778">
        <v>509089.89964880067</v>
      </c>
      <c r="AD778">
        <v>31986.932332758712</v>
      </c>
      <c r="AE778">
        <v>31986.932332758712</v>
      </c>
      <c r="AF778">
        <v>31535.753363567357</v>
      </c>
      <c r="AG778">
        <v>0</v>
      </c>
      <c r="AH778">
        <v>44.537639004119619</v>
      </c>
      <c r="AI778">
        <v>43.909431026966523</v>
      </c>
      <c r="AJ778">
        <v>0</v>
      </c>
      <c r="AK778">
        <v>0</v>
      </c>
      <c r="AL778">
        <v>0</v>
      </c>
      <c r="AM778">
        <v>0</v>
      </c>
      <c r="AN778">
        <v>31535.75</v>
      </c>
      <c r="AO778">
        <v>43.9</v>
      </c>
      <c r="AP778">
        <v>2785779</v>
      </c>
      <c r="AQ778">
        <v>2817314.75</v>
      </c>
      <c r="AS778">
        <v>2817314.75</v>
      </c>
      <c r="AU778">
        <v>71</v>
      </c>
      <c r="AV778">
        <v>36</v>
      </c>
      <c r="AX778">
        <v>0</v>
      </c>
      <c r="AY778">
        <v>307</v>
      </c>
    </row>
    <row r="779" spans="1:51" x14ac:dyDescent="0.25">
      <c r="A779" t="s">
        <v>1722</v>
      </c>
      <c r="B779" t="s">
        <v>1723</v>
      </c>
      <c r="C779" t="s">
        <v>1717</v>
      </c>
      <c r="D779" t="s">
        <v>102</v>
      </c>
      <c r="F779">
        <v>3180.63</v>
      </c>
      <c r="H779">
        <v>19751464.780000001</v>
      </c>
      <c r="I779">
        <v>2875830.22</v>
      </c>
      <c r="J779">
        <v>6554492.6699999999</v>
      </c>
      <c r="K779">
        <v>17037867.180129997</v>
      </c>
      <c r="L779">
        <v>46219654.850129999</v>
      </c>
      <c r="M779">
        <v>0.9</v>
      </c>
      <c r="N779">
        <v>43301476.079999998</v>
      </c>
      <c r="O779">
        <v>13614.11</v>
      </c>
      <c r="Q779">
        <v>11299537.130000001</v>
      </c>
      <c r="R779">
        <v>14922597.5</v>
      </c>
      <c r="S779">
        <v>30632405.66</v>
      </c>
      <c r="T779">
        <v>0.70742174246915424</v>
      </c>
      <c r="V779">
        <v>12669070.419999998</v>
      </c>
      <c r="W779">
        <v>0.70742174246915424</v>
      </c>
      <c r="X779">
        <v>1</v>
      </c>
      <c r="Y779">
        <v>1</v>
      </c>
      <c r="AA779">
        <v>1056356.9244868755</v>
      </c>
      <c r="AB779">
        <v>316907.07734606264</v>
      </c>
      <c r="AC779">
        <v>5958753.2877009474</v>
      </c>
      <c r="AD779">
        <v>374397.99597827817</v>
      </c>
      <c r="AE779">
        <v>374397.99597827817</v>
      </c>
      <c r="AF779">
        <v>369117.07375242934</v>
      </c>
      <c r="AG779">
        <v>99.636574309511829</v>
      </c>
      <c r="AH779">
        <v>117.71189857929974</v>
      </c>
      <c r="AI779">
        <v>116.05156014765292</v>
      </c>
      <c r="AJ779">
        <v>0</v>
      </c>
      <c r="AK779">
        <v>0</v>
      </c>
      <c r="AL779">
        <v>0</v>
      </c>
      <c r="AM779">
        <v>0</v>
      </c>
      <c r="AN779">
        <v>686024.15</v>
      </c>
      <c r="AO779">
        <v>215.68</v>
      </c>
      <c r="AP779">
        <v>15482896.010000002</v>
      </c>
      <c r="AQ779">
        <v>16168920.160000002</v>
      </c>
      <c r="AS779">
        <v>16168920.160000002</v>
      </c>
      <c r="AU779">
        <v>71</v>
      </c>
      <c r="AV779">
        <v>36</v>
      </c>
      <c r="AX779">
        <v>144</v>
      </c>
      <c r="AY779">
        <v>1547</v>
      </c>
    </row>
    <row r="780" spans="1:51" x14ac:dyDescent="0.25">
      <c r="A780" t="s">
        <v>1724</v>
      </c>
      <c r="B780" t="s">
        <v>1725</v>
      </c>
      <c r="C780" t="s">
        <v>1717</v>
      </c>
      <c r="D780" t="s">
        <v>102</v>
      </c>
      <c r="F780">
        <v>967.54</v>
      </c>
      <c r="H780">
        <v>5832395.4199999999</v>
      </c>
      <c r="I780">
        <v>874820.64</v>
      </c>
      <c r="J780">
        <v>1498872.82</v>
      </c>
      <c r="K780">
        <v>4978087.5875399997</v>
      </c>
      <c r="L780">
        <v>13184176.46754</v>
      </c>
      <c r="M780">
        <v>0.9</v>
      </c>
      <c r="N780">
        <v>12363567.57</v>
      </c>
      <c r="O780">
        <v>12778.35</v>
      </c>
      <c r="Q780">
        <v>5130880.54</v>
      </c>
      <c r="R780">
        <v>3172317.33</v>
      </c>
      <c r="S780">
        <v>8890892.1699999999</v>
      </c>
      <c r="T780">
        <v>0.71912027977859794</v>
      </c>
      <c r="V780">
        <v>3472675.4000000004</v>
      </c>
      <c r="W780">
        <v>0.71912027977859794</v>
      </c>
      <c r="X780">
        <v>1</v>
      </c>
      <c r="Y780">
        <v>1</v>
      </c>
      <c r="AA780">
        <v>156978.54690493271</v>
      </c>
      <c r="AB780">
        <v>47093.564071479814</v>
      </c>
      <c r="AC780">
        <v>1280696.6711731849</v>
      </c>
      <c r="AD780">
        <v>80468.219439958222</v>
      </c>
      <c r="AE780">
        <v>80468.219439958222</v>
      </c>
      <c r="AF780">
        <v>79333.206931665816</v>
      </c>
      <c r="AG780">
        <v>48.673506078797587</v>
      </c>
      <c r="AH780">
        <v>83.167847778860022</v>
      </c>
      <c r="AI780">
        <v>81.99475673529345</v>
      </c>
      <c r="AJ780">
        <v>0</v>
      </c>
      <c r="AK780">
        <v>0</v>
      </c>
      <c r="AL780">
        <v>0</v>
      </c>
      <c r="AM780">
        <v>0</v>
      </c>
      <c r="AN780">
        <v>126426.77</v>
      </c>
      <c r="AO780">
        <v>130.66</v>
      </c>
      <c r="AP780">
        <v>3221574.34</v>
      </c>
      <c r="AQ780">
        <v>3348001.11</v>
      </c>
      <c r="AS780">
        <v>3348001.11</v>
      </c>
      <c r="AU780">
        <v>71</v>
      </c>
      <c r="AV780">
        <v>36</v>
      </c>
      <c r="AX780">
        <v>0.5</v>
      </c>
      <c r="AY780">
        <v>316.33</v>
      </c>
    </row>
    <row r="781" spans="1:51" x14ac:dyDescent="0.25">
      <c r="A781" t="s">
        <v>1726</v>
      </c>
      <c r="B781" t="s">
        <v>1727</v>
      </c>
      <c r="C781" t="s">
        <v>1717</v>
      </c>
      <c r="D781" t="s">
        <v>211</v>
      </c>
      <c r="F781">
        <v>803.88</v>
      </c>
      <c r="H781">
        <v>5058948.71</v>
      </c>
      <c r="I781">
        <v>726844.17</v>
      </c>
      <c r="J781">
        <v>2231868.6800000002</v>
      </c>
      <c r="K781">
        <v>4332742.7178799994</v>
      </c>
      <c r="L781">
        <v>12350404.27788</v>
      </c>
      <c r="M781">
        <v>0.9</v>
      </c>
      <c r="N781">
        <v>11548638.119999999</v>
      </c>
      <c r="O781">
        <v>14366.12</v>
      </c>
      <c r="Q781">
        <v>1550083.09</v>
      </c>
      <c r="R781">
        <v>6665209.21</v>
      </c>
      <c r="S781">
        <v>8588923.5800000001</v>
      </c>
      <c r="T781">
        <v>0.74371744016514396</v>
      </c>
      <c r="V781">
        <v>2959714.5399999991</v>
      </c>
      <c r="W781">
        <v>0.74371744016514396</v>
      </c>
      <c r="X781">
        <v>2</v>
      </c>
      <c r="Y781">
        <v>0</v>
      </c>
      <c r="AA781">
        <v>0</v>
      </c>
      <c r="AB781">
        <v>0</v>
      </c>
      <c r="AC781">
        <v>1565888.4916128002</v>
      </c>
      <c r="AD781">
        <v>98387.277485602826</v>
      </c>
      <c r="AE781">
        <v>98387.277485602826</v>
      </c>
      <c r="AF781">
        <v>96999.514821283912</v>
      </c>
      <c r="AG781">
        <v>0</v>
      </c>
      <c r="AH781">
        <v>122.39050291785195</v>
      </c>
      <c r="AI781">
        <v>120.66417229099358</v>
      </c>
      <c r="AJ781">
        <v>0</v>
      </c>
      <c r="AK781">
        <v>0</v>
      </c>
      <c r="AL781">
        <v>0</v>
      </c>
      <c r="AM781">
        <v>0</v>
      </c>
      <c r="AN781">
        <v>96999.51</v>
      </c>
      <c r="AO781">
        <v>120.66</v>
      </c>
      <c r="AP781">
        <v>7038972.0900000008</v>
      </c>
      <c r="AQ781">
        <v>7135971.6000000006</v>
      </c>
      <c r="AS781">
        <v>7135971.6000000006</v>
      </c>
      <c r="AU781">
        <v>71</v>
      </c>
      <c r="AV781">
        <v>36</v>
      </c>
      <c r="AX781">
        <v>55.16</v>
      </c>
      <c r="AY781">
        <v>614</v>
      </c>
    </row>
    <row r="782" spans="1:51" x14ac:dyDescent="0.25">
      <c r="A782" t="s">
        <v>1728</v>
      </c>
      <c r="B782" t="s">
        <v>1729</v>
      </c>
      <c r="C782" t="s">
        <v>1717</v>
      </c>
      <c r="D782" t="s">
        <v>211</v>
      </c>
      <c r="F782">
        <v>231.9</v>
      </c>
      <c r="H782">
        <v>1393287.37</v>
      </c>
      <c r="I782">
        <v>209677.02</v>
      </c>
      <c r="J782">
        <v>448654.97000000009</v>
      </c>
      <c r="K782">
        <v>1106535.1839000001</v>
      </c>
      <c r="L782">
        <v>3158154.5439000004</v>
      </c>
      <c r="M782">
        <v>0.9</v>
      </c>
      <c r="N782">
        <v>2952992.6</v>
      </c>
      <c r="O782">
        <v>12733.9</v>
      </c>
      <c r="Q782">
        <v>1813100.42</v>
      </c>
      <c r="R782">
        <v>789519</v>
      </c>
      <c r="S782">
        <v>2889767.36</v>
      </c>
      <c r="T782">
        <v>0.9785894350023091</v>
      </c>
      <c r="V782">
        <v>63225.240000000224</v>
      </c>
      <c r="W782">
        <v>0.9785894350023091</v>
      </c>
      <c r="X782">
        <v>3</v>
      </c>
      <c r="Y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20.868417249797648</v>
      </c>
      <c r="AK782">
        <v>0</v>
      </c>
      <c r="AL782">
        <v>4839.3859602280745</v>
      </c>
      <c r="AM782">
        <v>0</v>
      </c>
      <c r="AN782">
        <v>4839.38</v>
      </c>
      <c r="AO782">
        <v>20.86</v>
      </c>
      <c r="AP782">
        <v>792885.96</v>
      </c>
      <c r="AQ782">
        <v>797725.34</v>
      </c>
      <c r="AS782">
        <v>797725.34</v>
      </c>
      <c r="AU782">
        <v>71</v>
      </c>
      <c r="AV782">
        <v>36</v>
      </c>
      <c r="AX782">
        <v>7</v>
      </c>
      <c r="AY782">
        <v>106.66</v>
      </c>
    </row>
    <row r="783" spans="1:51" x14ac:dyDescent="0.25">
      <c r="A783" t="s">
        <v>1730</v>
      </c>
      <c r="B783" t="s">
        <v>1731</v>
      </c>
      <c r="C783" t="s">
        <v>1717</v>
      </c>
      <c r="D783" t="s">
        <v>211</v>
      </c>
      <c r="F783">
        <v>229.25</v>
      </c>
      <c r="H783">
        <v>1336234.1000000001</v>
      </c>
      <c r="I783">
        <v>207280.97</v>
      </c>
      <c r="J783">
        <v>345059.56</v>
      </c>
      <c r="K783">
        <v>1118388.5857500001</v>
      </c>
      <c r="L783">
        <v>3006963.2157500004</v>
      </c>
      <c r="M783">
        <v>0.9</v>
      </c>
      <c r="N783">
        <v>2818105.75</v>
      </c>
      <c r="O783">
        <v>12292.71</v>
      </c>
      <c r="Q783">
        <v>1451888.08</v>
      </c>
      <c r="R783">
        <v>961076.82</v>
      </c>
      <c r="S783">
        <v>2550181.9500000002</v>
      </c>
      <c r="T783">
        <v>0.90492769833069608</v>
      </c>
      <c r="V783">
        <v>267923.79999999981</v>
      </c>
      <c r="W783">
        <v>0.90492769833069608</v>
      </c>
      <c r="X783">
        <v>3</v>
      </c>
      <c r="Y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20.145397600056675</v>
      </c>
      <c r="AK783">
        <v>0</v>
      </c>
      <c r="AL783">
        <v>4618.3323998129927</v>
      </c>
      <c r="AM783">
        <v>0</v>
      </c>
      <c r="AN783">
        <v>4618.33</v>
      </c>
      <c r="AO783">
        <v>20.14</v>
      </c>
      <c r="AP783">
        <v>965957.2</v>
      </c>
      <c r="AQ783">
        <v>970575.52999999991</v>
      </c>
      <c r="AS783">
        <v>970575.52999999991</v>
      </c>
      <c r="AU783">
        <v>71</v>
      </c>
      <c r="AV783">
        <v>36</v>
      </c>
      <c r="AX783">
        <v>0</v>
      </c>
      <c r="AY783">
        <v>71.66</v>
      </c>
    </row>
    <row r="784" spans="1:51" x14ac:dyDescent="0.25">
      <c r="A784" t="s">
        <v>1732</v>
      </c>
      <c r="B784" t="s">
        <v>1733</v>
      </c>
      <c r="C784" t="s">
        <v>1717</v>
      </c>
      <c r="D784" t="s">
        <v>222</v>
      </c>
      <c r="F784">
        <v>621.82000000000005</v>
      </c>
      <c r="H784">
        <v>4128198.56</v>
      </c>
      <c r="I784">
        <v>562230.98</v>
      </c>
      <c r="J784">
        <v>1239447.71</v>
      </c>
      <c r="K784">
        <v>3664776.1128199999</v>
      </c>
      <c r="L784">
        <v>9594653.3628199995</v>
      </c>
      <c r="M784">
        <v>0.9</v>
      </c>
      <c r="N784">
        <v>9001665.6300000008</v>
      </c>
      <c r="O784">
        <v>14476.32</v>
      </c>
      <c r="Q784">
        <v>2445139.94</v>
      </c>
      <c r="R784">
        <v>3613112.19</v>
      </c>
      <c r="S784">
        <v>6674639.4299999997</v>
      </c>
      <c r="T784">
        <v>0.74148937589453645</v>
      </c>
      <c r="V784">
        <v>2327026.2000000011</v>
      </c>
      <c r="W784">
        <v>0.74148937589453645</v>
      </c>
      <c r="X784">
        <v>2</v>
      </c>
      <c r="Y784">
        <v>0</v>
      </c>
      <c r="AA784">
        <v>0</v>
      </c>
      <c r="AB784">
        <v>0</v>
      </c>
      <c r="AC784">
        <v>1141345.0236363008</v>
      </c>
      <c r="AD784">
        <v>71712.532628462359</v>
      </c>
      <c r="AE784">
        <v>71712.532628462359</v>
      </c>
      <c r="AF784">
        <v>70701.019982835031</v>
      </c>
      <c r="AG784">
        <v>0</v>
      </c>
      <c r="AH784">
        <v>115.32683514274606</v>
      </c>
      <c r="AI784">
        <v>113.70013827608476</v>
      </c>
      <c r="AJ784">
        <v>0</v>
      </c>
      <c r="AK784">
        <v>0</v>
      </c>
      <c r="AL784">
        <v>0</v>
      </c>
      <c r="AM784">
        <v>0</v>
      </c>
      <c r="AN784">
        <v>70701.009999999995</v>
      </c>
      <c r="AO784">
        <v>113.7</v>
      </c>
      <c r="AP784">
        <v>3756720.5599999991</v>
      </c>
      <c r="AQ784">
        <v>3827421.5699999989</v>
      </c>
      <c r="AS784">
        <v>3827421.5699999989</v>
      </c>
      <c r="AU784">
        <v>71</v>
      </c>
      <c r="AV784">
        <v>36</v>
      </c>
      <c r="AX784">
        <v>9</v>
      </c>
      <c r="AY784">
        <v>310.33</v>
      </c>
    </row>
    <row r="785" spans="1:51" x14ac:dyDescent="0.25">
      <c r="A785" t="s">
        <v>1734</v>
      </c>
      <c r="B785" t="s">
        <v>1735</v>
      </c>
      <c r="C785" t="s">
        <v>1736</v>
      </c>
      <c r="D785" t="s">
        <v>97</v>
      </c>
      <c r="F785">
        <v>40.98</v>
      </c>
      <c r="H785">
        <v>267385.95</v>
      </c>
      <c r="I785">
        <v>37052.879999999997</v>
      </c>
      <c r="J785">
        <v>79312.75</v>
      </c>
      <c r="K785">
        <v>239425.89798000007</v>
      </c>
      <c r="L785">
        <v>623177.47798000008</v>
      </c>
      <c r="M785">
        <v>0.9</v>
      </c>
      <c r="N785">
        <v>584802.31000000006</v>
      </c>
      <c r="O785">
        <v>14270.43</v>
      </c>
      <c r="Q785">
        <v>58480.23</v>
      </c>
      <c r="R785">
        <v>394114.44</v>
      </c>
      <c r="S785">
        <v>452594.67</v>
      </c>
      <c r="T785">
        <v>0.7739276371873427</v>
      </c>
      <c r="V785">
        <v>132207.64000000007</v>
      </c>
      <c r="W785">
        <v>0.7739276371873427</v>
      </c>
      <c r="X785">
        <v>2</v>
      </c>
      <c r="Y785">
        <v>0</v>
      </c>
      <c r="AA785">
        <v>0</v>
      </c>
      <c r="AB785">
        <v>0</v>
      </c>
      <c r="AC785">
        <v>66354.668100000039</v>
      </c>
      <c r="AD785">
        <v>4169.1698852041145</v>
      </c>
      <c r="AE785">
        <v>4169.1698852041145</v>
      </c>
      <c r="AF785">
        <v>4110.3633153329674</v>
      </c>
      <c r="AG785">
        <v>0</v>
      </c>
      <c r="AH785">
        <v>101.73669802840691</v>
      </c>
      <c r="AI785">
        <v>100.30169144297139</v>
      </c>
      <c r="AJ785">
        <v>0</v>
      </c>
      <c r="AK785">
        <v>0</v>
      </c>
      <c r="AL785">
        <v>0</v>
      </c>
      <c r="AM785">
        <v>0</v>
      </c>
      <c r="AN785">
        <v>4110.3599999999997</v>
      </c>
      <c r="AO785">
        <v>100.3</v>
      </c>
      <c r="AP785">
        <v>394114.44</v>
      </c>
      <c r="AQ785">
        <v>398224.8</v>
      </c>
      <c r="AS785">
        <v>398224.8</v>
      </c>
      <c r="AU785">
        <v>73</v>
      </c>
      <c r="AV785">
        <v>37</v>
      </c>
      <c r="AX785">
        <v>0</v>
      </c>
      <c r="AY785">
        <v>21.054046164090025</v>
      </c>
    </row>
    <row r="786" spans="1:51" x14ac:dyDescent="0.25">
      <c r="A786" t="s">
        <v>1737</v>
      </c>
      <c r="B786" t="s">
        <v>1738</v>
      </c>
      <c r="C786" t="s">
        <v>1736</v>
      </c>
      <c r="D786" t="s">
        <v>97</v>
      </c>
      <c r="F786">
        <v>33.31</v>
      </c>
      <c r="H786">
        <v>184075.13</v>
      </c>
      <c r="I786">
        <v>30117.9</v>
      </c>
      <c r="J786">
        <v>63950.080000000002</v>
      </c>
      <c r="K786">
        <v>167160.57581000001</v>
      </c>
      <c r="L786">
        <v>445303.68581</v>
      </c>
      <c r="M786">
        <v>0.9</v>
      </c>
      <c r="N786">
        <v>417489.37</v>
      </c>
      <c r="O786">
        <v>12533.45</v>
      </c>
      <c r="Q786">
        <v>41748.93</v>
      </c>
      <c r="R786">
        <v>286851.43</v>
      </c>
      <c r="S786">
        <v>328600.36</v>
      </c>
      <c r="T786">
        <v>0.78708677061645904</v>
      </c>
      <c r="V786">
        <v>88889.010000000009</v>
      </c>
      <c r="W786">
        <v>0.78708677061645904</v>
      </c>
      <c r="X786">
        <v>2</v>
      </c>
      <c r="Y786">
        <v>0</v>
      </c>
      <c r="AA786">
        <v>0</v>
      </c>
      <c r="AB786">
        <v>0</v>
      </c>
      <c r="AC786">
        <v>42426.065700000028</v>
      </c>
      <c r="AD786">
        <v>2665.6975391326118</v>
      </c>
      <c r="AE786">
        <v>2665.6975391326118</v>
      </c>
      <c r="AF786">
        <v>2628.0976012776755</v>
      </c>
      <c r="AG786">
        <v>0</v>
      </c>
      <c r="AH786">
        <v>80.026945035503203</v>
      </c>
      <c r="AI786">
        <v>78.898156748053893</v>
      </c>
      <c r="AJ786">
        <v>0</v>
      </c>
      <c r="AK786">
        <v>0</v>
      </c>
      <c r="AL786">
        <v>0</v>
      </c>
      <c r="AM786">
        <v>0</v>
      </c>
      <c r="AN786">
        <v>2628.09</v>
      </c>
      <c r="AO786">
        <v>78.89</v>
      </c>
      <c r="AP786">
        <v>286851.43</v>
      </c>
      <c r="AQ786">
        <v>289479.52</v>
      </c>
      <c r="AS786">
        <v>289479.52</v>
      </c>
      <c r="AU786">
        <v>92</v>
      </c>
      <c r="AV786">
        <v>46</v>
      </c>
      <c r="AX786">
        <v>0</v>
      </c>
      <c r="AY786">
        <v>17.113476762465563</v>
      </c>
    </row>
    <row r="787" spans="1:51" x14ac:dyDescent="0.25">
      <c r="A787" t="s">
        <v>1739</v>
      </c>
      <c r="B787" t="s">
        <v>1740</v>
      </c>
      <c r="C787" t="s">
        <v>1736</v>
      </c>
      <c r="D787" t="s">
        <v>211</v>
      </c>
      <c r="F787">
        <v>444.87</v>
      </c>
      <c r="H787">
        <v>2851967.41</v>
      </c>
      <c r="I787">
        <v>402238.1</v>
      </c>
      <c r="J787">
        <v>1204467.5300000003</v>
      </c>
      <c r="K787">
        <v>2402249.2763700001</v>
      </c>
      <c r="L787">
        <v>6860922.3163700011</v>
      </c>
      <c r="M787">
        <v>0.9</v>
      </c>
      <c r="N787">
        <v>6415055.0099999998</v>
      </c>
      <c r="O787">
        <v>14420.06</v>
      </c>
      <c r="Q787">
        <v>985307.61</v>
      </c>
      <c r="R787">
        <v>3157985.7</v>
      </c>
      <c r="S787">
        <v>4232104.03</v>
      </c>
      <c r="T787">
        <v>0.65971437866126736</v>
      </c>
      <c r="V787">
        <v>2182950.9799999995</v>
      </c>
      <c r="W787">
        <v>0.65971437866126736</v>
      </c>
      <c r="X787">
        <v>1</v>
      </c>
      <c r="Y787">
        <v>1</v>
      </c>
      <c r="AA787">
        <v>462543.21026361827</v>
      </c>
      <c r="AB787">
        <v>138762.96307908549</v>
      </c>
      <c r="AC787">
        <v>1193963.3575518818</v>
      </c>
      <c r="AD787">
        <v>75018.626675076302</v>
      </c>
      <c r="AE787">
        <v>75018.626675076302</v>
      </c>
      <c r="AF787">
        <v>73960.481233015627</v>
      </c>
      <c r="AG787">
        <v>311.9180054377357</v>
      </c>
      <c r="AH787">
        <v>168.63044636652572</v>
      </c>
      <c r="AI787">
        <v>166.25189658330663</v>
      </c>
      <c r="AJ787">
        <v>0</v>
      </c>
      <c r="AK787">
        <v>0</v>
      </c>
      <c r="AL787">
        <v>0</v>
      </c>
      <c r="AM787">
        <v>0</v>
      </c>
      <c r="AN787">
        <v>212723.44</v>
      </c>
      <c r="AO787">
        <v>478.16</v>
      </c>
      <c r="AP787">
        <v>3442712.8599999994</v>
      </c>
      <c r="AQ787">
        <v>3655436.2999999993</v>
      </c>
      <c r="AS787">
        <v>3655436.2999999993</v>
      </c>
      <c r="AU787">
        <v>92</v>
      </c>
      <c r="AV787">
        <v>46</v>
      </c>
      <c r="AX787">
        <v>6</v>
      </c>
      <c r="AY787">
        <v>359.66</v>
      </c>
    </row>
    <row r="788" spans="1:51" x14ac:dyDescent="0.25">
      <c r="A788" t="s">
        <v>1741</v>
      </c>
      <c r="B788" t="s">
        <v>1742</v>
      </c>
      <c r="C788" t="s">
        <v>1736</v>
      </c>
      <c r="D788" t="s">
        <v>211</v>
      </c>
      <c r="F788">
        <v>409.21</v>
      </c>
      <c r="H788">
        <v>2447626.44</v>
      </c>
      <c r="I788">
        <v>369995.4</v>
      </c>
      <c r="J788">
        <v>787407.98</v>
      </c>
      <c r="K788">
        <v>2063572.89371</v>
      </c>
      <c r="L788">
        <v>5668602.7137099998</v>
      </c>
      <c r="M788">
        <v>0.9</v>
      </c>
      <c r="N788">
        <v>5308099.7300000004</v>
      </c>
      <c r="O788">
        <v>12971.57</v>
      </c>
      <c r="Q788">
        <v>1151326.83</v>
      </c>
      <c r="R788">
        <v>1978731.14</v>
      </c>
      <c r="S788">
        <v>3275524.23</v>
      </c>
      <c r="T788">
        <v>0.61708038594067627</v>
      </c>
      <c r="V788">
        <v>2032575.5000000005</v>
      </c>
      <c r="W788">
        <v>0.61708038594067627</v>
      </c>
      <c r="X788">
        <v>1</v>
      </c>
      <c r="Y788">
        <v>1</v>
      </c>
      <c r="AA788">
        <v>609034.15798622556</v>
      </c>
      <c r="AB788">
        <v>182710.24739586766</v>
      </c>
      <c r="AC788">
        <v>1032952.1894579962</v>
      </c>
      <c r="AD788">
        <v>64902.037557534401</v>
      </c>
      <c r="AE788">
        <v>64902.037557534401</v>
      </c>
      <c r="AF788">
        <v>63986.58764508256</v>
      </c>
      <c r="AG788">
        <v>446.49506951410683</v>
      </c>
      <c r="AH788">
        <v>158.60325397115028</v>
      </c>
      <c r="AI788">
        <v>156.36613876758281</v>
      </c>
      <c r="AJ788">
        <v>0</v>
      </c>
      <c r="AK788">
        <v>0</v>
      </c>
      <c r="AL788">
        <v>0</v>
      </c>
      <c r="AM788">
        <v>0</v>
      </c>
      <c r="AN788">
        <v>246696.83</v>
      </c>
      <c r="AO788">
        <v>602.86</v>
      </c>
      <c r="AP788">
        <v>2066780.5100000002</v>
      </c>
      <c r="AQ788">
        <v>2313477.3400000003</v>
      </c>
      <c r="AS788">
        <v>2313477.3400000003</v>
      </c>
      <c r="AU788">
        <v>91</v>
      </c>
      <c r="AV788">
        <v>46</v>
      </c>
      <c r="AX788">
        <v>0</v>
      </c>
      <c r="AY788">
        <v>200</v>
      </c>
    </row>
    <row r="789" spans="1:51" x14ac:dyDescent="0.25">
      <c r="A789" t="s">
        <v>1743</v>
      </c>
      <c r="B789" t="s">
        <v>1744</v>
      </c>
      <c r="C789" t="s">
        <v>1736</v>
      </c>
      <c r="D789" t="s">
        <v>211</v>
      </c>
      <c r="F789">
        <v>221.9</v>
      </c>
      <c r="H789">
        <v>1325781.44</v>
      </c>
      <c r="I789">
        <v>200635.32</v>
      </c>
      <c r="J789">
        <v>425859.20999999996</v>
      </c>
      <c r="K789">
        <v>1118972.0149000001</v>
      </c>
      <c r="L789">
        <v>3071247.9849</v>
      </c>
      <c r="M789">
        <v>0.9</v>
      </c>
      <c r="N789">
        <v>2876020.38</v>
      </c>
      <c r="O789">
        <v>12960.88</v>
      </c>
      <c r="Q789">
        <v>790800.03</v>
      </c>
      <c r="R789">
        <v>795423.06</v>
      </c>
      <c r="S789">
        <v>2144574.87</v>
      </c>
      <c r="T789">
        <v>0.74567443433763159</v>
      </c>
      <c r="V789">
        <v>731445.50999999978</v>
      </c>
      <c r="W789">
        <v>0.74567443433763159</v>
      </c>
      <c r="X789">
        <v>2</v>
      </c>
      <c r="Y789">
        <v>0</v>
      </c>
      <c r="AA789">
        <v>0</v>
      </c>
      <c r="AB789">
        <v>0</v>
      </c>
      <c r="AC789">
        <v>329686.93100160005</v>
      </c>
      <c r="AD789">
        <v>20714.756981464532</v>
      </c>
      <c r="AE789">
        <v>20714.756981464532</v>
      </c>
      <c r="AF789">
        <v>20422.573204517124</v>
      </c>
      <c r="AG789">
        <v>0</v>
      </c>
      <c r="AH789">
        <v>93.351766477983475</v>
      </c>
      <c r="AI789">
        <v>92.035030214137564</v>
      </c>
      <c r="AJ789">
        <v>0</v>
      </c>
      <c r="AK789">
        <v>0</v>
      </c>
      <c r="AL789">
        <v>0</v>
      </c>
      <c r="AM789">
        <v>0</v>
      </c>
      <c r="AN789">
        <v>20422.57</v>
      </c>
      <c r="AO789">
        <v>92.03</v>
      </c>
      <c r="AP789">
        <v>849092.06</v>
      </c>
      <c r="AQ789">
        <v>869514.63</v>
      </c>
      <c r="AS789">
        <v>869514.63</v>
      </c>
      <c r="AU789">
        <v>92</v>
      </c>
      <c r="AV789">
        <v>46</v>
      </c>
      <c r="AX789">
        <v>0</v>
      </c>
      <c r="AY789">
        <v>108.66</v>
      </c>
    </row>
    <row r="790" spans="1:51" x14ac:dyDescent="0.25">
      <c r="A790" t="s">
        <v>1745</v>
      </c>
      <c r="B790" t="s">
        <v>1400</v>
      </c>
      <c r="C790" t="s">
        <v>1736</v>
      </c>
      <c r="D790" t="s">
        <v>211</v>
      </c>
      <c r="F790">
        <v>262.04000000000002</v>
      </c>
      <c r="H790">
        <v>1577784.5</v>
      </c>
      <c r="I790">
        <v>236928.7</v>
      </c>
      <c r="J790">
        <v>505603.21</v>
      </c>
      <c r="K790">
        <v>1250407.9280399997</v>
      </c>
      <c r="L790">
        <v>3570724.3380399998</v>
      </c>
      <c r="M790">
        <v>0.9</v>
      </c>
      <c r="N790">
        <v>3338692.69</v>
      </c>
      <c r="O790">
        <v>12741.15</v>
      </c>
      <c r="Q790">
        <v>1749605.59</v>
      </c>
      <c r="R790">
        <v>1192368.52</v>
      </c>
      <c r="S790">
        <v>3077441.8600000003</v>
      </c>
      <c r="T790">
        <v>0.92175056099577712</v>
      </c>
      <c r="V790">
        <v>261250.82999999961</v>
      </c>
      <c r="W790">
        <v>0.92175056099577712</v>
      </c>
      <c r="X790">
        <v>3</v>
      </c>
      <c r="Y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20.880301100503893</v>
      </c>
      <c r="AK790">
        <v>0</v>
      </c>
      <c r="AL790">
        <v>5471.47410037604</v>
      </c>
      <c r="AM790">
        <v>0</v>
      </c>
      <c r="AN790">
        <v>5471.47</v>
      </c>
      <c r="AO790">
        <v>20.88</v>
      </c>
      <c r="AP790">
        <v>1200802.54</v>
      </c>
      <c r="AQ790">
        <v>1206274.01</v>
      </c>
      <c r="AS790">
        <v>1206274.01</v>
      </c>
      <c r="AU790">
        <v>92</v>
      </c>
      <c r="AV790">
        <v>46</v>
      </c>
      <c r="AX790">
        <v>0</v>
      </c>
      <c r="AY790">
        <v>129.33000000000001</v>
      </c>
    </row>
    <row r="791" spans="1:51" x14ac:dyDescent="0.25">
      <c r="A791" t="s">
        <v>1746</v>
      </c>
      <c r="B791" t="s">
        <v>1747</v>
      </c>
      <c r="C791" t="s">
        <v>1736</v>
      </c>
      <c r="D791" t="s">
        <v>211</v>
      </c>
      <c r="F791">
        <v>196.73</v>
      </c>
      <c r="H791">
        <v>1206156.1200000001</v>
      </c>
      <c r="I791">
        <v>177877.36</v>
      </c>
      <c r="J791">
        <v>490586.9</v>
      </c>
      <c r="K791">
        <v>1035077.5272299995</v>
      </c>
      <c r="L791">
        <v>2909697.9072299995</v>
      </c>
      <c r="M791">
        <v>0.9</v>
      </c>
      <c r="N791">
        <v>2722235.86</v>
      </c>
      <c r="O791">
        <v>13837.42</v>
      </c>
      <c r="Q791">
        <v>359408.91</v>
      </c>
      <c r="R791">
        <v>1540566.45</v>
      </c>
      <c r="S791">
        <v>1989545.8199999998</v>
      </c>
      <c r="T791">
        <v>0.73084990512174064</v>
      </c>
      <c r="V791">
        <v>732690.04</v>
      </c>
      <c r="W791">
        <v>0.73084990512174064</v>
      </c>
      <c r="X791">
        <v>1</v>
      </c>
      <c r="Y791">
        <v>1</v>
      </c>
      <c r="AA791">
        <v>2633.054159905063</v>
      </c>
      <c r="AB791">
        <v>789.91624797151883</v>
      </c>
      <c r="AC791">
        <v>401297.6174575208</v>
      </c>
      <c r="AD791">
        <v>25214.170903343809</v>
      </c>
      <c r="AE791">
        <v>25214.170903343809</v>
      </c>
      <c r="AF791">
        <v>24858.522430434929</v>
      </c>
      <c r="AG791">
        <v>4.01523025451898</v>
      </c>
      <c r="AH791">
        <v>128.16637474377984</v>
      </c>
      <c r="AI791">
        <v>126.3585748509883</v>
      </c>
      <c r="AJ791">
        <v>0</v>
      </c>
      <c r="AK791">
        <v>0</v>
      </c>
      <c r="AL791">
        <v>0</v>
      </c>
      <c r="AM791">
        <v>0</v>
      </c>
      <c r="AN791">
        <v>25648.43</v>
      </c>
      <c r="AO791">
        <v>130.37</v>
      </c>
      <c r="AP791">
        <v>1608211.3900000001</v>
      </c>
      <c r="AQ791">
        <v>1633859.82</v>
      </c>
      <c r="AS791">
        <v>1633859.82</v>
      </c>
      <c r="AU791">
        <v>92</v>
      </c>
      <c r="AV791">
        <v>46</v>
      </c>
      <c r="AX791">
        <v>11.5</v>
      </c>
      <c r="AY791">
        <v>130.66</v>
      </c>
    </row>
    <row r="792" spans="1:51" x14ac:dyDescent="0.25">
      <c r="A792" t="s">
        <v>1748</v>
      </c>
      <c r="B792" t="s">
        <v>1749</v>
      </c>
      <c r="C792" t="s">
        <v>1736</v>
      </c>
      <c r="D792" t="s">
        <v>211</v>
      </c>
      <c r="F792">
        <v>300.22000000000003</v>
      </c>
      <c r="H792">
        <v>1737315.73</v>
      </c>
      <c r="I792">
        <v>271449.90999999997</v>
      </c>
      <c r="J792">
        <v>465668.54000000004</v>
      </c>
      <c r="K792">
        <v>1466947.7292199999</v>
      </c>
      <c r="L792">
        <v>3941381.9092199998</v>
      </c>
      <c r="M792">
        <v>0.9</v>
      </c>
      <c r="N792">
        <v>3693938.49</v>
      </c>
      <c r="O792">
        <v>12304.1</v>
      </c>
      <c r="Q792">
        <v>1395394.33</v>
      </c>
      <c r="R792">
        <v>879112.08</v>
      </c>
      <c r="S792">
        <v>2402373.27</v>
      </c>
      <c r="T792">
        <v>0.65035551525927005</v>
      </c>
      <c r="V792">
        <v>1291565.2200000002</v>
      </c>
      <c r="W792">
        <v>0.65035551525927005</v>
      </c>
      <c r="X792">
        <v>1</v>
      </c>
      <c r="Y792">
        <v>1</v>
      </c>
      <c r="AA792">
        <v>300914.24830641877</v>
      </c>
      <c r="AB792">
        <v>90274.274491925622</v>
      </c>
      <c r="AC792">
        <v>540233.97447234369</v>
      </c>
      <c r="AD792">
        <v>33943.76434736808</v>
      </c>
      <c r="AE792">
        <v>33943.76434736808</v>
      </c>
      <c r="AF792">
        <v>33464.984061425013</v>
      </c>
      <c r="AG792">
        <v>300.69373956407173</v>
      </c>
      <c r="AH792">
        <v>113.06296831446298</v>
      </c>
      <c r="AI792">
        <v>111.46820352216712</v>
      </c>
      <c r="AJ792">
        <v>0</v>
      </c>
      <c r="AK792">
        <v>0</v>
      </c>
      <c r="AL792">
        <v>0</v>
      </c>
      <c r="AM792">
        <v>0</v>
      </c>
      <c r="AN792">
        <v>123739.25</v>
      </c>
      <c r="AO792">
        <v>412.16</v>
      </c>
      <c r="AP792">
        <v>891208.70999999985</v>
      </c>
      <c r="AQ792">
        <v>1014947.9599999998</v>
      </c>
      <c r="AS792">
        <v>1014947.9599999998</v>
      </c>
      <c r="AU792">
        <v>92</v>
      </c>
      <c r="AV792">
        <v>46</v>
      </c>
      <c r="AX792">
        <v>0</v>
      </c>
      <c r="AY792">
        <v>99</v>
      </c>
    </row>
    <row r="793" spans="1:51" x14ac:dyDescent="0.25">
      <c r="A793" t="s">
        <v>1750</v>
      </c>
      <c r="B793" t="s">
        <v>1751</v>
      </c>
      <c r="C793" t="s">
        <v>1736</v>
      </c>
      <c r="D793" t="s">
        <v>102</v>
      </c>
      <c r="F793">
        <v>12257.2</v>
      </c>
      <c r="H793">
        <v>80159187.319999993</v>
      </c>
      <c r="I793">
        <v>11082592.52</v>
      </c>
      <c r="J793">
        <v>34341265.740000002</v>
      </c>
      <c r="K793">
        <v>69395688.487199992</v>
      </c>
      <c r="L793">
        <v>194978734.06719998</v>
      </c>
      <c r="M793">
        <v>0.9</v>
      </c>
      <c r="N793">
        <v>182420429.5</v>
      </c>
      <c r="O793">
        <v>14882.71</v>
      </c>
      <c r="Q793">
        <v>46117893.840000004</v>
      </c>
      <c r="R793">
        <v>59910083.969999999</v>
      </c>
      <c r="S793">
        <v>127396878.7</v>
      </c>
      <c r="T793">
        <v>0.698369579817265</v>
      </c>
      <c r="V793">
        <v>55023550.799999997</v>
      </c>
      <c r="W793">
        <v>0.698369579817265</v>
      </c>
      <c r="X793">
        <v>1</v>
      </c>
      <c r="Y793">
        <v>1</v>
      </c>
      <c r="AA793">
        <v>6101519.1445851177</v>
      </c>
      <c r="AB793">
        <v>1830455.7433755354</v>
      </c>
      <c r="AC793">
        <v>26422995.392608106</v>
      </c>
      <c r="AD793">
        <v>1660199.0458565599</v>
      </c>
      <c r="AE793">
        <v>1660199.0458565599</v>
      </c>
      <c r="AF793">
        <v>1636781.7676265086</v>
      </c>
      <c r="AG793">
        <v>149.33718495052176</v>
      </c>
      <c r="AH793">
        <v>135.44684314986782</v>
      </c>
      <c r="AI793">
        <v>133.5363515016895</v>
      </c>
      <c r="AJ793">
        <v>0</v>
      </c>
      <c r="AK793">
        <v>0</v>
      </c>
      <c r="AL793">
        <v>0</v>
      </c>
      <c r="AM793">
        <v>0</v>
      </c>
      <c r="AN793">
        <v>3467237.51</v>
      </c>
      <c r="AO793">
        <v>282.87</v>
      </c>
      <c r="AP793">
        <v>67566475.960000008</v>
      </c>
      <c r="AQ793">
        <v>71033713.470000014</v>
      </c>
      <c r="AS793">
        <v>71033713.470000014</v>
      </c>
      <c r="AU793">
        <v>92</v>
      </c>
      <c r="AV793">
        <v>46</v>
      </c>
      <c r="AX793">
        <v>843.66</v>
      </c>
      <c r="AY793">
        <v>9471.33</v>
      </c>
    </row>
    <row r="794" spans="1:51" x14ac:dyDescent="0.25">
      <c r="A794" t="s">
        <v>1752</v>
      </c>
      <c r="B794" t="s">
        <v>1753</v>
      </c>
      <c r="C794" t="s">
        <v>1736</v>
      </c>
      <c r="D794" t="s">
        <v>102</v>
      </c>
      <c r="F794">
        <v>1187.3800000000001</v>
      </c>
      <c r="H794">
        <v>7110342.04</v>
      </c>
      <c r="I794">
        <v>1073593.3700000001</v>
      </c>
      <c r="J794">
        <v>1787894.7999999998</v>
      </c>
      <c r="K794">
        <v>6087143.4803799987</v>
      </c>
      <c r="L794">
        <v>16058973.69038</v>
      </c>
      <c r="M794">
        <v>0.9</v>
      </c>
      <c r="N794">
        <v>15061790.66</v>
      </c>
      <c r="O794">
        <v>12684.89</v>
      </c>
      <c r="Q794">
        <v>6518742.9900000002</v>
      </c>
      <c r="R794">
        <v>4170227.11</v>
      </c>
      <c r="S794">
        <v>11089560.41</v>
      </c>
      <c r="T794">
        <v>0.73627104906263519</v>
      </c>
      <c r="V794">
        <v>3972230.25</v>
      </c>
      <c r="W794">
        <v>0.73627104906263519</v>
      </c>
      <c r="X794">
        <v>2</v>
      </c>
      <c r="Y794">
        <v>0</v>
      </c>
      <c r="AA794">
        <v>0</v>
      </c>
      <c r="AB794">
        <v>0</v>
      </c>
      <c r="AC794">
        <v>1398744.2315648</v>
      </c>
      <c r="AD794">
        <v>87885.336394937534</v>
      </c>
      <c r="AE794">
        <v>87885.336394937534</v>
      </c>
      <c r="AF794">
        <v>86645.704689427133</v>
      </c>
      <c r="AG794">
        <v>0</v>
      </c>
      <c r="AH794">
        <v>74.016183862737734</v>
      </c>
      <c r="AI794">
        <v>72.972177979608148</v>
      </c>
      <c r="AJ794">
        <v>0</v>
      </c>
      <c r="AK794">
        <v>0</v>
      </c>
      <c r="AL794">
        <v>0</v>
      </c>
      <c r="AM794">
        <v>0</v>
      </c>
      <c r="AN794">
        <v>86645.7</v>
      </c>
      <c r="AO794">
        <v>72.97</v>
      </c>
      <c r="AP794">
        <v>4253105.78</v>
      </c>
      <c r="AQ794">
        <v>4339751.4800000004</v>
      </c>
      <c r="AS794">
        <v>4339751.4800000004</v>
      </c>
      <c r="AU794">
        <v>91</v>
      </c>
      <c r="AV794">
        <v>46</v>
      </c>
      <c r="AX794">
        <v>0.5</v>
      </c>
      <c r="AY794">
        <v>366</v>
      </c>
    </row>
    <row r="795" spans="1:51" x14ac:dyDescent="0.25">
      <c r="A795" t="s">
        <v>1754</v>
      </c>
      <c r="B795" t="s">
        <v>1755</v>
      </c>
      <c r="C795" t="s">
        <v>1736</v>
      </c>
      <c r="D795" t="s">
        <v>102</v>
      </c>
      <c r="F795">
        <v>634.11</v>
      </c>
      <c r="H795">
        <v>3687189.38</v>
      </c>
      <c r="I795">
        <v>573343.23</v>
      </c>
      <c r="J795">
        <v>696294.68000000017</v>
      </c>
      <c r="K795">
        <v>3150465.4436099995</v>
      </c>
      <c r="L795">
        <v>8107292.7336099986</v>
      </c>
      <c r="M795">
        <v>0.9</v>
      </c>
      <c r="N795">
        <v>7611610</v>
      </c>
      <c r="O795">
        <v>12003.61</v>
      </c>
      <c r="Q795">
        <v>5251249.7300000004</v>
      </c>
      <c r="R795">
        <v>1229399.27</v>
      </c>
      <c r="S795">
        <v>6668206.8200000003</v>
      </c>
      <c r="T795">
        <v>0.87605734135091007</v>
      </c>
      <c r="V795">
        <v>943403.1799999997</v>
      </c>
      <c r="W795">
        <v>0.87605734135091007</v>
      </c>
      <c r="X795">
        <v>2</v>
      </c>
      <c r="Y795">
        <v>0</v>
      </c>
      <c r="AA795">
        <v>0</v>
      </c>
      <c r="AB795">
        <v>0</v>
      </c>
      <c r="AC795">
        <v>56513.300017999914</v>
      </c>
      <c r="AD795">
        <v>3550.8209941381688</v>
      </c>
      <c r="AE795">
        <v>19260.296386291131</v>
      </c>
      <c r="AF795">
        <v>18988.627925574525</v>
      </c>
      <c r="AG795">
        <v>0</v>
      </c>
      <c r="AH795">
        <v>5.5996924731326878</v>
      </c>
      <c r="AI795">
        <v>29.945321672224889</v>
      </c>
      <c r="AJ795">
        <v>0</v>
      </c>
      <c r="AK795">
        <v>0</v>
      </c>
      <c r="AL795">
        <v>0</v>
      </c>
      <c r="AM795">
        <v>0</v>
      </c>
      <c r="AN795">
        <v>18988.62</v>
      </c>
      <c r="AO795">
        <v>29.94</v>
      </c>
      <c r="AP795">
        <v>1234556.28</v>
      </c>
      <c r="AQ795">
        <v>1253544.9000000001</v>
      </c>
      <c r="AS795">
        <v>1253544.9000000001</v>
      </c>
      <c r="AU795">
        <v>73</v>
      </c>
      <c r="AV795">
        <v>37</v>
      </c>
      <c r="AX795">
        <v>1</v>
      </c>
      <c r="AY795">
        <v>85</v>
      </c>
    </row>
    <row r="796" spans="1:51" x14ac:dyDescent="0.25">
      <c r="A796" t="s">
        <v>1756</v>
      </c>
      <c r="B796" t="s">
        <v>1757</v>
      </c>
      <c r="C796" t="s">
        <v>1736</v>
      </c>
      <c r="D796" t="s">
        <v>222</v>
      </c>
      <c r="F796">
        <v>928.83</v>
      </c>
      <c r="H796">
        <v>6062489.9100000001</v>
      </c>
      <c r="I796">
        <v>839820.22</v>
      </c>
      <c r="J796">
        <v>1583565.02</v>
      </c>
      <c r="K796">
        <v>5364297.9773300011</v>
      </c>
      <c r="L796">
        <v>13850173.127330001</v>
      </c>
      <c r="M796">
        <v>0.9</v>
      </c>
      <c r="N796">
        <v>13001585.609999999</v>
      </c>
      <c r="O796">
        <v>13997.8</v>
      </c>
      <c r="Q796">
        <v>4379134.22</v>
      </c>
      <c r="R796">
        <v>2817474.06</v>
      </c>
      <c r="S796">
        <v>10518701.08</v>
      </c>
      <c r="T796">
        <v>0.80903217465334987</v>
      </c>
      <c r="V796">
        <v>2482884.5299999993</v>
      </c>
      <c r="W796">
        <v>0.80903217465334987</v>
      </c>
      <c r="X796">
        <v>2</v>
      </c>
      <c r="Y796">
        <v>0</v>
      </c>
      <c r="AA796">
        <v>0</v>
      </c>
      <c r="AB796">
        <v>0</v>
      </c>
      <c r="AC796">
        <v>870368.04058710032</v>
      </c>
      <c r="AD796">
        <v>54686.615542876156</v>
      </c>
      <c r="AE796">
        <v>54686.615542876156</v>
      </c>
      <c r="AF796">
        <v>53915.255208208175</v>
      </c>
      <c r="AG796">
        <v>0</v>
      </c>
      <c r="AH796">
        <v>58.876883329431813</v>
      </c>
      <c r="AI796">
        <v>58.046418836825005</v>
      </c>
      <c r="AJ796">
        <v>0</v>
      </c>
      <c r="AK796">
        <v>0</v>
      </c>
      <c r="AL796">
        <v>0</v>
      </c>
      <c r="AM796">
        <v>0</v>
      </c>
      <c r="AN796">
        <v>53915.25</v>
      </c>
      <c r="AO796">
        <v>58.04</v>
      </c>
      <c r="AP796">
        <v>2898994.15</v>
      </c>
      <c r="AQ796">
        <v>2952909.4</v>
      </c>
      <c r="AS796">
        <v>2952909.4</v>
      </c>
      <c r="AU796">
        <v>92</v>
      </c>
      <c r="AV796">
        <v>46</v>
      </c>
      <c r="AX796">
        <v>0.66</v>
      </c>
      <c r="AY796">
        <v>366</v>
      </c>
    </row>
    <row r="797" spans="1:51" x14ac:dyDescent="0.25">
      <c r="A797" t="s">
        <v>1758</v>
      </c>
      <c r="B797" t="s">
        <v>1759</v>
      </c>
      <c r="C797" t="s">
        <v>1736</v>
      </c>
      <c r="D797" t="s">
        <v>211</v>
      </c>
      <c r="F797">
        <v>195.14</v>
      </c>
      <c r="H797">
        <v>1115619.1200000001</v>
      </c>
      <c r="I797">
        <v>176439.73</v>
      </c>
      <c r="J797">
        <v>237929.39000000004</v>
      </c>
      <c r="K797">
        <v>928849.35514000012</v>
      </c>
      <c r="L797">
        <v>2458837.5951400003</v>
      </c>
      <c r="M797">
        <v>0.9</v>
      </c>
      <c r="N797">
        <v>2305838.77</v>
      </c>
      <c r="O797">
        <v>11816.33</v>
      </c>
      <c r="Q797">
        <v>1506865.63</v>
      </c>
      <c r="R797">
        <v>126740.16</v>
      </c>
      <c r="S797">
        <v>1685644.3199999998</v>
      </c>
      <c r="T797">
        <v>0.73103303749203585</v>
      </c>
      <c r="V797">
        <v>620194.45000000019</v>
      </c>
      <c r="W797">
        <v>0.73103303749203585</v>
      </c>
      <c r="X797">
        <v>1</v>
      </c>
      <c r="Y797">
        <v>1</v>
      </c>
      <c r="AA797">
        <v>1808.0247108144686</v>
      </c>
      <c r="AB797">
        <v>542.40741324434055</v>
      </c>
      <c r="AC797">
        <v>134812.11937581096</v>
      </c>
      <c r="AD797">
        <v>8470.4609992943788</v>
      </c>
      <c r="AE797">
        <v>8470.4609992943788</v>
      </c>
      <c r="AF797">
        <v>8350.9842760350093</v>
      </c>
      <c r="AG797">
        <v>2.7795808816456931</v>
      </c>
      <c r="AH797">
        <v>43.407097464868194</v>
      </c>
      <c r="AI797">
        <v>42.79483589235938</v>
      </c>
      <c r="AJ797">
        <v>0</v>
      </c>
      <c r="AK797">
        <v>0</v>
      </c>
      <c r="AL797">
        <v>0</v>
      </c>
      <c r="AM797">
        <v>0</v>
      </c>
      <c r="AN797">
        <v>8893.39</v>
      </c>
      <c r="AO797">
        <v>45.57</v>
      </c>
      <c r="AP797">
        <v>129149.35999999999</v>
      </c>
      <c r="AQ797">
        <v>138042.75</v>
      </c>
      <c r="AS797">
        <v>138042.75</v>
      </c>
      <c r="AU797">
        <v>91</v>
      </c>
      <c r="AV797">
        <v>46</v>
      </c>
      <c r="AX797">
        <v>3.66</v>
      </c>
      <c r="AY797">
        <v>33</v>
      </c>
    </row>
    <row r="798" spans="1:51" x14ac:dyDescent="0.25">
      <c r="A798" t="s">
        <v>1760</v>
      </c>
      <c r="B798" t="s">
        <v>1761</v>
      </c>
      <c r="C798" t="s">
        <v>1736</v>
      </c>
      <c r="D798" t="s">
        <v>102</v>
      </c>
      <c r="F798">
        <v>1939.63</v>
      </c>
      <c r="H798">
        <v>11659668.5</v>
      </c>
      <c r="I798">
        <v>1753755.25</v>
      </c>
      <c r="J798">
        <v>3000818.2</v>
      </c>
      <c r="K798">
        <v>9989858.5941300001</v>
      </c>
      <c r="L798">
        <v>26404100.544129997</v>
      </c>
      <c r="M798">
        <v>0.9</v>
      </c>
      <c r="N798">
        <v>24762676.34</v>
      </c>
      <c r="O798">
        <v>12766.7</v>
      </c>
      <c r="Q798">
        <v>10855957.300000001</v>
      </c>
      <c r="R798">
        <v>4693814.8099999996</v>
      </c>
      <c r="S798">
        <v>17372645.440000001</v>
      </c>
      <c r="T798">
        <v>0.70156574360007173</v>
      </c>
      <c r="V798">
        <v>7390030.8999999985</v>
      </c>
      <c r="W798">
        <v>0.70156574360007173</v>
      </c>
      <c r="X798">
        <v>1</v>
      </c>
      <c r="Y798">
        <v>1</v>
      </c>
      <c r="AA798">
        <v>749105.65331169963</v>
      </c>
      <c r="AB798">
        <v>224731.69599350987</v>
      </c>
      <c r="AC798">
        <v>2633360.1297156443</v>
      </c>
      <c r="AD798">
        <v>165458.22719151928</v>
      </c>
      <c r="AE798">
        <v>165458.22719151928</v>
      </c>
      <c r="AF798">
        <v>163124.42188590558</v>
      </c>
      <c r="AG798">
        <v>115.86317802545324</v>
      </c>
      <c r="AH798">
        <v>85.304015297515136</v>
      </c>
      <c r="AI798">
        <v>84.10079339147444</v>
      </c>
      <c r="AJ798">
        <v>0</v>
      </c>
      <c r="AK798">
        <v>0</v>
      </c>
      <c r="AL798">
        <v>0</v>
      </c>
      <c r="AM798">
        <v>0</v>
      </c>
      <c r="AN798">
        <v>387856.11</v>
      </c>
      <c r="AO798">
        <v>199.96</v>
      </c>
      <c r="AP798">
        <v>4815967.07</v>
      </c>
      <c r="AQ798">
        <v>5203823.1800000006</v>
      </c>
      <c r="AS798">
        <v>5203823.1800000006</v>
      </c>
      <c r="AU798">
        <v>73</v>
      </c>
      <c r="AV798">
        <v>37</v>
      </c>
      <c r="AX798">
        <v>9</v>
      </c>
      <c r="AY798">
        <v>620.66</v>
      </c>
    </row>
    <row r="799" spans="1:51" x14ac:dyDescent="0.25">
      <c r="A799" t="s">
        <v>1762</v>
      </c>
      <c r="B799" t="s">
        <v>1763</v>
      </c>
      <c r="C799" t="s">
        <v>1736</v>
      </c>
      <c r="D799" t="s">
        <v>102</v>
      </c>
      <c r="F799">
        <v>639.79999999999995</v>
      </c>
      <c r="H799">
        <v>3755440.8200000003</v>
      </c>
      <c r="I799">
        <v>578487.96</v>
      </c>
      <c r="J799">
        <v>813964.65999999992</v>
      </c>
      <c r="K799">
        <v>3206275.9468</v>
      </c>
      <c r="L799">
        <v>8354169.3868000004</v>
      </c>
      <c r="M799">
        <v>0.9</v>
      </c>
      <c r="N799">
        <v>7839380.04</v>
      </c>
      <c r="O799">
        <v>12252.86</v>
      </c>
      <c r="Q799">
        <v>3772608.18</v>
      </c>
      <c r="R799">
        <v>1794830.17</v>
      </c>
      <c r="S799">
        <v>5886142.2400000002</v>
      </c>
      <c r="T799">
        <v>0.75084282302507177</v>
      </c>
      <c r="V799">
        <v>1953237.7999999998</v>
      </c>
      <c r="W799">
        <v>0.75084282302507177</v>
      </c>
      <c r="X799">
        <v>2</v>
      </c>
      <c r="Y799">
        <v>0</v>
      </c>
      <c r="AA799">
        <v>0</v>
      </c>
      <c r="AB799">
        <v>0</v>
      </c>
      <c r="AC799">
        <v>641594.79806519998</v>
      </c>
      <c r="AD799">
        <v>40312.426950366214</v>
      </c>
      <c r="AE799">
        <v>40312.426950366214</v>
      </c>
      <c r="AF799">
        <v>39743.816023633452</v>
      </c>
      <c r="AG799">
        <v>0</v>
      </c>
      <c r="AH799">
        <v>63.007857065280113</v>
      </c>
      <c r="AI799">
        <v>62.11912476341584</v>
      </c>
      <c r="AJ799">
        <v>0</v>
      </c>
      <c r="AK799">
        <v>0</v>
      </c>
      <c r="AL799">
        <v>0</v>
      </c>
      <c r="AM799">
        <v>0</v>
      </c>
      <c r="AN799">
        <v>39743.81</v>
      </c>
      <c r="AO799">
        <v>62.11</v>
      </c>
      <c r="AP799">
        <v>1811559.5799999998</v>
      </c>
      <c r="AQ799">
        <v>1851303.39</v>
      </c>
      <c r="AS799">
        <v>1851303.39</v>
      </c>
      <c r="AU799">
        <v>73</v>
      </c>
      <c r="AV799">
        <v>37</v>
      </c>
      <c r="AX799">
        <v>0.16</v>
      </c>
      <c r="AY799">
        <v>134.33000000000001</v>
      </c>
    </row>
    <row r="800" spans="1:51" x14ac:dyDescent="0.25">
      <c r="A800" t="s">
        <v>1764</v>
      </c>
      <c r="B800" t="s">
        <v>1765</v>
      </c>
      <c r="C800" t="s">
        <v>1736</v>
      </c>
      <c r="D800" t="s">
        <v>102</v>
      </c>
      <c r="F800">
        <v>4616.25</v>
      </c>
      <c r="H800">
        <v>26873902.539999999</v>
      </c>
      <c r="I800">
        <v>4173874.76</v>
      </c>
      <c r="J800">
        <v>5895518.3599999985</v>
      </c>
      <c r="K800">
        <v>23038928.728749998</v>
      </c>
      <c r="L800">
        <v>59982224.388749994</v>
      </c>
      <c r="M800">
        <v>0.9</v>
      </c>
      <c r="N800">
        <v>56287894.82</v>
      </c>
      <c r="O800">
        <v>12193.42</v>
      </c>
      <c r="Q800">
        <v>38861162.579999998</v>
      </c>
      <c r="R800">
        <v>3600159.34</v>
      </c>
      <c r="S800">
        <v>43833531.629999995</v>
      </c>
      <c r="T800">
        <v>0.77873815977969796</v>
      </c>
      <c r="V800">
        <v>12454363.190000005</v>
      </c>
      <c r="W800">
        <v>0.77873815977969796</v>
      </c>
      <c r="X800">
        <v>2</v>
      </c>
      <c r="Y800">
        <v>0</v>
      </c>
      <c r="AA800">
        <v>0</v>
      </c>
      <c r="AB800">
        <v>0</v>
      </c>
      <c r="AC800">
        <v>2113197.619996801</v>
      </c>
      <c r="AD800">
        <v>132775.5850650644</v>
      </c>
      <c r="AE800">
        <v>140212.807230948</v>
      </c>
      <c r="AF800">
        <v>138235.09116940814</v>
      </c>
      <c r="AG800">
        <v>0</v>
      </c>
      <c r="AH800">
        <v>28.762650433807615</v>
      </c>
      <c r="AI800">
        <v>29.945321672224889</v>
      </c>
      <c r="AJ800">
        <v>0</v>
      </c>
      <c r="AK800">
        <v>0</v>
      </c>
      <c r="AL800">
        <v>0</v>
      </c>
      <c r="AM800">
        <v>0</v>
      </c>
      <c r="AN800">
        <v>138235.09</v>
      </c>
      <c r="AO800">
        <v>29.94</v>
      </c>
      <c r="AP800">
        <v>3638373.1300000008</v>
      </c>
      <c r="AQ800">
        <v>3776608.2200000007</v>
      </c>
      <c r="AS800">
        <v>3776608.2200000007</v>
      </c>
      <c r="AU800">
        <v>73</v>
      </c>
      <c r="AV800">
        <v>37</v>
      </c>
      <c r="AX800">
        <v>264.5</v>
      </c>
      <c r="AY800">
        <v>624</v>
      </c>
    </row>
    <row r="801" spans="1:51" x14ac:dyDescent="0.25">
      <c r="A801" t="s">
        <v>1766</v>
      </c>
      <c r="B801" t="s">
        <v>1767</v>
      </c>
      <c r="C801" t="s">
        <v>1736</v>
      </c>
      <c r="D801" t="s">
        <v>102</v>
      </c>
      <c r="F801">
        <v>695.45</v>
      </c>
      <c r="H801">
        <v>4411521.05</v>
      </c>
      <c r="I801">
        <v>628805.02</v>
      </c>
      <c r="J801">
        <v>1530703.1199999999</v>
      </c>
      <c r="K801">
        <v>3774995.3509499994</v>
      </c>
      <c r="L801">
        <v>10346024.54095</v>
      </c>
      <c r="M801">
        <v>0.9</v>
      </c>
      <c r="N801">
        <v>9688921.6199999992</v>
      </c>
      <c r="O801">
        <v>13931.87</v>
      </c>
      <c r="Q801">
        <v>4666246.5999999996</v>
      </c>
      <c r="R801">
        <v>1255295.8700000001</v>
      </c>
      <c r="S801">
        <v>7209518.6599999992</v>
      </c>
      <c r="T801">
        <v>0.74409918283558163</v>
      </c>
      <c r="V801">
        <v>2479402.96</v>
      </c>
      <c r="W801">
        <v>0.74409918283558163</v>
      </c>
      <c r="X801">
        <v>2</v>
      </c>
      <c r="Y801">
        <v>0</v>
      </c>
      <c r="AA801">
        <v>0</v>
      </c>
      <c r="AB801">
        <v>0</v>
      </c>
      <c r="AC801">
        <v>838937.69720919977</v>
      </c>
      <c r="AD801">
        <v>52711.796817307586</v>
      </c>
      <c r="AE801">
        <v>52711.796817307586</v>
      </c>
      <c r="AF801">
        <v>51968.291503798646</v>
      </c>
      <c r="AG801">
        <v>0</v>
      </c>
      <c r="AH801">
        <v>75.795235915317534</v>
      </c>
      <c r="AI801">
        <v>74.726136320078567</v>
      </c>
      <c r="AJ801">
        <v>0</v>
      </c>
      <c r="AK801">
        <v>0</v>
      </c>
      <c r="AL801">
        <v>0</v>
      </c>
      <c r="AM801">
        <v>0</v>
      </c>
      <c r="AN801">
        <v>51968.29</v>
      </c>
      <c r="AO801">
        <v>74.72</v>
      </c>
      <c r="AP801">
        <v>1377817.0999999996</v>
      </c>
      <c r="AQ801">
        <v>1429785.3899999997</v>
      </c>
      <c r="AS801">
        <v>1429785.3899999997</v>
      </c>
      <c r="AU801">
        <v>92</v>
      </c>
      <c r="AV801">
        <v>46</v>
      </c>
      <c r="AX801">
        <v>0</v>
      </c>
      <c r="AY801">
        <v>422.33</v>
      </c>
    </row>
    <row r="802" spans="1:51" x14ac:dyDescent="0.25">
      <c r="A802" t="s">
        <v>1768</v>
      </c>
      <c r="B802" t="s">
        <v>1769</v>
      </c>
      <c r="C802" t="s">
        <v>1736</v>
      </c>
      <c r="D802" t="s">
        <v>102</v>
      </c>
      <c r="F802">
        <v>665.62</v>
      </c>
      <c r="H802">
        <v>3942595.58</v>
      </c>
      <c r="I802">
        <v>601833.63</v>
      </c>
      <c r="J802">
        <v>908237.33999999985</v>
      </c>
      <c r="K802">
        <v>3376877.2026199996</v>
      </c>
      <c r="L802">
        <v>8829543.7526200004</v>
      </c>
      <c r="M802">
        <v>0.9</v>
      </c>
      <c r="N802">
        <v>8284277.0899999999</v>
      </c>
      <c r="O802">
        <v>12445.95</v>
      </c>
      <c r="Q802">
        <v>4305282.0999999996</v>
      </c>
      <c r="R802">
        <v>1878601.13</v>
      </c>
      <c r="S802">
        <v>6673980.5499999998</v>
      </c>
      <c r="T802">
        <v>0.80562014977217522</v>
      </c>
      <c r="V802">
        <v>1610296.54</v>
      </c>
      <c r="W802">
        <v>0.80562014977217522</v>
      </c>
      <c r="X802">
        <v>2</v>
      </c>
      <c r="Y802">
        <v>0</v>
      </c>
      <c r="AA802">
        <v>0</v>
      </c>
      <c r="AB802">
        <v>0</v>
      </c>
      <c r="AC802">
        <v>393670.95640850015</v>
      </c>
      <c r="AD802">
        <v>24734.975596054854</v>
      </c>
      <c r="AE802">
        <v>24734.975596054854</v>
      </c>
      <c r="AF802">
        <v>24386.086222222271</v>
      </c>
      <c r="AG802">
        <v>0</v>
      </c>
      <c r="AH802">
        <v>37.160805859281353</v>
      </c>
      <c r="AI802">
        <v>36.636648872062544</v>
      </c>
      <c r="AJ802">
        <v>0</v>
      </c>
      <c r="AK802">
        <v>0</v>
      </c>
      <c r="AL802">
        <v>0</v>
      </c>
      <c r="AM802">
        <v>0</v>
      </c>
      <c r="AN802">
        <v>24386.080000000002</v>
      </c>
      <c r="AO802">
        <v>36.630000000000003</v>
      </c>
      <c r="AP802">
        <v>1897967.43</v>
      </c>
      <c r="AQ802">
        <v>1922353.51</v>
      </c>
      <c r="AS802">
        <v>1922353.51</v>
      </c>
      <c r="AU802">
        <v>73</v>
      </c>
      <c r="AV802">
        <v>37</v>
      </c>
      <c r="AX802">
        <v>14.5</v>
      </c>
      <c r="AY802">
        <v>146.66</v>
      </c>
    </row>
    <row r="803" spans="1:51" x14ac:dyDescent="0.25">
      <c r="A803" t="s">
        <v>1770</v>
      </c>
      <c r="B803" t="s">
        <v>1771</v>
      </c>
      <c r="C803" t="s">
        <v>1736</v>
      </c>
      <c r="D803" t="s">
        <v>102</v>
      </c>
      <c r="F803">
        <v>860.45</v>
      </c>
      <c r="H803">
        <v>5089163.0500000007</v>
      </c>
      <c r="I803">
        <v>777993.07</v>
      </c>
      <c r="J803">
        <v>1167691.6000000001</v>
      </c>
      <c r="K803">
        <v>4345163.7919499986</v>
      </c>
      <c r="L803">
        <v>11380011.511949999</v>
      </c>
      <c r="M803">
        <v>0.9</v>
      </c>
      <c r="N803">
        <v>10676526.73</v>
      </c>
      <c r="O803">
        <v>12408.07</v>
      </c>
      <c r="Q803">
        <v>5042150.55</v>
      </c>
      <c r="R803">
        <v>1225694.55</v>
      </c>
      <c r="S803">
        <v>8523229.3300000001</v>
      </c>
      <c r="T803">
        <v>0.79831480270175836</v>
      </c>
      <c r="V803">
        <v>2153297.4000000004</v>
      </c>
      <c r="W803">
        <v>0.79831480270175836</v>
      </c>
      <c r="X803">
        <v>2</v>
      </c>
      <c r="Y803">
        <v>0</v>
      </c>
      <c r="AA803">
        <v>0</v>
      </c>
      <c r="AB803">
        <v>0</v>
      </c>
      <c r="AC803">
        <v>579734.28421800002</v>
      </c>
      <c r="AD803">
        <v>36425.631962162537</v>
      </c>
      <c r="AE803">
        <v>36425.631962162537</v>
      </c>
      <c r="AF803">
        <v>35911.844678347232</v>
      </c>
      <c r="AG803">
        <v>0</v>
      </c>
      <c r="AH803">
        <v>42.333234891234277</v>
      </c>
      <c r="AI803">
        <v>41.736120260732442</v>
      </c>
      <c r="AJ803">
        <v>0</v>
      </c>
      <c r="AK803">
        <v>0</v>
      </c>
      <c r="AL803">
        <v>0</v>
      </c>
      <c r="AM803">
        <v>0</v>
      </c>
      <c r="AN803">
        <v>35911.839999999997</v>
      </c>
      <c r="AO803">
        <v>41.73</v>
      </c>
      <c r="AP803">
        <v>1245694.0900000001</v>
      </c>
      <c r="AQ803">
        <v>1281605.9300000002</v>
      </c>
      <c r="AS803">
        <v>1281605.9300000002</v>
      </c>
      <c r="AU803">
        <v>91</v>
      </c>
      <c r="AV803">
        <v>46</v>
      </c>
      <c r="AX803">
        <v>0.5</v>
      </c>
      <c r="AY803">
        <v>210.66</v>
      </c>
    </row>
    <row r="804" spans="1:51" x14ac:dyDescent="0.25">
      <c r="A804" t="s">
        <v>1772</v>
      </c>
      <c r="B804" t="s">
        <v>1773</v>
      </c>
      <c r="C804" t="s">
        <v>1736</v>
      </c>
      <c r="D804" t="s">
        <v>211</v>
      </c>
      <c r="F804">
        <v>84.63</v>
      </c>
      <c r="H804">
        <v>464253.26</v>
      </c>
      <c r="I804">
        <v>76519.899999999994</v>
      </c>
      <c r="J804">
        <v>93418.400000000009</v>
      </c>
      <c r="K804">
        <v>370281.05313000001</v>
      </c>
      <c r="L804">
        <v>1004472.6131300001</v>
      </c>
      <c r="M804">
        <v>0.9</v>
      </c>
      <c r="N804">
        <v>941053.45</v>
      </c>
      <c r="O804">
        <v>11119.62</v>
      </c>
      <c r="Q804">
        <v>672382.69</v>
      </c>
      <c r="R804">
        <v>45780.53</v>
      </c>
      <c r="S804">
        <v>2132184.2599999998</v>
      </c>
      <c r="T804">
        <v>2.2657419299615764</v>
      </c>
      <c r="V804">
        <v>-1191130.8099999998</v>
      </c>
      <c r="W804">
        <v>2.2657419299615764</v>
      </c>
      <c r="X804">
        <v>4</v>
      </c>
      <c r="Y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0.85564257377961028</v>
      </c>
      <c r="AL804">
        <v>0</v>
      </c>
      <c r="AM804">
        <v>72.413031018968411</v>
      </c>
      <c r="AN804">
        <v>72.41</v>
      </c>
      <c r="AO804">
        <v>0.85</v>
      </c>
      <c r="AP804">
        <v>45780.530000000006</v>
      </c>
      <c r="AQ804">
        <v>45852.94000000001</v>
      </c>
      <c r="AS804">
        <v>45852.94000000001</v>
      </c>
      <c r="AU804">
        <v>91</v>
      </c>
      <c r="AV804">
        <v>46</v>
      </c>
      <c r="AX804">
        <v>0</v>
      </c>
      <c r="AY804">
        <v>12</v>
      </c>
    </row>
    <row r="805" spans="1:51" x14ac:dyDescent="0.25">
      <c r="A805" t="s">
        <v>1774</v>
      </c>
      <c r="B805" t="s">
        <v>1775</v>
      </c>
      <c r="C805" t="s">
        <v>1776</v>
      </c>
      <c r="D805" t="s">
        <v>97</v>
      </c>
      <c r="F805">
        <v>11.99</v>
      </c>
      <c r="H805">
        <v>62838.080000000002</v>
      </c>
      <c r="I805">
        <v>10840.99</v>
      </c>
      <c r="J805">
        <v>22364.510000000002</v>
      </c>
      <c r="K805">
        <v>58590.724490000015</v>
      </c>
      <c r="L805">
        <v>154634.30449000004</v>
      </c>
      <c r="M805">
        <v>0.9</v>
      </c>
      <c r="N805">
        <v>145029.94</v>
      </c>
      <c r="O805">
        <v>12095.9</v>
      </c>
      <c r="Q805">
        <v>14502.99</v>
      </c>
      <c r="R805">
        <v>99130.09</v>
      </c>
      <c r="S805">
        <v>113633.08</v>
      </c>
      <c r="T805">
        <v>0.78351463153056533</v>
      </c>
      <c r="V805">
        <v>31396.86</v>
      </c>
      <c r="W805">
        <v>0.78351463153056533</v>
      </c>
      <c r="X805">
        <v>2</v>
      </c>
      <c r="Y805">
        <v>0</v>
      </c>
      <c r="AA805">
        <v>0</v>
      </c>
      <c r="AB805">
        <v>0</v>
      </c>
      <c r="AC805">
        <v>15204.479400000009</v>
      </c>
      <c r="AD805">
        <v>955.32174976979991</v>
      </c>
      <c r="AE805">
        <v>955.32174976979991</v>
      </c>
      <c r="AF805">
        <v>941.84683827083757</v>
      </c>
      <c r="AG805">
        <v>0</v>
      </c>
      <c r="AH805">
        <v>79.676542933261047</v>
      </c>
      <c r="AI805">
        <v>78.552697103489365</v>
      </c>
      <c r="AJ805">
        <v>0</v>
      </c>
      <c r="AK805">
        <v>0</v>
      </c>
      <c r="AL805">
        <v>0</v>
      </c>
      <c r="AM805">
        <v>0</v>
      </c>
      <c r="AN805">
        <v>941.84</v>
      </c>
      <c r="AO805">
        <v>78.55</v>
      </c>
      <c r="AP805">
        <v>99130.090000000011</v>
      </c>
      <c r="AQ805">
        <v>100071.93000000001</v>
      </c>
      <c r="AS805">
        <v>100071.93000000001</v>
      </c>
      <c r="AU805">
        <v>71</v>
      </c>
      <c r="AV805">
        <v>36</v>
      </c>
      <c r="AX805">
        <v>1</v>
      </c>
      <c r="AY805">
        <v>6.0240322870495246</v>
      </c>
    </row>
    <row r="806" spans="1:51" x14ac:dyDescent="0.25">
      <c r="A806" t="s">
        <v>1777</v>
      </c>
      <c r="B806" t="s">
        <v>1778</v>
      </c>
      <c r="C806" t="s">
        <v>1776</v>
      </c>
      <c r="D806" t="s">
        <v>211</v>
      </c>
      <c r="F806">
        <v>234.05</v>
      </c>
      <c r="H806">
        <v>1329174.5900000001</v>
      </c>
      <c r="I806">
        <v>211620.98</v>
      </c>
      <c r="J806">
        <v>298801.26000000007</v>
      </c>
      <c r="K806">
        <v>1116258.09855</v>
      </c>
      <c r="L806">
        <v>2955854.9285500003</v>
      </c>
      <c r="M806">
        <v>0.9</v>
      </c>
      <c r="N806">
        <v>2771895.24</v>
      </c>
      <c r="O806">
        <v>11843.17</v>
      </c>
      <c r="Q806">
        <v>1215232.78</v>
      </c>
      <c r="R806">
        <v>678589.38</v>
      </c>
      <c r="S806">
        <v>1944300.17</v>
      </c>
      <c r="T806">
        <v>0.70143349645493813</v>
      </c>
      <c r="V806">
        <v>827595.0700000003</v>
      </c>
      <c r="W806">
        <v>0.70143349645493813</v>
      </c>
      <c r="X806">
        <v>1</v>
      </c>
      <c r="Y806">
        <v>1</v>
      </c>
      <c r="AA806">
        <v>84220.289837157819</v>
      </c>
      <c r="AB806">
        <v>25266.086951147347</v>
      </c>
      <c r="AC806">
        <v>304265.80257290561</v>
      </c>
      <c r="AD806">
        <v>19117.506838745197</v>
      </c>
      <c r="AE806">
        <v>19117.506838745197</v>
      </c>
      <c r="AF806">
        <v>18847.852439277194</v>
      </c>
      <c r="AG806">
        <v>107.95166396559429</v>
      </c>
      <c r="AH806">
        <v>81.681293906196103</v>
      </c>
      <c r="AI806">
        <v>80.529170857838892</v>
      </c>
      <c r="AJ806">
        <v>0</v>
      </c>
      <c r="AK806">
        <v>0</v>
      </c>
      <c r="AL806">
        <v>0</v>
      </c>
      <c r="AM806">
        <v>0</v>
      </c>
      <c r="AN806">
        <v>44113.93</v>
      </c>
      <c r="AO806">
        <v>188.48</v>
      </c>
      <c r="AP806">
        <v>689659.93</v>
      </c>
      <c r="AQ806">
        <v>733773.8600000001</v>
      </c>
      <c r="AS806">
        <v>733773.8600000001</v>
      </c>
      <c r="AU806">
        <v>71</v>
      </c>
      <c r="AV806">
        <v>36</v>
      </c>
      <c r="AX806">
        <v>4</v>
      </c>
      <c r="AY806">
        <v>45.33</v>
      </c>
    </row>
    <row r="807" spans="1:51" x14ac:dyDescent="0.25">
      <c r="A807" t="s">
        <v>1779</v>
      </c>
      <c r="B807" t="s">
        <v>1780</v>
      </c>
      <c r="C807" t="s">
        <v>1776</v>
      </c>
      <c r="D807" t="s">
        <v>222</v>
      </c>
      <c r="F807">
        <v>1739.5</v>
      </c>
      <c r="H807">
        <v>11553543.93</v>
      </c>
      <c r="I807">
        <v>1572803.71</v>
      </c>
      <c r="J807">
        <v>3671081.0599999996</v>
      </c>
      <c r="K807">
        <v>10313742.043499999</v>
      </c>
      <c r="L807">
        <v>27111170.743499998</v>
      </c>
      <c r="M807">
        <v>0.9</v>
      </c>
      <c r="N807">
        <v>25431427.870000001</v>
      </c>
      <c r="O807">
        <v>14619.96</v>
      </c>
      <c r="Q807">
        <v>6288639.6299999999</v>
      </c>
      <c r="R807">
        <v>7020052.1399999997</v>
      </c>
      <c r="S807">
        <v>17205920.93</v>
      </c>
      <c r="T807">
        <v>0.67656134047812699</v>
      </c>
      <c r="V807">
        <v>8225506.9400000013</v>
      </c>
      <c r="W807">
        <v>0.67656134047812699</v>
      </c>
      <c r="X807">
        <v>1</v>
      </c>
      <c r="Y807">
        <v>1</v>
      </c>
      <c r="AA807">
        <v>1405233.9984842055</v>
      </c>
      <c r="AB807">
        <v>421570.19954526162</v>
      </c>
      <c r="AC807">
        <v>4093423.7751831328</v>
      </c>
      <c r="AD807">
        <v>257196.36040003106</v>
      </c>
      <c r="AE807">
        <v>257196.36040003106</v>
      </c>
      <c r="AF807">
        <v>253568.57929373806</v>
      </c>
      <c r="AG807">
        <v>242.35136507344734</v>
      </c>
      <c r="AH807">
        <v>147.856487726376</v>
      </c>
      <c r="AI807">
        <v>145.7709567655867</v>
      </c>
      <c r="AJ807">
        <v>0</v>
      </c>
      <c r="AK807">
        <v>0</v>
      </c>
      <c r="AL807">
        <v>0</v>
      </c>
      <c r="AM807">
        <v>0</v>
      </c>
      <c r="AN807">
        <v>675138.77</v>
      </c>
      <c r="AO807">
        <v>388.12</v>
      </c>
      <c r="AP807">
        <v>7379606.6600000001</v>
      </c>
      <c r="AQ807">
        <v>8054745.4299999997</v>
      </c>
      <c r="AS807">
        <v>8054745.4299999997</v>
      </c>
      <c r="AU807">
        <v>72</v>
      </c>
      <c r="AV807">
        <v>36</v>
      </c>
      <c r="AX807">
        <v>97</v>
      </c>
      <c r="AY807">
        <v>861</v>
      </c>
    </row>
    <row r="808" spans="1:51" x14ac:dyDescent="0.25">
      <c r="A808" t="s">
        <v>1781</v>
      </c>
      <c r="B808" t="s">
        <v>1782</v>
      </c>
      <c r="C808" t="s">
        <v>1776</v>
      </c>
      <c r="D808" t="s">
        <v>211</v>
      </c>
      <c r="F808">
        <v>601.25</v>
      </c>
      <c r="H808">
        <v>3687087.96</v>
      </c>
      <c r="I808">
        <v>543632.21</v>
      </c>
      <c r="J808">
        <v>1556762.02</v>
      </c>
      <c r="K808">
        <v>3179833.30975</v>
      </c>
      <c r="L808">
        <v>8967315.4997499995</v>
      </c>
      <c r="M808">
        <v>0.9</v>
      </c>
      <c r="N808">
        <v>8388567.2800000003</v>
      </c>
      <c r="O808">
        <v>13951.87</v>
      </c>
      <c r="Q808">
        <v>1963984.01</v>
      </c>
      <c r="R808">
        <v>2909225.25</v>
      </c>
      <c r="S808">
        <v>5555250.4699999997</v>
      </c>
      <c r="T808">
        <v>0.66224067645553886</v>
      </c>
      <c r="V808">
        <v>2833316.8100000005</v>
      </c>
      <c r="W808">
        <v>0.66224067645553886</v>
      </c>
      <c r="X808">
        <v>1</v>
      </c>
      <c r="Y808">
        <v>1</v>
      </c>
      <c r="AA808">
        <v>583646.88464913704</v>
      </c>
      <c r="AB808">
        <v>175094.0653947411</v>
      </c>
      <c r="AC808">
        <v>1430021.6890517341</v>
      </c>
      <c r="AD808">
        <v>89850.549055541254</v>
      </c>
      <c r="AE808">
        <v>89850.549055541254</v>
      </c>
      <c r="AF808">
        <v>88583.197823405761</v>
      </c>
      <c r="AG808">
        <v>291.21674078127421</v>
      </c>
      <c r="AH808">
        <v>149.43958262875884</v>
      </c>
      <c r="AI808">
        <v>147.3317219516104</v>
      </c>
      <c r="AJ808">
        <v>0</v>
      </c>
      <c r="AK808">
        <v>0</v>
      </c>
      <c r="AL808">
        <v>0</v>
      </c>
      <c r="AM808">
        <v>0</v>
      </c>
      <c r="AN808">
        <v>263677.26</v>
      </c>
      <c r="AO808">
        <v>438.54</v>
      </c>
      <c r="AP808">
        <v>3081120.8499999996</v>
      </c>
      <c r="AQ808">
        <v>3344798.1099999994</v>
      </c>
      <c r="AS808">
        <v>3344798.1099999994</v>
      </c>
      <c r="AU808">
        <v>71</v>
      </c>
      <c r="AV808">
        <v>36</v>
      </c>
      <c r="AX808">
        <v>90</v>
      </c>
      <c r="AY808">
        <v>347.33</v>
      </c>
    </row>
    <row r="809" spans="1:51" x14ac:dyDescent="0.25">
      <c r="A809" t="s">
        <v>1783</v>
      </c>
      <c r="B809" t="s">
        <v>1784</v>
      </c>
      <c r="C809" t="s">
        <v>1776</v>
      </c>
      <c r="D809" t="s">
        <v>211</v>
      </c>
      <c r="F809">
        <v>263</v>
      </c>
      <c r="H809">
        <v>1614558.42</v>
      </c>
      <c r="I809">
        <v>237796.71</v>
      </c>
      <c r="J809">
        <v>572376.31999999995</v>
      </c>
      <c r="K809">
        <v>1358350.017</v>
      </c>
      <c r="L809">
        <v>3783081.4669999997</v>
      </c>
      <c r="M809">
        <v>0.9</v>
      </c>
      <c r="N809">
        <v>3540608.32</v>
      </c>
      <c r="O809">
        <v>13462.38</v>
      </c>
      <c r="Q809">
        <v>654491.30000000005</v>
      </c>
      <c r="R809">
        <v>1948445.09</v>
      </c>
      <c r="S809">
        <v>2750631.4400000004</v>
      </c>
      <c r="T809">
        <v>0.77688103043264622</v>
      </c>
      <c r="V809">
        <v>789976.87999999942</v>
      </c>
      <c r="W809">
        <v>0.77688103043264622</v>
      </c>
      <c r="X809">
        <v>2</v>
      </c>
      <c r="Y809">
        <v>0</v>
      </c>
      <c r="AA809">
        <v>0</v>
      </c>
      <c r="AB809">
        <v>0</v>
      </c>
      <c r="AC809">
        <v>360284.6136719996</v>
      </c>
      <c r="AD809">
        <v>22637.258303514871</v>
      </c>
      <c r="AE809">
        <v>22637.258303514871</v>
      </c>
      <c r="AF809">
        <v>22317.9574477639</v>
      </c>
      <c r="AG809">
        <v>0</v>
      </c>
      <c r="AH809">
        <v>86.073225488649697</v>
      </c>
      <c r="AI809">
        <v>84.859153793779086</v>
      </c>
      <c r="AJ809">
        <v>0</v>
      </c>
      <c r="AK809">
        <v>0</v>
      </c>
      <c r="AL809">
        <v>0</v>
      </c>
      <c r="AM809">
        <v>0</v>
      </c>
      <c r="AN809">
        <v>22317.95</v>
      </c>
      <c r="AO809">
        <v>84.85</v>
      </c>
      <c r="AP809">
        <v>2108912.38</v>
      </c>
      <c r="AQ809">
        <v>2131230.33</v>
      </c>
      <c r="AS809">
        <v>2131230.33</v>
      </c>
      <c r="AU809">
        <v>71</v>
      </c>
      <c r="AV809">
        <v>36</v>
      </c>
      <c r="AX809">
        <v>10.66</v>
      </c>
      <c r="AY809">
        <v>144.33000000000001</v>
      </c>
    </row>
    <row r="810" spans="1:51" x14ac:dyDescent="0.25">
      <c r="A810" t="s">
        <v>1785</v>
      </c>
      <c r="B810" t="s">
        <v>1786</v>
      </c>
      <c r="C810" t="s">
        <v>1776</v>
      </c>
      <c r="D810" t="s">
        <v>211</v>
      </c>
      <c r="F810">
        <v>2567.5500000000002</v>
      </c>
      <c r="H810">
        <v>15875726.33</v>
      </c>
      <c r="I810">
        <v>2321501.6800000002</v>
      </c>
      <c r="J810">
        <v>7734674.1800000006</v>
      </c>
      <c r="K810">
        <v>13936064.806049999</v>
      </c>
      <c r="L810">
        <v>39867966.99605</v>
      </c>
      <c r="M810">
        <v>0.9</v>
      </c>
      <c r="N810">
        <v>37274776.770000003</v>
      </c>
      <c r="O810">
        <v>14517.64</v>
      </c>
      <c r="Q810">
        <v>9174825.1300000008</v>
      </c>
      <c r="R810">
        <v>13391446.26</v>
      </c>
      <c r="S810">
        <v>26554725.259999998</v>
      </c>
      <c r="T810">
        <v>0.71240467579063105</v>
      </c>
      <c r="V810">
        <v>10720051.510000005</v>
      </c>
      <c r="W810">
        <v>0.71240467579063105</v>
      </c>
      <c r="X810">
        <v>1</v>
      </c>
      <c r="Y810">
        <v>1</v>
      </c>
      <c r="AA810">
        <v>723595.44371021912</v>
      </c>
      <c r="AB810">
        <v>217078.63311306573</v>
      </c>
      <c r="AC810">
        <v>5260494.4731922187</v>
      </c>
      <c r="AD810">
        <v>330525.27827979095</v>
      </c>
      <c r="AE810">
        <v>330525.27827979095</v>
      </c>
      <c r="AF810">
        <v>325863.18524771743</v>
      </c>
      <c r="AG810">
        <v>84.546993481359948</v>
      </c>
      <c r="AH810">
        <v>128.73177865271987</v>
      </c>
      <c r="AI810">
        <v>126.91600367966248</v>
      </c>
      <c r="AJ810">
        <v>0</v>
      </c>
      <c r="AK810">
        <v>0</v>
      </c>
      <c r="AL810">
        <v>0</v>
      </c>
      <c r="AM810">
        <v>0</v>
      </c>
      <c r="AN810">
        <v>542941.81000000006</v>
      </c>
      <c r="AO810">
        <v>211.46</v>
      </c>
      <c r="AP810">
        <v>14176817.630000001</v>
      </c>
      <c r="AQ810">
        <v>14719759.440000001</v>
      </c>
      <c r="AS810">
        <v>14719759.440000001</v>
      </c>
      <c r="AU810">
        <v>72</v>
      </c>
      <c r="AV810">
        <v>36</v>
      </c>
      <c r="AX810">
        <v>635.5</v>
      </c>
      <c r="AY810">
        <v>1617.66</v>
      </c>
    </row>
    <row r="811" spans="1:51" x14ac:dyDescent="0.25">
      <c r="A811" t="s">
        <v>1787</v>
      </c>
      <c r="B811" t="s">
        <v>1788</v>
      </c>
      <c r="C811" t="s">
        <v>1776</v>
      </c>
      <c r="D811" t="s">
        <v>102</v>
      </c>
      <c r="F811">
        <v>6898.87</v>
      </c>
      <c r="H811">
        <v>43137271.740000002</v>
      </c>
      <c r="I811">
        <v>6237751.2800000003</v>
      </c>
      <c r="J811">
        <v>16979858.010000002</v>
      </c>
      <c r="K811">
        <v>37797154.520369999</v>
      </c>
      <c r="L811">
        <v>104152035.55037001</v>
      </c>
      <c r="M811">
        <v>0.9</v>
      </c>
      <c r="N811">
        <v>97516547.439999998</v>
      </c>
      <c r="O811">
        <v>14135.14</v>
      </c>
      <c r="Q811">
        <v>35081492.759999998</v>
      </c>
      <c r="R811">
        <v>22791435.760000002</v>
      </c>
      <c r="S811">
        <v>66488452.780000001</v>
      </c>
      <c r="T811">
        <v>0.68181713284003442</v>
      </c>
      <c r="V811">
        <v>31028094.659999996</v>
      </c>
      <c r="W811">
        <v>0.68181713284003442</v>
      </c>
      <c r="X811">
        <v>1</v>
      </c>
      <c r="Y811">
        <v>1</v>
      </c>
      <c r="AA811">
        <v>4875828.5247728229</v>
      </c>
      <c r="AB811">
        <v>1462748.5574318469</v>
      </c>
      <c r="AC811">
        <v>13217713.505300811</v>
      </c>
      <c r="AD811">
        <v>830490.07214544143</v>
      </c>
      <c r="AE811">
        <v>830490.07214544143</v>
      </c>
      <c r="AF811">
        <v>818775.92429355462</v>
      </c>
      <c r="AG811">
        <v>212.02726786152616</v>
      </c>
      <c r="AH811">
        <v>120.38059452423968</v>
      </c>
      <c r="AI811">
        <v>118.68261386191574</v>
      </c>
      <c r="AJ811">
        <v>0</v>
      </c>
      <c r="AK811">
        <v>0</v>
      </c>
      <c r="AL811">
        <v>0</v>
      </c>
      <c r="AM811">
        <v>0</v>
      </c>
      <c r="AN811">
        <v>2281524.48</v>
      </c>
      <c r="AO811">
        <v>330.7</v>
      </c>
      <c r="AP811">
        <v>24293510.470000003</v>
      </c>
      <c r="AQ811">
        <v>26575034.950000003</v>
      </c>
      <c r="AS811">
        <v>26575034.950000003</v>
      </c>
      <c r="AU811">
        <v>72</v>
      </c>
      <c r="AV811">
        <v>36</v>
      </c>
      <c r="AX811">
        <v>1100</v>
      </c>
      <c r="AY811">
        <v>3509</v>
      </c>
    </row>
    <row r="812" spans="1:51" x14ac:dyDescent="0.25">
      <c r="A812" t="s">
        <v>1789</v>
      </c>
      <c r="B812" t="s">
        <v>1790</v>
      </c>
      <c r="C812" t="s">
        <v>1776</v>
      </c>
      <c r="D812" t="s">
        <v>102</v>
      </c>
      <c r="F812">
        <v>5906.69</v>
      </c>
      <c r="H812">
        <v>37416919.409999996</v>
      </c>
      <c r="I812">
        <v>5340651.8899999997</v>
      </c>
      <c r="J812">
        <v>15139910.65</v>
      </c>
      <c r="K812">
        <v>32617015.682189994</v>
      </c>
      <c r="L812">
        <v>90514497.632189989</v>
      </c>
      <c r="M812">
        <v>0.9</v>
      </c>
      <c r="N812">
        <v>84724749.430000007</v>
      </c>
      <c r="O812">
        <v>14343.86</v>
      </c>
      <c r="Q812">
        <v>20449722.739999998</v>
      </c>
      <c r="R812">
        <v>30416736.16</v>
      </c>
      <c r="S812">
        <v>59300413</v>
      </c>
      <c r="T812">
        <v>0.69991842288060446</v>
      </c>
      <c r="V812">
        <v>25424336.430000007</v>
      </c>
      <c r="W812">
        <v>0.69991842288060446</v>
      </c>
      <c r="X812">
        <v>1</v>
      </c>
      <c r="Y812">
        <v>1</v>
      </c>
      <c r="AA812">
        <v>2702611.2100100294</v>
      </c>
      <c r="AB812">
        <v>810783.36300300877</v>
      </c>
      <c r="AC812">
        <v>12586812.721092857</v>
      </c>
      <c r="AD812">
        <v>790849.56718341808</v>
      </c>
      <c r="AE812">
        <v>790849.56718341808</v>
      </c>
      <c r="AF812">
        <v>779694.5527295369</v>
      </c>
      <c r="AG812">
        <v>137.26526413321315</v>
      </c>
      <c r="AH812">
        <v>133.89048133276304</v>
      </c>
      <c r="AI812">
        <v>132.00194232802752</v>
      </c>
      <c r="AJ812">
        <v>0</v>
      </c>
      <c r="AK812">
        <v>0</v>
      </c>
      <c r="AL812">
        <v>0</v>
      </c>
      <c r="AM812">
        <v>0</v>
      </c>
      <c r="AN812">
        <v>1590477.91</v>
      </c>
      <c r="AO812">
        <v>269.26</v>
      </c>
      <c r="AP812">
        <v>32369876.899999999</v>
      </c>
      <c r="AQ812">
        <v>33960354.809999995</v>
      </c>
      <c r="AS812">
        <v>33960354.809999995</v>
      </c>
      <c r="AU812">
        <v>72</v>
      </c>
      <c r="AV812">
        <v>36</v>
      </c>
      <c r="AX812">
        <v>700.5</v>
      </c>
      <c r="AY812">
        <v>3578.33</v>
      </c>
    </row>
    <row r="813" spans="1:51" x14ac:dyDescent="0.25">
      <c r="A813" t="s">
        <v>1791</v>
      </c>
      <c r="B813" t="s">
        <v>1792</v>
      </c>
      <c r="C813" t="s">
        <v>1776</v>
      </c>
      <c r="D813" t="s">
        <v>102</v>
      </c>
      <c r="F813">
        <v>1061.0999999999999</v>
      </c>
      <c r="H813">
        <v>6202608.1899999995</v>
      </c>
      <c r="I813">
        <v>959414.78</v>
      </c>
      <c r="J813">
        <v>1249545.6200000001</v>
      </c>
      <c r="K813">
        <v>5289042.9110999992</v>
      </c>
      <c r="L813">
        <v>13700611.5011</v>
      </c>
      <c r="M813">
        <v>0.9</v>
      </c>
      <c r="N813">
        <v>12859454.640000001</v>
      </c>
      <c r="O813">
        <v>12118.98</v>
      </c>
      <c r="Q813">
        <v>7191007.0300000003</v>
      </c>
      <c r="R813">
        <v>2195324.2999999998</v>
      </c>
      <c r="S813">
        <v>9919072.4699999988</v>
      </c>
      <c r="T813">
        <v>0.77134472243840024</v>
      </c>
      <c r="V813">
        <v>2940382.1700000018</v>
      </c>
      <c r="W813">
        <v>0.77134472243840024</v>
      </c>
      <c r="X813">
        <v>2</v>
      </c>
      <c r="Y813">
        <v>0</v>
      </c>
      <c r="AA813">
        <v>0</v>
      </c>
      <c r="AB813">
        <v>0</v>
      </c>
      <c r="AC813">
        <v>729275.70000480092</v>
      </c>
      <c r="AD813">
        <v>45821.558204300083</v>
      </c>
      <c r="AE813">
        <v>45821.558204300083</v>
      </c>
      <c r="AF813">
        <v>45175.24041482625</v>
      </c>
      <c r="AG813">
        <v>0</v>
      </c>
      <c r="AH813">
        <v>43.183072476015539</v>
      </c>
      <c r="AI813">
        <v>42.573970799006929</v>
      </c>
      <c r="AJ813">
        <v>0</v>
      </c>
      <c r="AK813">
        <v>0</v>
      </c>
      <c r="AL813">
        <v>0</v>
      </c>
      <c r="AM813">
        <v>0</v>
      </c>
      <c r="AN813">
        <v>45175.24</v>
      </c>
      <c r="AO813">
        <v>42.57</v>
      </c>
      <c r="AP813">
        <v>2221136.42</v>
      </c>
      <c r="AQ813">
        <v>2266311.66</v>
      </c>
      <c r="AS813">
        <v>2266311.66</v>
      </c>
      <c r="AU813">
        <v>71</v>
      </c>
      <c r="AV813">
        <v>36</v>
      </c>
      <c r="AX813">
        <v>0.66</v>
      </c>
      <c r="AY813">
        <v>178</v>
      </c>
    </row>
    <row r="814" spans="1:51" x14ac:dyDescent="0.25">
      <c r="A814" t="s">
        <v>1793</v>
      </c>
      <c r="B814" t="s">
        <v>1794</v>
      </c>
      <c r="C814" t="s">
        <v>1776</v>
      </c>
      <c r="D814" t="s">
        <v>102</v>
      </c>
      <c r="F814">
        <v>1344.22</v>
      </c>
      <c r="H814">
        <v>8024217.9199999999</v>
      </c>
      <c r="I814">
        <v>1215403.3899999999</v>
      </c>
      <c r="J814">
        <v>1930711.87</v>
      </c>
      <c r="K814">
        <v>6856246.6162200002</v>
      </c>
      <c r="L814">
        <v>18026579.796220001</v>
      </c>
      <c r="M814">
        <v>0.9</v>
      </c>
      <c r="N814">
        <v>16909546.469999999</v>
      </c>
      <c r="O814">
        <v>12579.44</v>
      </c>
      <c r="Q814">
        <v>6868657.7699999996</v>
      </c>
      <c r="R814">
        <v>5530593.3600000003</v>
      </c>
      <c r="S814">
        <v>12739885.49</v>
      </c>
      <c r="T814">
        <v>0.75341378981408014</v>
      </c>
      <c r="V814">
        <v>4169660.9799999986</v>
      </c>
      <c r="W814">
        <v>0.75341378981408014</v>
      </c>
      <c r="X814">
        <v>2</v>
      </c>
      <c r="Y814">
        <v>0</v>
      </c>
      <c r="AA814">
        <v>0</v>
      </c>
      <c r="AB814">
        <v>0</v>
      </c>
      <c r="AC814">
        <v>1471855.8205353993</v>
      </c>
      <c r="AD814">
        <v>92479.054421471432</v>
      </c>
      <c r="AE814">
        <v>92479.054421471432</v>
      </c>
      <c r="AF814">
        <v>91174.627850907826</v>
      </c>
      <c r="AG814">
        <v>0</v>
      </c>
      <c r="AH814">
        <v>68.797558748918647</v>
      </c>
      <c r="AI814">
        <v>67.82716210955634</v>
      </c>
      <c r="AJ814">
        <v>0</v>
      </c>
      <c r="AK814">
        <v>0</v>
      </c>
      <c r="AL814">
        <v>0</v>
      </c>
      <c r="AM814">
        <v>0</v>
      </c>
      <c r="AN814">
        <v>91174.62</v>
      </c>
      <c r="AO814">
        <v>67.819999999999993</v>
      </c>
      <c r="AP814">
        <v>5588056.5000000009</v>
      </c>
      <c r="AQ814">
        <v>5679231.120000001</v>
      </c>
      <c r="AS814">
        <v>5679231.120000001</v>
      </c>
      <c r="AU814">
        <v>74</v>
      </c>
      <c r="AV814">
        <v>37</v>
      </c>
      <c r="AX814">
        <v>9.5</v>
      </c>
      <c r="AY814">
        <v>363.33</v>
      </c>
    </row>
    <row r="815" spans="1:51" x14ac:dyDescent="0.25">
      <c r="A815" t="s">
        <v>1795</v>
      </c>
      <c r="B815" t="s">
        <v>1796</v>
      </c>
      <c r="C815" t="s">
        <v>1776</v>
      </c>
      <c r="D815" t="s">
        <v>102</v>
      </c>
      <c r="F815">
        <v>1045.3800000000001</v>
      </c>
      <c r="H815">
        <v>6144208.3099999996</v>
      </c>
      <c r="I815">
        <v>945201.23</v>
      </c>
      <c r="J815">
        <v>1199800.5900000001</v>
      </c>
      <c r="K815">
        <v>4946386.9543799981</v>
      </c>
      <c r="L815">
        <v>13235597.084379997</v>
      </c>
      <c r="M815">
        <v>0.9</v>
      </c>
      <c r="N815">
        <v>12406676.07</v>
      </c>
      <c r="O815">
        <v>11868.1</v>
      </c>
      <c r="Q815">
        <v>9786386.0800000001</v>
      </c>
      <c r="R815">
        <v>1333366.4099999999</v>
      </c>
      <c r="S815">
        <v>11732629.43</v>
      </c>
      <c r="T815">
        <v>0.94567065052743005</v>
      </c>
      <c r="V815">
        <v>674046.6400000006</v>
      </c>
      <c r="W815">
        <v>0.94567065052743005</v>
      </c>
      <c r="X815">
        <v>3</v>
      </c>
      <c r="Y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19.449532094110864</v>
      </c>
      <c r="AK815">
        <v>0</v>
      </c>
      <c r="AL815">
        <v>20332.151860541617</v>
      </c>
      <c r="AM815">
        <v>0</v>
      </c>
      <c r="AN815">
        <v>20332.150000000001</v>
      </c>
      <c r="AO815">
        <v>19.440000000000001</v>
      </c>
      <c r="AP815">
        <v>1337331.4499999997</v>
      </c>
      <c r="AQ815">
        <v>1357663.5999999996</v>
      </c>
      <c r="AS815">
        <v>1357663.5999999996</v>
      </c>
      <c r="AU815">
        <v>72</v>
      </c>
      <c r="AV815">
        <v>36</v>
      </c>
      <c r="AX815">
        <v>0</v>
      </c>
      <c r="AY815">
        <v>162</v>
      </c>
    </row>
    <row r="816" spans="1:51" x14ac:dyDescent="0.25">
      <c r="A816" t="s">
        <v>1797</v>
      </c>
      <c r="B816" t="s">
        <v>1798</v>
      </c>
      <c r="C816" t="s">
        <v>1799</v>
      </c>
      <c r="D816" t="s">
        <v>97</v>
      </c>
      <c r="F816">
        <v>54.97</v>
      </c>
      <c r="H816">
        <v>331250.68000000005</v>
      </c>
      <c r="I816">
        <v>49702.22</v>
      </c>
      <c r="J816">
        <v>100531.07</v>
      </c>
      <c r="K816">
        <v>298556.85146999999</v>
      </c>
      <c r="L816">
        <v>780040.82147000008</v>
      </c>
      <c r="M816">
        <v>0.93035000000000001</v>
      </c>
      <c r="N816">
        <v>746505.46</v>
      </c>
      <c r="O816">
        <v>13580.23</v>
      </c>
      <c r="Q816">
        <v>74650.539999999994</v>
      </c>
      <c r="R816">
        <v>365784.54</v>
      </c>
      <c r="S816">
        <v>440435.07999999996</v>
      </c>
      <c r="T816">
        <v>0.58999579185931206</v>
      </c>
      <c r="V816">
        <v>306070.38</v>
      </c>
      <c r="W816">
        <v>0.58999579185931206</v>
      </c>
      <c r="X816">
        <v>1</v>
      </c>
      <c r="Y816">
        <v>1</v>
      </c>
      <c r="AA816">
        <v>105870.41421129962</v>
      </c>
      <c r="AB816">
        <v>31761.124263389884</v>
      </c>
      <c r="AC816">
        <v>179692.83876294913</v>
      </c>
      <c r="AD816">
        <v>11290.388354113787</v>
      </c>
      <c r="AE816">
        <v>11290.388354113787</v>
      </c>
      <c r="AF816">
        <v>11131.136265592555</v>
      </c>
      <c r="AG816">
        <v>577.79014486792585</v>
      </c>
      <c r="AH816">
        <v>205.39182015851898</v>
      </c>
      <c r="AI816">
        <v>202.49474741845651</v>
      </c>
      <c r="AJ816">
        <v>0</v>
      </c>
      <c r="AK816">
        <v>0</v>
      </c>
      <c r="AL816">
        <v>0</v>
      </c>
      <c r="AM816">
        <v>0</v>
      </c>
      <c r="AN816">
        <v>42892.26</v>
      </c>
      <c r="AO816">
        <v>780.28</v>
      </c>
      <c r="AP816">
        <v>365784.54000000004</v>
      </c>
      <c r="AQ816">
        <v>408676.80000000005</v>
      </c>
      <c r="AS816">
        <v>408676.80000000005</v>
      </c>
      <c r="AU816">
        <v>113</v>
      </c>
      <c r="AV816">
        <v>57</v>
      </c>
      <c r="AX816">
        <v>0</v>
      </c>
      <c r="AY816">
        <v>25.270004932630954</v>
      </c>
    </row>
    <row r="817" spans="1:51" x14ac:dyDescent="0.25">
      <c r="A817" t="s">
        <v>1800</v>
      </c>
      <c r="B817" t="s">
        <v>1801</v>
      </c>
      <c r="C817" t="s">
        <v>1799</v>
      </c>
      <c r="D817" t="s">
        <v>102</v>
      </c>
      <c r="F817">
        <v>528.29</v>
      </c>
      <c r="H817">
        <v>3208150.21</v>
      </c>
      <c r="I817">
        <v>477663.96</v>
      </c>
      <c r="J817">
        <v>885081.86</v>
      </c>
      <c r="K817">
        <v>2727210.7807900002</v>
      </c>
      <c r="L817">
        <v>7298106.8107900005</v>
      </c>
      <c r="M817">
        <v>0.93035000000000001</v>
      </c>
      <c r="N817">
        <v>6979743.9000000004</v>
      </c>
      <c r="O817">
        <v>13211.95</v>
      </c>
      <c r="Q817">
        <v>3876029.77</v>
      </c>
      <c r="R817">
        <v>1736856.3</v>
      </c>
      <c r="S817">
        <v>5775262.3499999996</v>
      </c>
      <c r="T817">
        <v>0.8274318417327603</v>
      </c>
      <c r="V817">
        <v>1204481.5500000007</v>
      </c>
      <c r="W817">
        <v>0.8274318417327603</v>
      </c>
      <c r="X817">
        <v>2</v>
      </c>
      <c r="Y817">
        <v>0</v>
      </c>
      <c r="AA817">
        <v>0</v>
      </c>
      <c r="AB817">
        <v>0</v>
      </c>
      <c r="AC817">
        <v>255026.35506000058</v>
      </c>
      <c r="AD817">
        <v>16023.713627007437</v>
      </c>
      <c r="AE817">
        <v>16046.146532799894</v>
      </c>
      <c r="AF817">
        <v>15819.813986219686</v>
      </c>
      <c r="AG817">
        <v>0</v>
      </c>
      <c r="AH817">
        <v>30.331283247851442</v>
      </c>
      <c r="AI817">
        <v>29.945321672224889</v>
      </c>
      <c r="AJ817">
        <v>0</v>
      </c>
      <c r="AK817">
        <v>0</v>
      </c>
      <c r="AL817">
        <v>0</v>
      </c>
      <c r="AM817">
        <v>0</v>
      </c>
      <c r="AN817">
        <v>15819.81</v>
      </c>
      <c r="AO817">
        <v>29.94</v>
      </c>
      <c r="AP817">
        <v>1785473.1099999996</v>
      </c>
      <c r="AQ817">
        <v>1801292.9199999997</v>
      </c>
      <c r="AS817">
        <v>1801292.9199999997</v>
      </c>
      <c r="AU817">
        <v>114</v>
      </c>
      <c r="AV817">
        <v>57</v>
      </c>
      <c r="AX817">
        <v>0</v>
      </c>
      <c r="AY817">
        <v>202</v>
      </c>
    </row>
    <row r="818" spans="1:51" x14ac:dyDescent="0.25">
      <c r="A818" t="s">
        <v>1802</v>
      </c>
      <c r="B818" t="s">
        <v>1803</v>
      </c>
      <c r="C818" t="s">
        <v>1799</v>
      </c>
      <c r="D818" t="s">
        <v>102</v>
      </c>
      <c r="F818">
        <v>4059.11</v>
      </c>
      <c r="H818">
        <v>23511794.460000001</v>
      </c>
      <c r="I818">
        <v>3670125.48</v>
      </c>
      <c r="J818">
        <v>4412916.9499999993</v>
      </c>
      <c r="K818">
        <v>19988133.076609999</v>
      </c>
      <c r="L818">
        <v>51582969.96661</v>
      </c>
      <c r="M818">
        <v>0.93035000000000001</v>
      </c>
      <c r="N818">
        <v>49382389.57</v>
      </c>
      <c r="O818">
        <v>12165.81</v>
      </c>
      <c r="Q818">
        <v>8588164.7100000009</v>
      </c>
      <c r="R818">
        <v>21379486.300000001</v>
      </c>
      <c r="S818">
        <v>30210237.010000002</v>
      </c>
      <c r="T818">
        <v>0.61176134393368531</v>
      </c>
      <c r="V818">
        <v>19172152.559999999</v>
      </c>
      <c r="W818">
        <v>0.61176134393368531</v>
      </c>
      <c r="X818">
        <v>1</v>
      </c>
      <c r="Y818">
        <v>1</v>
      </c>
      <c r="AA818">
        <v>5928642.3216712959</v>
      </c>
      <c r="AB818">
        <v>1778592.6965013887</v>
      </c>
      <c r="AC818">
        <v>10326706.563577995</v>
      </c>
      <c r="AD818">
        <v>648843.48382731213</v>
      </c>
      <c r="AE818">
        <v>648843.48382731213</v>
      </c>
      <c r="AF818">
        <v>639691.47977908631</v>
      </c>
      <c r="AG818">
        <v>438.17307156036389</v>
      </c>
      <c r="AH818">
        <v>159.84870669366242</v>
      </c>
      <c r="AI818">
        <v>157.59402425139655</v>
      </c>
      <c r="AJ818">
        <v>0</v>
      </c>
      <c r="AK818">
        <v>0</v>
      </c>
      <c r="AL818">
        <v>0</v>
      </c>
      <c r="AM818">
        <v>0</v>
      </c>
      <c r="AN818">
        <v>2418284.17</v>
      </c>
      <c r="AO818">
        <v>595.76</v>
      </c>
      <c r="AP818">
        <v>21441372.970000003</v>
      </c>
      <c r="AQ818">
        <v>23859657.140000001</v>
      </c>
      <c r="AS818">
        <v>23859657.140000001</v>
      </c>
      <c r="AU818">
        <v>108</v>
      </c>
      <c r="AV818">
        <v>54</v>
      </c>
      <c r="AX818">
        <v>54</v>
      </c>
      <c r="AY818">
        <v>451.66</v>
      </c>
    </row>
    <row r="819" spans="1:51" x14ac:dyDescent="0.25">
      <c r="A819" t="s">
        <v>1804</v>
      </c>
      <c r="B819" t="s">
        <v>1805</v>
      </c>
      <c r="C819" t="s">
        <v>1799</v>
      </c>
      <c r="D819" t="s">
        <v>211</v>
      </c>
      <c r="F819">
        <v>59.12</v>
      </c>
      <c r="H819">
        <v>329178.03000000003</v>
      </c>
      <c r="I819">
        <v>53454.53</v>
      </c>
      <c r="J819">
        <v>73499.48</v>
      </c>
      <c r="K819">
        <v>262584.63711999997</v>
      </c>
      <c r="L819">
        <v>718716.67712000001</v>
      </c>
      <c r="M819">
        <v>0.93035000000000001</v>
      </c>
      <c r="N819">
        <v>686947.08</v>
      </c>
      <c r="O819">
        <v>11619.53</v>
      </c>
      <c r="Q819">
        <v>449669.87</v>
      </c>
      <c r="R819">
        <v>270960.11</v>
      </c>
      <c r="S819">
        <v>734063.77</v>
      </c>
      <c r="T819">
        <v>1.068588529410446</v>
      </c>
      <c r="V819">
        <v>-47116.690000000061</v>
      </c>
      <c r="W819">
        <v>1.068588529410446</v>
      </c>
      <c r="X819">
        <v>4</v>
      </c>
      <c r="Y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0.89411069858473746</v>
      </c>
      <c r="AL819">
        <v>0</v>
      </c>
      <c r="AM819">
        <v>52.85982450032968</v>
      </c>
      <c r="AN819">
        <v>52.85</v>
      </c>
      <c r="AO819">
        <v>0.89</v>
      </c>
      <c r="AP819">
        <v>271066.09999999998</v>
      </c>
      <c r="AQ819">
        <v>271118.94999999995</v>
      </c>
      <c r="AS819">
        <v>271118.94999999995</v>
      </c>
      <c r="AU819">
        <v>116</v>
      </c>
      <c r="AV819">
        <v>58</v>
      </c>
      <c r="AX819">
        <v>0</v>
      </c>
      <c r="AY819">
        <v>12.66</v>
      </c>
    </row>
    <row r="820" spans="1:51" x14ac:dyDescent="0.25">
      <c r="A820" t="s">
        <v>1806</v>
      </c>
      <c r="B820" t="s">
        <v>1807</v>
      </c>
      <c r="C820" t="s">
        <v>1799</v>
      </c>
      <c r="D820" t="s">
        <v>102</v>
      </c>
      <c r="F820">
        <v>491.37</v>
      </c>
      <c r="H820">
        <v>3016708.28</v>
      </c>
      <c r="I820">
        <v>444282.01</v>
      </c>
      <c r="J820">
        <v>923947.00999999989</v>
      </c>
      <c r="K820">
        <v>2595623.4878699994</v>
      </c>
      <c r="L820">
        <v>6980560.7878699992</v>
      </c>
      <c r="M820">
        <v>0.93035000000000001</v>
      </c>
      <c r="N820">
        <v>6675149.9000000004</v>
      </c>
      <c r="O820">
        <v>13584.77</v>
      </c>
      <c r="Q820">
        <v>1332308.93</v>
      </c>
      <c r="R820">
        <v>3160839.55</v>
      </c>
      <c r="S820">
        <v>4846271.59</v>
      </c>
      <c r="T820">
        <v>0.7260168928940457</v>
      </c>
      <c r="V820">
        <v>1828878.3100000005</v>
      </c>
      <c r="W820">
        <v>0.7260168928940457</v>
      </c>
      <c r="X820">
        <v>1</v>
      </c>
      <c r="Y820">
        <v>1</v>
      </c>
      <c r="AA820">
        <v>38717.550004424527</v>
      </c>
      <c r="AB820">
        <v>11615.265001327358</v>
      </c>
      <c r="AC820">
        <v>935320.04274142056</v>
      </c>
      <c r="AD820">
        <v>58767.653684117417</v>
      </c>
      <c r="AE820">
        <v>58767.653684117417</v>
      </c>
      <c r="AF820">
        <v>57938.729886887879</v>
      </c>
      <c r="AG820">
        <v>23.638531048552736</v>
      </c>
      <c r="AH820">
        <v>119.59959640213569</v>
      </c>
      <c r="AI820">
        <v>117.91263179861994</v>
      </c>
      <c r="AJ820">
        <v>0</v>
      </c>
      <c r="AK820">
        <v>0</v>
      </c>
      <c r="AL820">
        <v>0</v>
      </c>
      <c r="AM820">
        <v>0</v>
      </c>
      <c r="AN820">
        <v>69553.990000000005</v>
      </c>
      <c r="AO820">
        <v>141.55000000000001</v>
      </c>
      <c r="AP820">
        <v>3271108.0900000003</v>
      </c>
      <c r="AQ820">
        <v>3340662.0800000005</v>
      </c>
      <c r="AS820">
        <v>3340662.0800000005</v>
      </c>
      <c r="AU820">
        <v>116</v>
      </c>
      <c r="AV820">
        <v>58</v>
      </c>
      <c r="AX820">
        <v>0</v>
      </c>
      <c r="AY820">
        <v>231</v>
      </c>
    </row>
    <row r="821" spans="1:51" x14ac:dyDescent="0.25">
      <c r="A821" t="s">
        <v>1808</v>
      </c>
      <c r="B821" t="s">
        <v>1809</v>
      </c>
      <c r="C821" t="s">
        <v>1799</v>
      </c>
      <c r="D821" t="s">
        <v>102</v>
      </c>
      <c r="F821">
        <v>467.55</v>
      </c>
      <c r="H821">
        <v>2812829.01</v>
      </c>
      <c r="I821">
        <v>422744.68</v>
      </c>
      <c r="J821">
        <v>743733.9700000002</v>
      </c>
      <c r="K821">
        <v>2420498.0030499999</v>
      </c>
      <c r="L821">
        <v>6399805.6630499996</v>
      </c>
      <c r="M821">
        <v>0.93035000000000001</v>
      </c>
      <c r="N821">
        <v>6122646.8799999999</v>
      </c>
      <c r="O821">
        <v>13095.17</v>
      </c>
      <c r="Q821">
        <v>2650416.4700000002</v>
      </c>
      <c r="R821">
        <v>1258169.82</v>
      </c>
      <c r="S821">
        <v>4316375.32</v>
      </c>
      <c r="T821">
        <v>0.70498518118033293</v>
      </c>
      <c r="V821">
        <v>1806271.5599999996</v>
      </c>
      <c r="W821">
        <v>0.70498518118033293</v>
      </c>
      <c r="X821">
        <v>1</v>
      </c>
      <c r="Y821">
        <v>1</v>
      </c>
      <c r="AA821">
        <v>164282.63749125693</v>
      </c>
      <c r="AB821">
        <v>49284.791247377078</v>
      </c>
      <c r="AC821">
        <v>653063.947069371</v>
      </c>
      <c r="AD821">
        <v>41033.051919283935</v>
      </c>
      <c r="AE821">
        <v>41033.051919283935</v>
      </c>
      <c r="AF821">
        <v>40454.27650327576</v>
      </c>
      <c r="AG821">
        <v>105.41073948749241</v>
      </c>
      <c r="AH821">
        <v>87.761847758066381</v>
      </c>
      <c r="AI821">
        <v>86.523957872475151</v>
      </c>
      <c r="AJ821">
        <v>0</v>
      </c>
      <c r="AK821">
        <v>0</v>
      </c>
      <c r="AL821">
        <v>0</v>
      </c>
      <c r="AM821">
        <v>0</v>
      </c>
      <c r="AN821">
        <v>89739.06</v>
      </c>
      <c r="AO821">
        <v>191.93</v>
      </c>
      <c r="AP821">
        <v>1295397</v>
      </c>
      <c r="AQ821">
        <v>1385136.06</v>
      </c>
      <c r="AS821">
        <v>1385136.06</v>
      </c>
      <c r="AU821">
        <v>116</v>
      </c>
      <c r="AV821">
        <v>58</v>
      </c>
      <c r="AX821">
        <v>1.5</v>
      </c>
      <c r="AY821">
        <v>160.66</v>
      </c>
    </row>
    <row r="822" spans="1:51" x14ac:dyDescent="0.25">
      <c r="A822" t="s">
        <v>1810</v>
      </c>
      <c r="B822" t="s">
        <v>1811</v>
      </c>
      <c r="C822" t="s">
        <v>1799</v>
      </c>
      <c r="D822" t="s">
        <v>211</v>
      </c>
      <c r="F822">
        <v>761.38</v>
      </c>
      <c r="H822">
        <v>4344777.1399999997</v>
      </c>
      <c r="I822">
        <v>688416.95</v>
      </c>
      <c r="J822">
        <v>1003794.9099999998</v>
      </c>
      <c r="K822">
        <v>3644015.0953799998</v>
      </c>
      <c r="L822">
        <v>9681004.0953800008</v>
      </c>
      <c r="M822">
        <v>0.93035000000000001</v>
      </c>
      <c r="N822">
        <v>9260527.8100000005</v>
      </c>
      <c r="O822">
        <v>12162.81</v>
      </c>
      <c r="Q822">
        <v>4938639.4800000004</v>
      </c>
      <c r="R822">
        <v>1412538.45</v>
      </c>
      <c r="S822">
        <v>6734073.790000001</v>
      </c>
      <c r="T822">
        <v>0.7271803430824102</v>
      </c>
      <c r="V822">
        <v>2526454.0199999996</v>
      </c>
      <c r="W822">
        <v>0.7271803430824102</v>
      </c>
      <c r="X822">
        <v>1</v>
      </c>
      <c r="Y822">
        <v>1</v>
      </c>
      <c r="AA822">
        <v>42939.229971123859</v>
      </c>
      <c r="AB822">
        <v>12881.768991337158</v>
      </c>
      <c r="AC822">
        <v>740895.33665304293</v>
      </c>
      <c r="AD822">
        <v>46551.638552495882</v>
      </c>
      <c r="AE822">
        <v>46551.638552495882</v>
      </c>
      <c r="AF822">
        <v>45895.022904649784</v>
      </c>
      <c r="AG822">
        <v>16.918974744985629</v>
      </c>
      <c r="AH822">
        <v>61.141136557955136</v>
      </c>
      <c r="AI822">
        <v>60.278734540767793</v>
      </c>
      <c r="AJ822">
        <v>0</v>
      </c>
      <c r="AK822">
        <v>0</v>
      </c>
      <c r="AL822">
        <v>0</v>
      </c>
      <c r="AM822">
        <v>0</v>
      </c>
      <c r="AN822">
        <v>58776.79</v>
      </c>
      <c r="AO822">
        <v>77.19</v>
      </c>
      <c r="AP822">
        <v>1438907.95</v>
      </c>
      <c r="AQ822">
        <v>1497684.74</v>
      </c>
      <c r="AS822">
        <v>1497684.74</v>
      </c>
      <c r="AU822">
        <v>114</v>
      </c>
      <c r="AV822">
        <v>57</v>
      </c>
      <c r="AX822">
        <v>3.33</v>
      </c>
      <c r="AY822">
        <v>171</v>
      </c>
    </row>
    <row r="823" spans="1:51" x14ac:dyDescent="0.25">
      <c r="A823" t="s">
        <v>1812</v>
      </c>
      <c r="B823" t="s">
        <v>1813</v>
      </c>
      <c r="C823" t="s">
        <v>1799</v>
      </c>
      <c r="D823" t="s">
        <v>222</v>
      </c>
      <c r="F823">
        <v>705</v>
      </c>
      <c r="H823">
        <v>4429407.99</v>
      </c>
      <c r="I823">
        <v>637439.85</v>
      </c>
      <c r="J823">
        <v>836414.05999999982</v>
      </c>
      <c r="K823">
        <v>3912680.6579999994</v>
      </c>
      <c r="L823">
        <v>9815942.5579999983</v>
      </c>
      <c r="M823">
        <v>0.93035000000000001</v>
      </c>
      <c r="N823">
        <v>9404780.3599999994</v>
      </c>
      <c r="O823">
        <v>13340.11</v>
      </c>
      <c r="Q823">
        <v>4326223.6100000003</v>
      </c>
      <c r="R823">
        <v>1391418.43</v>
      </c>
      <c r="S823">
        <v>6124894.0600000005</v>
      </c>
      <c r="T823">
        <v>0.65125328030520868</v>
      </c>
      <c r="V823">
        <v>3279886.2999999989</v>
      </c>
      <c r="W823">
        <v>0.65125328030520868</v>
      </c>
      <c r="X823">
        <v>1</v>
      </c>
      <c r="Y823">
        <v>1</v>
      </c>
      <c r="AA823">
        <v>757685.4492222406</v>
      </c>
      <c r="AB823">
        <v>227305.63476667218</v>
      </c>
      <c r="AC823">
        <v>1355969.8879677956</v>
      </c>
      <c r="AD823">
        <v>85197.755998706096</v>
      </c>
      <c r="AE823">
        <v>85197.755998706096</v>
      </c>
      <c r="AF823">
        <v>83996.032890999835</v>
      </c>
      <c r="AG823">
        <v>322.41934009457049</v>
      </c>
      <c r="AH823">
        <v>120.8478808492285</v>
      </c>
      <c r="AI823">
        <v>119.14330906524799</v>
      </c>
      <c r="AJ823">
        <v>0</v>
      </c>
      <c r="AK823">
        <v>0</v>
      </c>
      <c r="AL823">
        <v>0</v>
      </c>
      <c r="AM823">
        <v>0</v>
      </c>
      <c r="AN823">
        <v>311301.65999999997</v>
      </c>
      <c r="AO823">
        <v>441.56</v>
      </c>
      <c r="AP823">
        <v>1405876.0099999998</v>
      </c>
      <c r="AQ823">
        <v>1717177.6699999997</v>
      </c>
      <c r="AS823">
        <v>1717177.6699999997</v>
      </c>
      <c r="AU823">
        <v>114</v>
      </c>
      <c r="AV823">
        <v>57</v>
      </c>
      <c r="AX823">
        <v>2</v>
      </c>
      <c r="AY823">
        <v>119</v>
      </c>
    </row>
    <row r="824" spans="1:51" x14ac:dyDescent="0.25">
      <c r="A824" t="s">
        <v>1814</v>
      </c>
      <c r="B824" t="s">
        <v>1815</v>
      </c>
      <c r="C824" t="s">
        <v>1799</v>
      </c>
      <c r="D824" t="s">
        <v>211</v>
      </c>
      <c r="F824">
        <v>570.79</v>
      </c>
      <c r="H824">
        <v>3277503.77</v>
      </c>
      <c r="I824">
        <v>516091.19</v>
      </c>
      <c r="J824">
        <v>776010.81</v>
      </c>
      <c r="K824">
        <v>2744270.2492900002</v>
      </c>
      <c r="L824">
        <v>7313876.0192900002</v>
      </c>
      <c r="M824">
        <v>0.93035000000000001</v>
      </c>
      <c r="N824">
        <v>6995602.9699999997</v>
      </c>
      <c r="O824">
        <v>12256</v>
      </c>
      <c r="Q824">
        <v>2360736.7799999998</v>
      </c>
      <c r="R824">
        <v>2150104.6</v>
      </c>
      <c r="S824">
        <v>4538516.71</v>
      </c>
      <c r="T824">
        <v>0.64876705116957201</v>
      </c>
      <c r="V824">
        <v>2457086.2599999998</v>
      </c>
      <c r="W824">
        <v>0.64876705116957201</v>
      </c>
      <c r="X824">
        <v>1</v>
      </c>
      <c r="Y824">
        <v>1</v>
      </c>
      <c r="AA824">
        <v>580985.48068978358</v>
      </c>
      <c r="AB824">
        <v>174295.64420693507</v>
      </c>
      <c r="AC824">
        <v>1062664.189973905</v>
      </c>
      <c r="AD824">
        <v>66768.890053780953</v>
      </c>
      <c r="AE824">
        <v>66768.890053780953</v>
      </c>
      <c r="AF824">
        <v>65827.107994934864</v>
      </c>
      <c r="AG824">
        <v>305.35861561508625</v>
      </c>
      <c r="AH824">
        <v>116.97627858543591</v>
      </c>
      <c r="AI824">
        <v>115.32631614943301</v>
      </c>
      <c r="AJ824">
        <v>0</v>
      </c>
      <c r="AK824">
        <v>0</v>
      </c>
      <c r="AL824">
        <v>0</v>
      </c>
      <c r="AM824">
        <v>0</v>
      </c>
      <c r="AN824">
        <v>240122.75</v>
      </c>
      <c r="AO824">
        <v>420.68</v>
      </c>
      <c r="AP824">
        <v>2175315.4000000004</v>
      </c>
      <c r="AQ824">
        <v>2415438.1500000004</v>
      </c>
      <c r="AS824">
        <v>2415438.1500000004</v>
      </c>
      <c r="AU824">
        <v>114</v>
      </c>
      <c r="AV824">
        <v>57</v>
      </c>
      <c r="AX824">
        <v>0</v>
      </c>
      <c r="AY824">
        <v>140.66</v>
      </c>
    </row>
    <row r="825" spans="1:51" x14ac:dyDescent="0.25">
      <c r="A825" t="s">
        <v>1816</v>
      </c>
      <c r="B825" t="s">
        <v>1817</v>
      </c>
      <c r="C825" t="s">
        <v>1799</v>
      </c>
      <c r="D825" t="s">
        <v>211</v>
      </c>
      <c r="F825">
        <v>3770.5</v>
      </c>
      <c r="H825">
        <v>21436299.27</v>
      </c>
      <c r="I825">
        <v>3409172.98</v>
      </c>
      <c r="J825">
        <v>4617425.2300000004</v>
      </c>
      <c r="K825">
        <v>17925419.227499999</v>
      </c>
      <c r="L825">
        <v>47388316.707499996</v>
      </c>
      <c r="M825">
        <v>0.93035000000000001</v>
      </c>
      <c r="N825">
        <v>45336225.890000001</v>
      </c>
      <c r="O825">
        <v>12023.92</v>
      </c>
      <c r="Q825">
        <v>19317765.850000001</v>
      </c>
      <c r="R825">
        <v>9632916</v>
      </c>
      <c r="S825">
        <v>29211546.110000003</v>
      </c>
      <c r="T825">
        <v>0.64433122820758038</v>
      </c>
      <c r="V825">
        <v>16124679.779999997</v>
      </c>
      <c r="W825">
        <v>0.64433122820758038</v>
      </c>
      <c r="X825">
        <v>1</v>
      </c>
      <c r="Y825">
        <v>1</v>
      </c>
      <c r="AA825">
        <v>3966281.2705412768</v>
      </c>
      <c r="AB825">
        <v>1189884.3811623829</v>
      </c>
      <c r="AC825">
        <v>5969233.0755658066</v>
      </c>
      <c r="AD825">
        <v>375056.45780501282</v>
      </c>
      <c r="AE825">
        <v>375056.45780501282</v>
      </c>
      <c r="AF825">
        <v>369766.24790740013</v>
      </c>
      <c r="AG825">
        <v>315.57734548796788</v>
      </c>
      <c r="AH825">
        <v>99.471279088983636</v>
      </c>
      <c r="AI825">
        <v>98.068226470600749</v>
      </c>
      <c r="AJ825">
        <v>0</v>
      </c>
      <c r="AK825">
        <v>0</v>
      </c>
      <c r="AL825">
        <v>0</v>
      </c>
      <c r="AM825">
        <v>0</v>
      </c>
      <c r="AN825">
        <v>1559650.62</v>
      </c>
      <c r="AO825">
        <v>413.64</v>
      </c>
      <c r="AP825">
        <v>9741141.3399999999</v>
      </c>
      <c r="AQ825">
        <v>11300791.960000001</v>
      </c>
      <c r="AS825">
        <v>11300791.960000001</v>
      </c>
      <c r="AU825">
        <v>114</v>
      </c>
      <c r="AV825">
        <v>57</v>
      </c>
      <c r="AX825">
        <v>20</v>
      </c>
      <c r="AY825">
        <v>680.66</v>
      </c>
    </row>
    <row r="826" spans="1:51" x14ac:dyDescent="0.25">
      <c r="A826" t="s">
        <v>1818</v>
      </c>
      <c r="B826" t="s">
        <v>1819</v>
      </c>
      <c r="C826" t="s">
        <v>1799</v>
      </c>
      <c r="D826" t="s">
        <v>211</v>
      </c>
      <c r="F826">
        <v>568.38</v>
      </c>
      <c r="H826">
        <v>3405291.49</v>
      </c>
      <c r="I826">
        <v>513912.14</v>
      </c>
      <c r="J826">
        <v>1063056.33</v>
      </c>
      <c r="K826">
        <v>2859309.2733800006</v>
      </c>
      <c r="L826">
        <v>7841569.233380001</v>
      </c>
      <c r="M826">
        <v>0.93035000000000001</v>
      </c>
      <c r="N826">
        <v>7494554.8200000003</v>
      </c>
      <c r="O826">
        <v>13185.81</v>
      </c>
      <c r="Q826">
        <v>5583443.3399999999</v>
      </c>
      <c r="R826">
        <v>738829.42</v>
      </c>
      <c r="S826">
        <v>6384785.8099999996</v>
      </c>
      <c r="T826">
        <v>0.8519232914223982</v>
      </c>
      <c r="V826">
        <v>1109769.0100000007</v>
      </c>
      <c r="W826">
        <v>0.8519232914223982</v>
      </c>
      <c r="X826">
        <v>2</v>
      </c>
      <c r="Y826">
        <v>0</v>
      </c>
      <c r="AA826">
        <v>0</v>
      </c>
      <c r="AB826">
        <v>0</v>
      </c>
      <c r="AC826">
        <v>91879.949640000224</v>
      </c>
      <c r="AD826">
        <v>5772.9641344277825</v>
      </c>
      <c r="AE826">
        <v>17263.830029553472</v>
      </c>
      <c r="AF826">
        <v>17020.321932059182</v>
      </c>
      <c r="AG826">
        <v>0</v>
      </c>
      <c r="AH826">
        <v>10.156874158886279</v>
      </c>
      <c r="AI826">
        <v>29.945321672224889</v>
      </c>
      <c r="AJ826">
        <v>0</v>
      </c>
      <c r="AK826">
        <v>0</v>
      </c>
      <c r="AL826">
        <v>0</v>
      </c>
      <c r="AM826">
        <v>0</v>
      </c>
      <c r="AN826">
        <v>17020.32</v>
      </c>
      <c r="AO826">
        <v>29.94</v>
      </c>
      <c r="AP826">
        <v>773455.95000000007</v>
      </c>
      <c r="AQ826">
        <v>790476.27</v>
      </c>
      <c r="AS826">
        <v>790476.27</v>
      </c>
      <c r="AU826">
        <v>112</v>
      </c>
      <c r="AV826">
        <v>56</v>
      </c>
      <c r="AX826">
        <v>4</v>
      </c>
      <c r="AY826">
        <v>259.33</v>
      </c>
    </row>
    <row r="827" spans="1:51" x14ac:dyDescent="0.25">
      <c r="A827" t="s">
        <v>1820</v>
      </c>
      <c r="B827" t="s">
        <v>1821</v>
      </c>
      <c r="C827" t="s">
        <v>1799</v>
      </c>
      <c r="D827" t="s">
        <v>211</v>
      </c>
      <c r="F827">
        <v>647.21</v>
      </c>
      <c r="H827">
        <v>3858303.31</v>
      </c>
      <c r="I827">
        <v>585187.86</v>
      </c>
      <c r="J827">
        <v>1216824.81</v>
      </c>
      <c r="K827">
        <v>3070977.80271</v>
      </c>
      <c r="L827">
        <v>8731293.7827100009</v>
      </c>
      <c r="M827">
        <v>0.93035000000000001</v>
      </c>
      <c r="N827">
        <v>8337052.7699999996</v>
      </c>
      <c r="O827">
        <v>12881.52</v>
      </c>
      <c r="Q827">
        <v>7442487</v>
      </c>
      <c r="R827">
        <v>676826.1</v>
      </c>
      <c r="S827">
        <v>8600393.2799999993</v>
      </c>
      <c r="T827">
        <v>1.0315867630042601</v>
      </c>
      <c r="V827">
        <v>-263340.50999999978</v>
      </c>
      <c r="W827">
        <v>1.0315867630042601</v>
      </c>
      <c r="X827">
        <v>4</v>
      </c>
      <c r="Y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0.99121933877021606</v>
      </c>
      <c r="AL827">
        <v>0</v>
      </c>
      <c r="AM827">
        <v>641.52706824547158</v>
      </c>
      <c r="AN827">
        <v>641.52</v>
      </c>
      <c r="AO827">
        <v>0.99</v>
      </c>
      <c r="AP827">
        <v>676826.1</v>
      </c>
      <c r="AQ827">
        <v>677467.62</v>
      </c>
      <c r="AS827">
        <v>677467.62</v>
      </c>
      <c r="AU827">
        <v>113</v>
      </c>
      <c r="AV827">
        <v>57</v>
      </c>
      <c r="AX827">
        <v>2</v>
      </c>
      <c r="AY827">
        <v>301.33</v>
      </c>
    </row>
    <row r="828" spans="1:51" x14ac:dyDescent="0.25">
      <c r="A828" t="s">
        <v>1822</v>
      </c>
      <c r="B828" t="s">
        <v>1823</v>
      </c>
      <c r="C828" t="s">
        <v>1799</v>
      </c>
      <c r="D828" t="s">
        <v>211</v>
      </c>
      <c r="F828">
        <v>557.15</v>
      </c>
      <c r="H828">
        <v>3393089.25</v>
      </c>
      <c r="I828">
        <v>503758.31</v>
      </c>
      <c r="J828">
        <v>1182964.8800000001</v>
      </c>
      <c r="K828">
        <v>2863700.5066499999</v>
      </c>
      <c r="L828">
        <v>7943512.9466500003</v>
      </c>
      <c r="M828">
        <v>0.93035000000000001</v>
      </c>
      <c r="N828">
        <v>7589704.0099999998</v>
      </c>
      <c r="O828">
        <v>13622.37</v>
      </c>
      <c r="Q828">
        <v>3386158.25</v>
      </c>
      <c r="R828">
        <v>1783738.36</v>
      </c>
      <c r="S828">
        <v>5296272.12</v>
      </c>
      <c r="T828">
        <v>0.69782327651009413</v>
      </c>
      <c r="V828">
        <v>2293431.8899999997</v>
      </c>
      <c r="W828">
        <v>0.69782327651009413</v>
      </c>
      <c r="X828">
        <v>1</v>
      </c>
      <c r="Y828">
        <v>1</v>
      </c>
      <c r="AA828">
        <v>258003.39742291626</v>
      </c>
      <c r="AB828">
        <v>77401.01922687488</v>
      </c>
      <c r="AC828">
        <v>884435.70515228692</v>
      </c>
      <c r="AD828">
        <v>55570.509399024144</v>
      </c>
      <c r="AE828">
        <v>55570.509399024144</v>
      </c>
      <c r="AF828">
        <v>54786.681650640377</v>
      </c>
      <c r="AG828">
        <v>138.92312523893904</v>
      </c>
      <c r="AH828">
        <v>99.740661220540517</v>
      </c>
      <c r="AI828">
        <v>98.333808939496322</v>
      </c>
      <c r="AJ828">
        <v>0</v>
      </c>
      <c r="AK828">
        <v>0</v>
      </c>
      <c r="AL828">
        <v>0</v>
      </c>
      <c r="AM828">
        <v>0</v>
      </c>
      <c r="AN828">
        <v>132187.70000000001</v>
      </c>
      <c r="AO828">
        <v>237.25</v>
      </c>
      <c r="AP828">
        <v>1914368.26</v>
      </c>
      <c r="AQ828">
        <v>2046555.96</v>
      </c>
      <c r="AS828">
        <v>2046555.96</v>
      </c>
      <c r="AU828">
        <v>113</v>
      </c>
      <c r="AV828">
        <v>57</v>
      </c>
      <c r="AX828">
        <v>0</v>
      </c>
      <c r="AY828">
        <v>319.33</v>
      </c>
    </row>
    <row r="829" spans="1:51" x14ac:dyDescent="0.25">
      <c r="A829" t="s">
        <v>1824</v>
      </c>
      <c r="B829" t="s">
        <v>1825</v>
      </c>
      <c r="C829" t="s">
        <v>1799</v>
      </c>
      <c r="D829" t="s">
        <v>211</v>
      </c>
      <c r="F829">
        <v>712.75</v>
      </c>
      <c r="H829">
        <v>4055515.05</v>
      </c>
      <c r="I829">
        <v>644447.16</v>
      </c>
      <c r="J829">
        <v>866506.77999999956</v>
      </c>
      <c r="K829">
        <v>3385908.3722499995</v>
      </c>
      <c r="L829">
        <v>8952377.3622499984</v>
      </c>
      <c r="M829">
        <v>0.93035000000000001</v>
      </c>
      <c r="N829">
        <v>8564672.7899999991</v>
      </c>
      <c r="O829">
        <v>12016.37</v>
      </c>
      <c r="Q829">
        <v>5699789.7400000002</v>
      </c>
      <c r="R829">
        <v>1244340.53</v>
      </c>
      <c r="S829">
        <v>6992089.8800000008</v>
      </c>
      <c r="T829">
        <v>0.81638727496558583</v>
      </c>
      <c r="V829">
        <v>1572582.9099999983</v>
      </c>
      <c r="W829">
        <v>0.81638727496558583</v>
      </c>
      <c r="X829">
        <v>2</v>
      </c>
      <c r="Y829">
        <v>0</v>
      </c>
      <c r="AA829">
        <v>0</v>
      </c>
      <c r="AB829">
        <v>0</v>
      </c>
      <c r="AC829">
        <v>239540.6785694994</v>
      </c>
      <c r="AD829">
        <v>15050.723814460838</v>
      </c>
      <c r="AE829">
        <v>21648.887810204858</v>
      </c>
      <c r="AF829">
        <v>21343.52802187829</v>
      </c>
      <c r="AG829">
        <v>0</v>
      </c>
      <c r="AH829">
        <v>21.116413629548703</v>
      </c>
      <c r="AI829">
        <v>29.945321672224889</v>
      </c>
      <c r="AJ829">
        <v>0</v>
      </c>
      <c r="AK829">
        <v>0</v>
      </c>
      <c r="AL829">
        <v>0</v>
      </c>
      <c r="AM829">
        <v>0</v>
      </c>
      <c r="AN829">
        <v>21343.52</v>
      </c>
      <c r="AO829">
        <v>29.94</v>
      </c>
      <c r="AP829">
        <v>1251899.7</v>
      </c>
      <c r="AQ829">
        <v>1273243.22</v>
      </c>
      <c r="AS829">
        <v>1273243.22</v>
      </c>
      <c r="AU829">
        <v>113</v>
      </c>
      <c r="AV829">
        <v>57</v>
      </c>
      <c r="AX829">
        <v>4</v>
      </c>
      <c r="AY829">
        <v>126.66</v>
      </c>
    </row>
    <row r="830" spans="1:51" x14ac:dyDescent="0.25">
      <c r="A830" t="s">
        <v>1826</v>
      </c>
      <c r="B830" t="s">
        <v>1827</v>
      </c>
      <c r="C830" t="s">
        <v>1799</v>
      </c>
      <c r="D830" t="s">
        <v>211</v>
      </c>
      <c r="F830">
        <v>1182.1500000000001</v>
      </c>
      <c r="H830">
        <v>6997718.1699999999</v>
      </c>
      <c r="I830">
        <v>1068864.56</v>
      </c>
      <c r="J830">
        <v>2098473.88</v>
      </c>
      <c r="K830">
        <v>5894321.4766499978</v>
      </c>
      <c r="L830">
        <v>16059378.086649997</v>
      </c>
      <c r="M830">
        <v>0.93035000000000001</v>
      </c>
      <c r="N830">
        <v>15351381.890000001</v>
      </c>
      <c r="O830">
        <v>12985.98</v>
      </c>
      <c r="Q830">
        <v>6610305.04</v>
      </c>
      <c r="R830">
        <v>3524870.89</v>
      </c>
      <c r="S830">
        <v>10275710.939999999</v>
      </c>
      <c r="T830">
        <v>0.66936716274993269</v>
      </c>
      <c r="V830">
        <v>5075670.9500000011</v>
      </c>
      <c r="W830">
        <v>0.66936716274993269</v>
      </c>
      <c r="X830">
        <v>1</v>
      </c>
      <c r="Y830">
        <v>1</v>
      </c>
      <c r="AA830">
        <v>958693.52134559304</v>
      </c>
      <c r="AB830">
        <v>287608.05640367791</v>
      </c>
      <c r="AC830">
        <v>1852215.3267971468</v>
      </c>
      <c r="AD830">
        <v>116377.65032233138</v>
      </c>
      <c r="AE830">
        <v>116377.65032233138</v>
      </c>
      <c r="AF830">
        <v>114736.1315995257</v>
      </c>
      <c r="AG830">
        <v>243.29235410369063</v>
      </c>
      <c r="AH830">
        <v>98.44575588743507</v>
      </c>
      <c r="AI830">
        <v>97.057168379246036</v>
      </c>
      <c r="AJ830">
        <v>0</v>
      </c>
      <c r="AK830">
        <v>0</v>
      </c>
      <c r="AL830">
        <v>0</v>
      </c>
      <c r="AM830">
        <v>0</v>
      </c>
      <c r="AN830">
        <v>402344.18</v>
      </c>
      <c r="AO830">
        <v>340.34</v>
      </c>
      <c r="AP830">
        <v>3670446.54</v>
      </c>
      <c r="AQ830">
        <v>4072790.72</v>
      </c>
      <c r="AS830">
        <v>4072790.72</v>
      </c>
      <c r="AU830">
        <v>114</v>
      </c>
      <c r="AV830">
        <v>57</v>
      </c>
      <c r="AX830">
        <v>0</v>
      </c>
      <c r="AY830">
        <v>500.66</v>
      </c>
    </row>
    <row r="831" spans="1:51" x14ac:dyDescent="0.25">
      <c r="A831" t="s">
        <v>1828</v>
      </c>
      <c r="B831" t="s">
        <v>1829</v>
      </c>
      <c r="C831" t="s">
        <v>1799</v>
      </c>
      <c r="D831" t="s">
        <v>211</v>
      </c>
      <c r="F831">
        <v>337.54</v>
      </c>
      <c r="H831">
        <v>2058962.08</v>
      </c>
      <c r="I831">
        <v>305193.53999999998</v>
      </c>
      <c r="J831">
        <v>727361.88</v>
      </c>
      <c r="K831">
        <v>1739120.5725400001</v>
      </c>
      <c r="L831">
        <v>4830638.0725400001</v>
      </c>
      <c r="M831">
        <v>0.93035000000000001</v>
      </c>
      <c r="N831">
        <v>4615313.87</v>
      </c>
      <c r="O831">
        <v>13673.38</v>
      </c>
      <c r="Q831">
        <v>1188654.3600000001</v>
      </c>
      <c r="R831">
        <v>2252344.09</v>
      </c>
      <c r="S831">
        <v>3526015.21</v>
      </c>
      <c r="T831">
        <v>0.76398167260507466</v>
      </c>
      <c r="V831">
        <v>1089298.6600000001</v>
      </c>
      <c r="W831">
        <v>0.76398167260507466</v>
      </c>
      <c r="X831">
        <v>2</v>
      </c>
      <c r="Y831">
        <v>0</v>
      </c>
      <c r="AA831">
        <v>0</v>
      </c>
      <c r="AB831">
        <v>0</v>
      </c>
      <c r="AC831">
        <v>478170.33184410009</v>
      </c>
      <c r="AD831">
        <v>30044.20645308719</v>
      </c>
      <c r="AE831">
        <v>30044.20645308719</v>
      </c>
      <c r="AF831">
        <v>29620.429832163973</v>
      </c>
      <c r="AG831">
        <v>0</v>
      </c>
      <c r="AH831">
        <v>89.009321719165698</v>
      </c>
      <c r="AI831">
        <v>87.753836085097973</v>
      </c>
      <c r="AJ831">
        <v>0</v>
      </c>
      <c r="AK831">
        <v>0</v>
      </c>
      <c r="AL831">
        <v>0</v>
      </c>
      <c r="AM831">
        <v>0</v>
      </c>
      <c r="AN831">
        <v>29620.42</v>
      </c>
      <c r="AO831">
        <v>87.75</v>
      </c>
      <c r="AP831">
        <v>2314570.6500000004</v>
      </c>
      <c r="AQ831">
        <v>2344191.0700000003</v>
      </c>
      <c r="AS831">
        <v>2344191.0700000003</v>
      </c>
      <c r="AU831">
        <v>113</v>
      </c>
      <c r="AV831">
        <v>57</v>
      </c>
      <c r="AX831">
        <v>1.66</v>
      </c>
      <c r="AY831">
        <v>197</v>
      </c>
    </row>
    <row r="832" spans="1:51" x14ac:dyDescent="0.25">
      <c r="A832" t="s">
        <v>1830</v>
      </c>
      <c r="B832" t="s">
        <v>1831</v>
      </c>
      <c r="C832" t="s">
        <v>1799</v>
      </c>
      <c r="D832" t="s">
        <v>211</v>
      </c>
      <c r="F832">
        <v>3418.55</v>
      </c>
      <c r="H832">
        <v>20904256.789999999</v>
      </c>
      <c r="I832">
        <v>3090950.35</v>
      </c>
      <c r="J832">
        <v>7518607.9499999993</v>
      </c>
      <c r="K832">
        <v>17669826.894049998</v>
      </c>
      <c r="L832">
        <v>49183641.984049998</v>
      </c>
      <c r="M832">
        <v>0.93035000000000001</v>
      </c>
      <c r="N832">
        <v>46988704.759999998</v>
      </c>
      <c r="O832">
        <v>13745.21</v>
      </c>
      <c r="Q832">
        <v>7934246.6399999997</v>
      </c>
      <c r="R832">
        <v>22484169.850000001</v>
      </c>
      <c r="S832">
        <v>32131532.48</v>
      </c>
      <c r="T832">
        <v>0.68381396431579367</v>
      </c>
      <c r="V832">
        <v>14857172.279999997</v>
      </c>
      <c r="W832">
        <v>0.68381396431579367</v>
      </c>
      <c r="X832">
        <v>1</v>
      </c>
      <c r="Y832">
        <v>1</v>
      </c>
      <c r="AA832">
        <v>2255607.2687978782</v>
      </c>
      <c r="AB832">
        <v>676682.18063936348</v>
      </c>
      <c r="AC832">
        <v>7948441.7302632229</v>
      </c>
      <c r="AD832">
        <v>499413.30195747135</v>
      </c>
      <c r="AE832">
        <v>499413.30195747135</v>
      </c>
      <c r="AF832">
        <v>492369.02598772285</v>
      </c>
      <c r="AG832">
        <v>197.94421045161354</v>
      </c>
      <c r="AH832">
        <v>146.0892196859696</v>
      </c>
      <c r="AI832">
        <v>144.02861622258644</v>
      </c>
      <c r="AJ832">
        <v>0</v>
      </c>
      <c r="AK832">
        <v>0</v>
      </c>
      <c r="AL832">
        <v>0</v>
      </c>
      <c r="AM832">
        <v>0</v>
      </c>
      <c r="AN832">
        <v>1169051.2</v>
      </c>
      <c r="AO832">
        <v>341.97</v>
      </c>
      <c r="AP832">
        <v>23540278.16</v>
      </c>
      <c r="AQ832">
        <v>24709329.359999999</v>
      </c>
      <c r="AS832">
        <v>24709329.359999999</v>
      </c>
      <c r="AU832">
        <v>113</v>
      </c>
      <c r="AV832">
        <v>57</v>
      </c>
      <c r="AX832">
        <v>3.5</v>
      </c>
      <c r="AY832">
        <v>2064.66</v>
      </c>
    </row>
    <row r="833" spans="1:51" x14ac:dyDescent="0.25">
      <c r="A833" t="s">
        <v>1832</v>
      </c>
      <c r="B833" t="s">
        <v>1833</v>
      </c>
      <c r="C833" t="s">
        <v>1799</v>
      </c>
      <c r="D833" t="s">
        <v>211</v>
      </c>
      <c r="F833">
        <v>991.65</v>
      </c>
      <c r="H833">
        <v>6038978.4100000001</v>
      </c>
      <c r="I833">
        <v>896620.18</v>
      </c>
      <c r="J833">
        <v>2128068.1800000002</v>
      </c>
      <c r="K833">
        <v>5100996.8971500006</v>
      </c>
      <c r="L833">
        <v>14164663.66715</v>
      </c>
      <c r="M833">
        <v>0.93035000000000001</v>
      </c>
      <c r="N833">
        <v>13533379.27</v>
      </c>
      <c r="O833">
        <v>13647.33</v>
      </c>
      <c r="Q833">
        <v>2127101.62</v>
      </c>
      <c r="R833">
        <v>6232711</v>
      </c>
      <c r="S833">
        <v>8573741.9900000002</v>
      </c>
      <c r="T833">
        <v>0.63352558285318794</v>
      </c>
      <c r="V833">
        <v>4959637.2799999993</v>
      </c>
      <c r="W833">
        <v>0.63352558285318794</v>
      </c>
      <c r="X833">
        <v>1</v>
      </c>
      <c r="Y833">
        <v>1</v>
      </c>
      <c r="AA833">
        <v>1330216.9849903584</v>
      </c>
      <c r="AB833">
        <v>399065.09549710748</v>
      </c>
      <c r="AC833">
        <v>2729997.7999864621</v>
      </c>
      <c r="AD833">
        <v>171530.12651987083</v>
      </c>
      <c r="AE833">
        <v>171530.12651987083</v>
      </c>
      <c r="AF833">
        <v>169110.67644996711</v>
      </c>
      <c r="AG833">
        <v>402.42534714577471</v>
      </c>
      <c r="AH833">
        <v>172.97446328832837</v>
      </c>
      <c r="AI833">
        <v>170.53464069981052</v>
      </c>
      <c r="AJ833">
        <v>0</v>
      </c>
      <c r="AK833">
        <v>0</v>
      </c>
      <c r="AL833">
        <v>0</v>
      </c>
      <c r="AM833">
        <v>0</v>
      </c>
      <c r="AN833">
        <v>568175.77</v>
      </c>
      <c r="AO833">
        <v>572.95000000000005</v>
      </c>
      <c r="AP833">
        <v>6461239.0600000005</v>
      </c>
      <c r="AQ833">
        <v>7029414.8300000001</v>
      </c>
      <c r="AS833">
        <v>7029414.8300000001</v>
      </c>
      <c r="AU833">
        <v>114</v>
      </c>
      <c r="AV833">
        <v>57</v>
      </c>
      <c r="AX833">
        <v>13.16</v>
      </c>
      <c r="AY833">
        <v>561.33000000000004</v>
      </c>
    </row>
    <row r="834" spans="1:51" x14ac:dyDescent="0.25">
      <c r="A834" t="s">
        <v>1834</v>
      </c>
      <c r="B834" t="s">
        <v>1835</v>
      </c>
      <c r="C834" t="s">
        <v>1799</v>
      </c>
      <c r="D834" t="s">
        <v>211</v>
      </c>
      <c r="F834">
        <v>559.46</v>
      </c>
      <c r="H834">
        <v>3126724.98</v>
      </c>
      <c r="I834">
        <v>505846.94</v>
      </c>
      <c r="J834">
        <v>553386.43000000005</v>
      </c>
      <c r="K834">
        <v>2605183.1094599995</v>
      </c>
      <c r="L834">
        <v>6791141.4594599996</v>
      </c>
      <c r="M834">
        <v>0.93035000000000001</v>
      </c>
      <c r="N834">
        <v>6499589.46</v>
      </c>
      <c r="O834">
        <v>11617.61</v>
      </c>
      <c r="Q834">
        <v>3039230.69</v>
      </c>
      <c r="R834">
        <v>1320521.98</v>
      </c>
      <c r="S834">
        <v>4392434.3100000005</v>
      </c>
      <c r="T834">
        <v>0.67580180825759428</v>
      </c>
      <c r="V834">
        <v>2107155.1499999994</v>
      </c>
      <c r="W834">
        <v>0.67580180825759428</v>
      </c>
      <c r="X834">
        <v>1</v>
      </c>
      <c r="Y834">
        <v>1</v>
      </c>
      <c r="AA834">
        <v>364076.69008813519</v>
      </c>
      <c r="AB834">
        <v>109223.00702644055</v>
      </c>
      <c r="AC834">
        <v>732758.22987482708</v>
      </c>
      <c r="AD834">
        <v>46040.371123936056</v>
      </c>
      <c r="AE834">
        <v>46040.371123936056</v>
      </c>
      <c r="AF834">
        <v>45390.966955734177</v>
      </c>
      <c r="AG834">
        <v>195.22934084016828</v>
      </c>
      <c r="AH834">
        <v>82.294303656983615</v>
      </c>
      <c r="AI834">
        <v>81.133534043066845</v>
      </c>
      <c r="AJ834">
        <v>0</v>
      </c>
      <c r="AK834">
        <v>0</v>
      </c>
      <c r="AL834">
        <v>0</v>
      </c>
      <c r="AM834">
        <v>0</v>
      </c>
      <c r="AN834">
        <v>154613.97</v>
      </c>
      <c r="AO834">
        <v>276.36</v>
      </c>
      <c r="AP834">
        <v>1329179.3999999997</v>
      </c>
      <c r="AQ834">
        <v>1483793.3699999996</v>
      </c>
      <c r="AS834">
        <v>1483793.3699999996</v>
      </c>
      <c r="AU834">
        <v>114</v>
      </c>
      <c r="AV834">
        <v>57</v>
      </c>
      <c r="AX834">
        <v>0.5</v>
      </c>
      <c r="AY834">
        <v>49.66</v>
      </c>
    </row>
    <row r="835" spans="1:51" x14ac:dyDescent="0.25">
      <c r="A835" t="s">
        <v>1836</v>
      </c>
      <c r="B835" t="s">
        <v>1837</v>
      </c>
      <c r="C835" t="s">
        <v>1799</v>
      </c>
      <c r="D835" t="s">
        <v>211</v>
      </c>
      <c r="F835">
        <v>720.13</v>
      </c>
      <c r="H835">
        <v>4073565.06</v>
      </c>
      <c r="I835">
        <v>651119.93999999994</v>
      </c>
      <c r="J835">
        <v>899459.26</v>
      </c>
      <c r="K835">
        <v>3420760.2736300002</v>
      </c>
      <c r="L835">
        <v>9044904.5336300004</v>
      </c>
      <c r="M835">
        <v>0.93035000000000001</v>
      </c>
      <c r="N835">
        <v>8653182.8800000008</v>
      </c>
      <c r="O835">
        <v>12016.13</v>
      </c>
      <c r="Q835">
        <v>6302113.0899999999</v>
      </c>
      <c r="R835">
        <v>1074178.1000000001</v>
      </c>
      <c r="S835">
        <v>7495783.3499999996</v>
      </c>
      <c r="T835">
        <v>0.86624580272363305</v>
      </c>
      <c r="V835">
        <v>1157399.5300000012</v>
      </c>
      <c r="W835">
        <v>0.86624580272363305</v>
      </c>
      <c r="X835">
        <v>2</v>
      </c>
      <c r="Y835">
        <v>0</v>
      </c>
      <c r="AA835">
        <v>0</v>
      </c>
      <c r="AB835">
        <v>0</v>
      </c>
      <c r="AC835">
        <v>79358.473451400423</v>
      </c>
      <c r="AD835">
        <v>4986.2197660415795</v>
      </c>
      <c r="AE835">
        <v>21873.046059295441</v>
      </c>
      <c r="AF835">
        <v>21564.524495819307</v>
      </c>
      <c r="AG835">
        <v>0</v>
      </c>
      <c r="AH835">
        <v>6.9240550540063319</v>
      </c>
      <c r="AI835">
        <v>29.945321672224885</v>
      </c>
      <c r="AJ835">
        <v>0</v>
      </c>
      <c r="AK835">
        <v>0</v>
      </c>
      <c r="AL835">
        <v>0</v>
      </c>
      <c r="AM835">
        <v>0</v>
      </c>
      <c r="AN835">
        <v>21564.52</v>
      </c>
      <c r="AO835">
        <v>29.94</v>
      </c>
      <c r="AP835">
        <v>1085326.3499999999</v>
      </c>
      <c r="AQ835">
        <v>1106890.8699999999</v>
      </c>
      <c r="AS835">
        <v>1106890.8699999999</v>
      </c>
      <c r="AU835">
        <v>114</v>
      </c>
      <c r="AV835">
        <v>57</v>
      </c>
      <c r="AX835">
        <v>0</v>
      </c>
      <c r="AY835">
        <v>143</v>
      </c>
    </row>
    <row r="836" spans="1:51" x14ac:dyDescent="0.25">
      <c r="A836" t="s">
        <v>1838</v>
      </c>
      <c r="B836" t="s">
        <v>1839</v>
      </c>
      <c r="C836" t="s">
        <v>1799</v>
      </c>
      <c r="D836" t="s">
        <v>211</v>
      </c>
      <c r="F836">
        <v>733.39</v>
      </c>
      <c r="H836">
        <v>4471004.82</v>
      </c>
      <c r="I836">
        <v>663109.23</v>
      </c>
      <c r="J836">
        <v>1580850.8900000001</v>
      </c>
      <c r="K836">
        <v>3777074.9578899997</v>
      </c>
      <c r="L836">
        <v>10492039.897890002</v>
      </c>
      <c r="M836">
        <v>0.93035000000000001</v>
      </c>
      <c r="N836">
        <v>10024342.58</v>
      </c>
      <c r="O836">
        <v>13668.5</v>
      </c>
      <c r="Q836">
        <v>3710073.86</v>
      </c>
      <c r="R836">
        <v>2711484.03</v>
      </c>
      <c r="S836">
        <v>6746217.7799999993</v>
      </c>
      <c r="T836">
        <v>0.67298356237940937</v>
      </c>
      <c r="V836">
        <v>3278124.8000000007</v>
      </c>
      <c r="W836">
        <v>0.67298356237940937</v>
      </c>
      <c r="X836">
        <v>1</v>
      </c>
      <c r="Y836">
        <v>1</v>
      </c>
      <c r="AA836">
        <v>589767.98400268238</v>
      </c>
      <c r="AB836">
        <v>176930.39520080472</v>
      </c>
      <c r="AC836">
        <v>1367342.2356396765</v>
      </c>
      <c r="AD836">
        <v>85912.29878514912</v>
      </c>
      <c r="AE836">
        <v>85912.29878514912</v>
      </c>
      <c r="AF836">
        <v>84700.496977976567</v>
      </c>
      <c r="AG836">
        <v>241.25007867683595</v>
      </c>
      <c r="AH836">
        <v>117.1440826642702</v>
      </c>
      <c r="AI836">
        <v>115.49175333448311</v>
      </c>
      <c r="AJ836">
        <v>0</v>
      </c>
      <c r="AK836">
        <v>0</v>
      </c>
      <c r="AL836">
        <v>0</v>
      </c>
      <c r="AM836">
        <v>0</v>
      </c>
      <c r="AN836">
        <v>261630.89</v>
      </c>
      <c r="AO836">
        <v>356.74</v>
      </c>
      <c r="AP836">
        <v>2875656.9499999997</v>
      </c>
      <c r="AQ836">
        <v>3137287.84</v>
      </c>
      <c r="AS836">
        <v>3137287.84</v>
      </c>
      <c r="AU836">
        <v>113</v>
      </c>
      <c r="AV836">
        <v>57</v>
      </c>
      <c r="AX836">
        <v>4.33</v>
      </c>
      <c r="AY836">
        <v>425.33</v>
      </c>
    </row>
    <row r="837" spans="1:51" x14ac:dyDescent="0.25">
      <c r="A837" t="s">
        <v>1840</v>
      </c>
      <c r="B837" t="s">
        <v>1841</v>
      </c>
      <c r="C837" t="s">
        <v>1799</v>
      </c>
      <c r="D837" t="s">
        <v>211</v>
      </c>
      <c r="F837">
        <v>289.55</v>
      </c>
      <c r="H837">
        <v>1734569.78</v>
      </c>
      <c r="I837">
        <v>261802.42</v>
      </c>
      <c r="J837">
        <v>581494.47</v>
      </c>
      <c r="K837">
        <v>1470503.16705</v>
      </c>
      <c r="L837">
        <v>4048369.8370500002</v>
      </c>
      <c r="M837">
        <v>0.93035000000000001</v>
      </c>
      <c r="N837">
        <v>3868821.42</v>
      </c>
      <c r="O837">
        <v>13361.49</v>
      </c>
      <c r="Q837">
        <v>1081725.81</v>
      </c>
      <c r="R837">
        <v>1630823.87</v>
      </c>
      <c r="S837">
        <v>2807214.39</v>
      </c>
      <c r="T837">
        <v>0.72559937129380347</v>
      </c>
      <c r="V837">
        <v>1061607.0299999998</v>
      </c>
      <c r="W837">
        <v>0.72559937129380347</v>
      </c>
      <c r="X837">
        <v>1</v>
      </c>
      <c r="Y837">
        <v>1</v>
      </c>
      <c r="AA837">
        <v>24055.454789027572</v>
      </c>
      <c r="AB837">
        <v>7216.6364367082715</v>
      </c>
      <c r="AC837">
        <v>505771.002209506</v>
      </c>
      <c r="AD837">
        <v>31778.400700362701</v>
      </c>
      <c r="AE837">
        <v>31778.400700362701</v>
      </c>
      <c r="AF837">
        <v>31330.163091285827</v>
      </c>
      <c r="AG837">
        <v>24.923627824929273</v>
      </c>
      <c r="AH837">
        <v>109.75099533884546</v>
      </c>
      <c r="AI837">
        <v>108.20294626588094</v>
      </c>
      <c r="AJ837">
        <v>0</v>
      </c>
      <c r="AK837">
        <v>0</v>
      </c>
      <c r="AL837">
        <v>0</v>
      </c>
      <c r="AM837">
        <v>0</v>
      </c>
      <c r="AN837">
        <v>38546.79</v>
      </c>
      <c r="AO837">
        <v>133.12</v>
      </c>
      <c r="AP837">
        <v>1687399.9300000002</v>
      </c>
      <c r="AQ837">
        <v>1725946.7200000002</v>
      </c>
      <c r="AS837">
        <v>1725946.7200000002</v>
      </c>
      <c r="AU837">
        <v>113</v>
      </c>
      <c r="AV837">
        <v>57</v>
      </c>
      <c r="AX837">
        <v>2</v>
      </c>
      <c r="AY837">
        <v>151</v>
      </c>
    </row>
    <row r="838" spans="1:51" x14ac:dyDescent="0.25">
      <c r="A838" t="s">
        <v>1842</v>
      </c>
      <c r="B838" t="s">
        <v>1843</v>
      </c>
      <c r="C838" t="s">
        <v>1799</v>
      </c>
      <c r="D838" t="s">
        <v>102</v>
      </c>
      <c r="F838">
        <v>3092.45</v>
      </c>
      <c r="H838">
        <v>20600624.229999997</v>
      </c>
      <c r="I838">
        <v>2796100.51</v>
      </c>
      <c r="J838">
        <v>9114287.5</v>
      </c>
      <c r="K838">
        <v>17668030.707950003</v>
      </c>
      <c r="L838">
        <v>50179042.947949998</v>
      </c>
      <c r="M838">
        <v>0.93035000000000001</v>
      </c>
      <c r="N838">
        <v>47914650.939999998</v>
      </c>
      <c r="O838">
        <v>15494.07</v>
      </c>
      <c r="Q838">
        <v>3411178.53</v>
      </c>
      <c r="R838">
        <v>30595454.609999999</v>
      </c>
      <c r="S838">
        <v>37492255.890000001</v>
      </c>
      <c r="T838">
        <v>0.78247999629484521</v>
      </c>
      <c r="V838">
        <v>10422395.049999997</v>
      </c>
      <c r="W838">
        <v>0.78247999629484521</v>
      </c>
      <c r="X838">
        <v>2</v>
      </c>
      <c r="Y838">
        <v>0</v>
      </c>
      <c r="AA838">
        <v>0</v>
      </c>
      <c r="AB838">
        <v>0</v>
      </c>
      <c r="AC838">
        <v>5251968.3699612003</v>
      </c>
      <c r="AD838">
        <v>329989.56958217028</v>
      </c>
      <c r="AE838">
        <v>329989.56958217028</v>
      </c>
      <c r="AF838">
        <v>325335.03277635394</v>
      </c>
      <c r="AG838">
        <v>0</v>
      </c>
      <c r="AH838">
        <v>106.70813419203877</v>
      </c>
      <c r="AI838">
        <v>105.20300498839237</v>
      </c>
      <c r="AJ838">
        <v>0</v>
      </c>
      <c r="AK838">
        <v>0</v>
      </c>
      <c r="AL838">
        <v>0</v>
      </c>
      <c r="AM838">
        <v>0</v>
      </c>
      <c r="AN838">
        <v>325335.03000000003</v>
      </c>
      <c r="AO838">
        <v>105.2</v>
      </c>
      <c r="AP838">
        <v>32436157.080000006</v>
      </c>
      <c r="AQ838">
        <v>32761492.110000007</v>
      </c>
      <c r="AS838">
        <v>32761492.110000007</v>
      </c>
      <c r="AU838">
        <v>114</v>
      </c>
      <c r="AV838">
        <v>57</v>
      </c>
      <c r="AX838">
        <v>15</v>
      </c>
      <c r="AY838">
        <v>2841.33</v>
      </c>
    </row>
    <row r="839" spans="1:51" x14ac:dyDescent="0.25">
      <c r="A839" t="s">
        <v>1844</v>
      </c>
      <c r="B839" t="s">
        <v>1845</v>
      </c>
      <c r="C839" t="s">
        <v>1799</v>
      </c>
      <c r="D839" t="s">
        <v>102</v>
      </c>
      <c r="F839">
        <v>148.78</v>
      </c>
      <c r="H839">
        <v>933447.4800000001</v>
      </c>
      <c r="I839">
        <v>134522.41</v>
      </c>
      <c r="J839">
        <v>290384.05</v>
      </c>
      <c r="K839">
        <v>785116.70877999987</v>
      </c>
      <c r="L839">
        <v>2143470.6487799999</v>
      </c>
      <c r="M839">
        <v>0.93035000000000001</v>
      </c>
      <c r="N839">
        <v>2048861.29</v>
      </c>
      <c r="O839">
        <v>13771.08</v>
      </c>
      <c r="Q839">
        <v>175589.92</v>
      </c>
      <c r="R839">
        <v>975089.17</v>
      </c>
      <c r="S839">
        <v>1547306.5</v>
      </c>
      <c r="T839">
        <v>0.75520314994091176</v>
      </c>
      <c r="V839">
        <v>501554.79000000004</v>
      </c>
      <c r="W839">
        <v>0.75520314994091176</v>
      </c>
      <c r="X839">
        <v>2</v>
      </c>
      <c r="Y839">
        <v>0</v>
      </c>
      <c r="AA839">
        <v>0</v>
      </c>
      <c r="AB839">
        <v>0</v>
      </c>
      <c r="AC839">
        <v>272163.82960140007</v>
      </c>
      <c r="AD839">
        <v>17100.488552002578</v>
      </c>
      <c r="AE839">
        <v>17100.488552002578</v>
      </c>
      <c r="AF839">
        <v>16859.284402842593</v>
      </c>
      <c r="AG839">
        <v>0</v>
      </c>
      <c r="AH839">
        <v>114.93808678587564</v>
      </c>
      <c r="AI839">
        <v>113.31687325475598</v>
      </c>
      <c r="AJ839">
        <v>0</v>
      </c>
      <c r="AK839">
        <v>0</v>
      </c>
      <c r="AL839">
        <v>0</v>
      </c>
      <c r="AM839">
        <v>0</v>
      </c>
      <c r="AN839">
        <v>16859.28</v>
      </c>
      <c r="AO839">
        <v>113.31</v>
      </c>
      <c r="AP839">
        <v>1059816.3699999999</v>
      </c>
      <c r="AQ839">
        <v>1076675.6499999999</v>
      </c>
      <c r="AS839">
        <v>1076675.6499999999</v>
      </c>
      <c r="AU839">
        <v>113</v>
      </c>
      <c r="AV839">
        <v>57</v>
      </c>
      <c r="AX839">
        <v>0</v>
      </c>
      <c r="AY839">
        <v>75</v>
      </c>
    </row>
    <row r="840" spans="1:51" x14ac:dyDescent="0.25">
      <c r="A840" t="s">
        <v>1846</v>
      </c>
      <c r="B840" t="s">
        <v>1847</v>
      </c>
      <c r="C840" t="s">
        <v>1799</v>
      </c>
      <c r="D840" t="s">
        <v>102</v>
      </c>
      <c r="F840">
        <v>4680.12</v>
      </c>
      <c r="H840">
        <v>31516443.68</v>
      </c>
      <c r="I840">
        <v>4231624.0999999996</v>
      </c>
      <c r="J840">
        <v>13992931.370000001</v>
      </c>
      <c r="K840">
        <v>27056287.83512</v>
      </c>
      <c r="L840">
        <v>76797286.985119998</v>
      </c>
      <c r="M840">
        <v>0.93035000000000001</v>
      </c>
      <c r="N840">
        <v>73332826.390000001</v>
      </c>
      <c r="O840">
        <v>15669</v>
      </c>
      <c r="Q840">
        <v>4782839.53</v>
      </c>
      <c r="R840">
        <v>59769175.25</v>
      </c>
      <c r="S840">
        <v>70354852.409999996</v>
      </c>
      <c r="T840">
        <v>0.95939098318449523</v>
      </c>
      <c r="V840">
        <v>2977973.9800000042</v>
      </c>
      <c r="W840">
        <v>0.95939098318449523</v>
      </c>
      <c r="X840">
        <v>3</v>
      </c>
      <c r="Y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25.67848141893252</v>
      </c>
      <c r="AK840">
        <v>0</v>
      </c>
      <c r="AL840">
        <v>120178.37445837447</v>
      </c>
      <c r="AM840">
        <v>0</v>
      </c>
      <c r="AN840">
        <v>120178.37</v>
      </c>
      <c r="AO840">
        <v>25.67</v>
      </c>
      <c r="AP840">
        <v>60389822.800000012</v>
      </c>
      <c r="AQ840">
        <v>60510001.170000009</v>
      </c>
      <c r="AS840">
        <v>60510001.170000009</v>
      </c>
      <c r="AU840">
        <v>114</v>
      </c>
      <c r="AV840">
        <v>57</v>
      </c>
      <c r="AX840">
        <v>60</v>
      </c>
      <c r="AY840">
        <v>4336</v>
      </c>
    </row>
    <row r="841" spans="1:51" x14ac:dyDescent="0.25">
      <c r="A841" t="s">
        <v>1848</v>
      </c>
      <c r="B841" t="s">
        <v>1849</v>
      </c>
      <c r="C841" t="s">
        <v>1799</v>
      </c>
      <c r="D841" t="s">
        <v>102</v>
      </c>
      <c r="F841">
        <v>918.71</v>
      </c>
      <c r="H841">
        <v>5730713.1500000004</v>
      </c>
      <c r="I841">
        <v>830670.02</v>
      </c>
      <c r="J841">
        <v>1890356.5999999996</v>
      </c>
      <c r="K841">
        <v>4906271.3982100002</v>
      </c>
      <c r="L841">
        <v>13358011.16821</v>
      </c>
      <c r="M841">
        <v>0.93035000000000001</v>
      </c>
      <c r="N841">
        <v>12769347.49</v>
      </c>
      <c r="O841">
        <v>13899.21</v>
      </c>
      <c r="Q841">
        <v>2531471.89</v>
      </c>
      <c r="R841">
        <v>6042574.21</v>
      </c>
      <c r="S841">
        <v>9050930.129999999</v>
      </c>
      <c r="T841">
        <v>0.70880130226607208</v>
      </c>
      <c r="V841">
        <v>3718417.3600000013</v>
      </c>
      <c r="W841">
        <v>0.70880130226607208</v>
      </c>
      <c r="X841">
        <v>1</v>
      </c>
      <c r="Y841">
        <v>1</v>
      </c>
      <c r="AA841">
        <v>293897.2893202398</v>
      </c>
      <c r="AB841">
        <v>88169.186796071939</v>
      </c>
      <c r="AC841">
        <v>1908066.524344546</v>
      </c>
      <c r="AD841">
        <v>119886.87035966592</v>
      </c>
      <c r="AE841">
        <v>119886.87035966592</v>
      </c>
      <c r="AF841">
        <v>118195.85372744402</v>
      </c>
      <c r="AG841">
        <v>95.970640132437808</v>
      </c>
      <c r="AH841">
        <v>130.49479200146502</v>
      </c>
      <c r="AI841">
        <v>128.65414954386478</v>
      </c>
      <c r="AJ841">
        <v>0</v>
      </c>
      <c r="AK841">
        <v>0</v>
      </c>
      <c r="AL841">
        <v>0</v>
      </c>
      <c r="AM841">
        <v>0</v>
      </c>
      <c r="AN841">
        <v>206365.04</v>
      </c>
      <c r="AO841">
        <v>224.62</v>
      </c>
      <c r="AP841">
        <v>6239534.5200000005</v>
      </c>
      <c r="AQ841">
        <v>6445899.5600000005</v>
      </c>
      <c r="AS841">
        <v>6445899.5600000005</v>
      </c>
      <c r="AU841">
        <v>116</v>
      </c>
      <c r="AV841">
        <v>58</v>
      </c>
      <c r="AX841">
        <v>6.5</v>
      </c>
      <c r="AY841">
        <v>492.66</v>
      </c>
    </row>
    <row r="842" spans="1:51" x14ac:dyDescent="0.25">
      <c r="A842" t="s">
        <v>1850</v>
      </c>
      <c r="B842" t="s">
        <v>1851</v>
      </c>
      <c r="C842" t="s">
        <v>1799</v>
      </c>
      <c r="D842" t="s">
        <v>222</v>
      </c>
      <c r="F842">
        <v>4696.5</v>
      </c>
      <c r="H842">
        <v>30784002.399999999</v>
      </c>
      <c r="I842">
        <v>4246434.4000000004</v>
      </c>
      <c r="J842">
        <v>8279468.3900000006</v>
      </c>
      <c r="K842">
        <v>27242796.3785</v>
      </c>
      <c r="L842">
        <v>70552701.568499997</v>
      </c>
      <c r="M842">
        <v>0.93035000000000001</v>
      </c>
      <c r="N842">
        <v>67536166.670000002</v>
      </c>
      <c r="O842">
        <v>14380.1</v>
      </c>
      <c r="Q842">
        <v>19333391.879999999</v>
      </c>
      <c r="R842">
        <v>21770694.640000001</v>
      </c>
      <c r="S842">
        <v>43832373.200000003</v>
      </c>
      <c r="T842">
        <v>0.64902074490216255</v>
      </c>
      <c r="V842">
        <v>23703793.469999999</v>
      </c>
      <c r="W842">
        <v>0.64902074490216255</v>
      </c>
      <c r="X842">
        <v>1</v>
      </c>
      <c r="Y842">
        <v>1</v>
      </c>
      <c r="AA842">
        <v>5591751.4538117051</v>
      </c>
      <c r="AB842">
        <v>1677525.4361435114</v>
      </c>
      <c r="AC842">
        <v>11401034.24535837</v>
      </c>
      <c r="AD842">
        <v>716345.20971899643</v>
      </c>
      <c r="AE842">
        <v>716345.20971899643</v>
      </c>
      <c r="AF842">
        <v>706241.08688708663</v>
      </c>
      <c r="AG842">
        <v>357.18629535686392</v>
      </c>
      <c r="AH842">
        <v>152.52745868604202</v>
      </c>
      <c r="AI842">
        <v>150.37604319963518</v>
      </c>
      <c r="AJ842">
        <v>0</v>
      </c>
      <c r="AK842">
        <v>0</v>
      </c>
      <c r="AL842">
        <v>0</v>
      </c>
      <c r="AM842">
        <v>0</v>
      </c>
      <c r="AN842">
        <v>2383766.52</v>
      </c>
      <c r="AO842">
        <v>507.56</v>
      </c>
      <c r="AP842">
        <v>22356819.25</v>
      </c>
      <c r="AQ842">
        <v>24740585.77</v>
      </c>
      <c r="AS842">
        <v>24740585.77</v>
      </c>
      <c r="AU842">
        <v>113</v>
      </c>
      <c r="AV842">
        <v>57</v>
      </c>
      <c r="AX842">
        <v>10.83</v>
      </c>
      <c r="AY842">
        <v>1949</v>
      </c>
    </row>
    <row r="843" spans="1:51" x14ac:dyDescent="0.25">
      <c r="A843" t="s">
        <v>1852</v>
      </c>
      <c r="B843" t="s">
        <v>1853</v>
      </c>
      <c r="C843" t="s">
        <v>1799</v>
      </c>
      <c r="D843" t="s">
        <v>222</v>
      </c>
      <c r="F843">
        <v>2488</v>
      </c>
      <c r="H843">
        <v>15678371.359999999</v>
      </c>
      <c r="I843">
        <v>2249574.96</v>
      </c>
      <c r="J843">
        <v>3056765.3800000004</v>
      </c>
      <c r="K843">
        <v>13852994.706999999</v>
      </c>
      <c r="L843">
        <v>34837706.406999998</v>
      </c>
      <c r="M843">
        <v>0.93035000000000001</v>
      </c>
      <c r="N843">
        <v>33376121.23</v>
      </c>
      <c r="O843">
        <v>13414.83</v>
      </c>
      <c r="Q843">
        <v>13252931.42</v>
      </c>
      <c r="R843">
        <v>7980697.2199999997</v>
      </c>
      <c r="S843">
        <v>21491267.52</v>
      </c>
      <c r="T843">
        <v>0.64391147706770235</v>
      </c>
      <c r="V843">
        <v>11884853.710000001</v>
      </c>
      <c r="W843">
        <v>0.64391147706770235</v>
      </c>
      <c r="X843">
        <v>1</v>
      </c>
      <c r="Y843">
        <v>1</v>
      </c>
      <c r="AA843">
        <v>2933950.2184093036</v>
      </c>
      <c r="AB843">
        <v>880185.065522791</v>
      </c>
      <c r="AC843">
        <v>5007354.614176766</v>
      </c>
      <c r="AD843">
        <v>314620.09621541045</v>
      </c>
      <c r="AE843">
        <v>314620.09621541045</v>
      </c>
      <c r="AF843">
        <v>310182.34741159726</v>
      </c>
      <c r="AG843">
        <v>353.77213244485171</v>
      </c>
      <c r="AH843">
        <v>126.45502259461834</v>
      </c>
      <c r="AI843">
        <v>124.67136149983813</v>
      </c>
      <c r="AJ843">
        <v>0</v>
      </c>
      <c r="AK843">
        <v>0</v>
      </c>
      <c r="AL843">
        <v>0</v>
      </c>
      <c r="AM843">
        <v>0</v>
      </c>
      <c r="AN843">
        <v>1190367.4099999999</v>
      </c>
      <c r="AO843">
        <v>478.44</v>
      </c>
      <c r="AP843">
        <v>8053385.7699999986</v>
      </c>
      <c r="AQ843">
        <v>9243753.1799999978</v>
      </c>
      <c r="AS843">
        <v>9243753.1799999978</v>
      </c>
      <c r="AU843">
        <v>114</v>
      </c>
      <c r="AV843">
        <v>57</v>
      </c>
      <c r="AX843">
        <v>11.83</v>
      </c>
      <c r="AY843">
        <v>457</v>
      </c>
    </row>
    <row r="844" spans="1:51" x14ac:dyDescent="0.25">
      <c r="A844" t="s">
        <v>1854</v>
      </c>
      <c r="B844" t="s">
        <v>1855</v>
      </c>
      <c r="C844" t="s">
        <v>1856</v>
      </c>
      <c r="D844" t="s">
        <v>97</v>
      </c>
      <c r="F844">
        <v>52</v>
      </c>
      <c r="H844">
        <v>337449.29</v>
      </c>
      <c r="I844">
        <v>47016.84</v>
      </c>
      <c r="J844">
        <v>89954.529999999984</v>
      </c>
      <c r="K844">
        <v>300115.31799999997</v>
      </c>
      <c r="L844">
        <v>774535.97799999989</v>
      </c>
      <c r="M844">
        <v>0.93759999999999999</v>
      </c>
      <c r="N844">
        <v>744932.12</v>
      </c>
      <c r="O844">
        <v>14325.61</v>
      </c>
      <c r="Q844">
        <v>74493.210000000006</v>
      </c>
      <c r="R844">
        <v>412168.51</v>
      </c>
      <c r="S844">
        <v>486661.72000000003</v>
      </c>
      <c r="T844">
        <v>0.65329673259356846</v>
      </c>
      <c r="V844">
        <v>258270.39999999997</v>
      </c>
      <c r="W844">
        <v>0.65329673259356846</v>
      </c>
      <c r="X844">
        <v>1</v>
      </c>
      <c r="Y844">
        <v>1</v>
      </c>
      <c r="AA844">
        <v>58492.377024918038</v>
      </c>
      <c r="AB844">
        <v>17547.713107475411</v>
      </c>
      <c r="AC844">
        <v>149606.52740327216</v>
      </c>
      <c r="AD844">
        <v>9400.0173091015131</v>
      </c>
      <c r="AE844">
        <v>9400.0173091015131</v>
      </c>
      <c r="AF844">
        <v>9267.429098522849</v>
      </c>
      <c r="AG844">
        <v>337.45602129760402</v>
      </c>
      <c r="AH844">
        <v>180.76956363656757</v>
      </c>
      <c r="AI844">
        <v>178.21979035620865</v>
      </c>
      <c r="AJ844">
        <v>0</v>
      </c>
      <c r="AK844">
        <v>0</v>
      </c>
      <c r="AL844">
        <v>0</v>
      </c>
      <c r="AM844">
        <v>0</v>
      </c>
      <c r="AN844">
        <v>26815.14</v>
      </c>
      <c r="AO844">
        <v>515.66999999999996</v>
      </c>
      <c r="AP844">
        <v>412168.51</v>
      </c>
      <c r="AQ844">
        <v>438983.65</v>
      </c>
      <c r="AS844">
        <v>438983.65</v>
      </c>
      <c r="AU844">
        <v>99</v>
      </c>
      <c r="AV844">
        <v>50</v>
      </c>
      <c r="AX844">
        <v>0</v>
      </c>
      <c r="AY844">
        <v>22.472511722786713</v>
      </c>
    </row>
    <row r="845" spans="1:51" x14ac:dyDescent="0.25">
      <c r="A845" t="s">
        <v>1857</v>
      </c>
      <c r="B845" t="s">
        <v>1858</v>
      </c>
      <c r="C845" t="s">
        <v>1856</v>
      </c>
      <c r="D845" t="s">
        <v>97</v>
      </c>
      <c r="F845">
        <v>42.98</v>
      </c>
      <c r="H845">
        <v>257152.3</v>
      </c>
      <c r="I845">
        <v>38861.22</v>
      </c>
      <c r="J845">
        <v>74591.86</v>
      </c>
      <c r="K845">
        <v>234462.53798000011</v>
      </c>
      <c r="L845">
        <v>605067.91798000014</v>
      </c>
      <c r="M845">
        <v>0.93759999999999999</v>
      </c>
      <c r="N845">
        <v>581942.14</v>
      </c>
      <c r="O845">
        <v>13539.83</v>
      </c>
      <c r="Q845">
        <v>58194.21</v>
      </c>
      <c r="R845">
        <v>291282.68</v>
      </c>
      <c r="S845">
        <v>349476.89</v>
      </c>
      <c r="T845">
        <v>0.60053545873134395</v>
      </c>
      <c r="V845">
        <v>232465.25</v>
      </c>
      <c r="W845">
        <v>0.60053545873134395</v>
      </c>
      <c r="X845">
        <v>1</v>
      </c>
      <c r="Y845">
        <v>1</v>
      </c>
      <c r="AA845">
        <v>76398.34525290929</v>
      </c>
      <c r="AB845">
        <v>22919.503575872786</v>
      </c>
      <c r="AC845">
        <v>136216.37918171452</v>
      </c>
      <c r="AD845">
        <v>8558.6928880433734</v>
      </c>
      <c r="AE845">
        <v>8558.6928880433734</v>
      </c>
      <c r="AF845">
        <v>8437.9716449219086</v>
      </c>
      <c r="AG845">
        <v>533.25973885232168</v>
      </c>
      <c r="AH845">
        <v>199.13198901915715</v>
      </c>
      <c r="AI845">
        <v>196.32321184090063</v>
      </c>
      <c r="AJ845">
        <v>0</v>
      </c>
      <c r="AK845">
        <v>0</v>
      </c>
      <c r="AL845">
        <v>0</v>
      </c>
      <c r="AM845">
        <v>0</v>
      </c>
      <c r="AN845">
        <v>31357.47</v>
      </c>
      <c r="AO845">
        <v>729.58</v>
      </c>
      <c r="AP845">
        <v>291282.68000000005</v>
      </c>
      <c r="AQ845">
        <v>322640.15000000002</v>
      </c>
      <c r="AS845">
        <v>322640.15000000002</v>
      </c>
      <c r="AU845">
        <v>99</v>
      </c>
      <c r="AV845">
        <v>50</v>
      </c>
      <c r="AX845">
        <v>0</v>
      </c>
      <c r="AY845">
        <v>18.574395266257174</v>
      </c>
    </row>
    <row r="846" spans="1:51" x14ac:dyDescent="0.25">
      <c r="A846" t="s">
        <v>1859</v>
      </c>
      <c r="B846" t="s">
        <v>1860</v>
      </c>
      <c r="C846" t="s">
        <v>1856</v>
      </c>
      <c r="D846" t="s">
        <v>97</v>
      </c>
      <c r="F846">
        <v>204</v>
      </c>
      <c r="H846">
        <v>1135011.8900000001</v>
      </c>
      <c r="I846">
        <v>184450.68</v>
      </c>
      <c r="J846">
        <v>364822.69999999995</v>
      </c>
      <c r="K846">
        <v>1003595.794</v>
      </c>
      <c r="L846">
        <v>2687881.0640000002</v>
      </c>
      <c r="M846">
        <v>0.93759999999999999</v>
      </c>
      <c r="N846">
        <v>2582781.66</v>
      </c>
      <c r="O846">
        <v>12660.69</v>
      </c>
      <c r="Q846">
        <v>258278.16</v>
      </c>
      <c r="R846">
        <v>431998.11</v>
      </c>
      <c r="S846">
        <v>690276.27</v>
      </c>
      <c r="T846">
        <v>0.26726079121995933</v>
      </c>
      <c r="V846">
        <v>1892505.3900000001</v>
      </c>
      <c r="W846">
        <v>0.26726079121995933</v>
      </c>
      <c r="X846">
        <v>1</v>
      </c>
      <c r="Y846">
        <v>1</v>
      </c>
      <c r="AA846">
        <v>1199847.6297048738</v>
      </c>
      <c r="AB846">
        <v>359954.28891146212</v>
      </c>
      <c r="AC846">
        <v>1146845.6415796846</v>
      </c>
      <c r="AD846">
        <v>72058.145248286004</v>
      </c>
      <c r="AE846">
        <v>72058.145248286004</v>
      </c>
      <c r="AF846">
        <v>71041.757701122973</v>
      </c>
      <c r="AG846">
        <v>1764.4818083895202</v>
      </c>
      <c r="AH846">
        <v>353.2262021974804</v>
      </c>
      <c r="AI846">
        <v>348.24391029962243</v>
      </c>
      <c r="AJ846">
        <v>0</v>
      </c>
      <c r="AK846">
        <v>0</v>
      </c>
      <c r="AL846">
        <v>0</v>
      </c>
      <c r="AM846">
        <v>0</v>
      </c>
      <c r="AN846">
        <v>430996.04</v>
      </c>
      <c r="AO846">
        <v>2112.7199999999998</v>
      </c>
      <c r="AP846">
        <v>431998.11</v>
      </c>
      <c r="AQ846">
        <v>862994.14999999991</v>
      </c>
      <c r="AS846">
        <v>862994.14999999991</v>
      </c>
      <c r="AU846">
        <v>99</v>
      </c>
      <c r="AV846">
        <v>50</v>
      </c>
      <c r="AX846">
        <v>1</v>
      </c>
      <c r="AY846">
        <v>88.161392143240178</v>
      </c>
    </row>
    <row r="847" spans="1:51" x14ac:dyDescent="0.25">
      <c r="A847" t="s">
        <v>1861</v>
      </c>
      <c r="B847" t="s">
        <v>1862</v>
      </c>
      <c r="C847" t="s">
        <v>1863</v>
      </c>
      <c r="D847" t="s">
        <v>102</v>
      </c>
      <c r="F847">
        <v>192.47</v>
      </c>
      <c r="H847">
        <v>1149071.56</v>
      </c>
      <c r="I847">
        <v>174025.59</v>
      </c>
      <c r="J847">
        <v>293842.27</v>
      </c>
      <c r="K847">
        <v>933087.8989700001</v>
      </c>
      <c r="L847">
        <v>2550027.3189700004</v>
      </c>
      <c r="M847">
        <v>0.93759999999999999</v>
      </c>
      <c r="N847">
        <v>2449130.29</v>
      </c>
      <c r="O847">
        <v>12724.73</v>
      </c>
      <c r="Q847">
        <v>1850666.88</v>
      </c>
      <c r="R847">
        <v>568339.81999999995</v>
      </c>
      <c r="S847">
        <v>2546307.27</v>
      </c>
      <c r="T847">
        <v>1.0396781585678727</v>
      </c>
      <c r="V847">
        <v>-97176.979999999981</v>
      </c>
      <c r="W847">
        <v>1.0396781585678727</v>
      </c>
      <c r="X847">
        <v>4</v>
      </c>
      <c r="Y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0.97915462202420167</v>
      </c>
      <c r="AL847">
        <v>0</v>
      </c>
      <c r="AM847">
        <v>188.4578901009981</v>
      </c>
      <c r="AN847">
        <v>188.45</v>
      </c>
      <c r="AO847">
        <v>0.97</v>
      </c>
      <c r="AP847">
        <v>572679.80999999994</v>
      </c>
      <c r="AQ847">
        <v>572868.25999999989</v>
      </c>
      <c r="AS847">
        <v>572868.25999999989</v>
      </c>
      <c r="AU847">
        <v>87</v>
      </c>
      <c r="AV847">
        <v>44</v>
      </c>
      <c r="AX847">
        <v>0</v>
      </c>
      <c r="AY847">
        <v>61.33</v>
      </c>
    </row>
    <row r="848" spans="1:51" x14ac:dyDescent="0.25">
      <c r="A848" t="s">
        <v>1864</v>
      </c>
      <c r="B848" t="s">
        <v>1865</v>
      </c>
      <c r="C848" t="s">
        <v>1863</v>
      </c>
      <c r="D848" t="s">
        <v>102</v>
      </c>
      <c r="F848">
        <v>986.69</v>
      </c>
      <c r="H848">
        <v>5959000.4399999995</v>
      </c>
      <c r="I848">
        <v>892135.49</v>
      </c>
      <c r="J848">
        <v>1583502.3499999996</v>
      </c>
      <c r="K848">
        <v>5081107.4941899991</v>
      </c>
      <c r="L848">
        <v>13515745.774189997</v>
      </c>
      <c r="M848">
        <v>0.93759999999999999</v>
      </c>
      <c r="N848">
        <v>12989424.34</v>
      </c>
      <c r="O848">
        <v>13164.64</v>
      </c>
      <c r="Q848">
        <v>7263686.0899999999</v>
      </c>
      <c r="R848">
        <v>1985910.61</v>
      </c>
      <c r="S848">
        <v>9631925.0199999996</v>
      </c>
      <c r="T848">
        <v>0.74152054532079437</v>
      </c>
      <c r="V848">
        <v>3357499.3200000003</v>
      </c>
      <c r="W848">
        <v>0.74152054532079437</v>
      </c>
      <c r="X848">
        <v>2</v>
      </c>
      <c r="Y848">
        <v>0</v>
      </c>
      <c r="AA848">
        <v>0</v>
      </c>
      <c r="AB848">
        <v>0</v>
      </c>
      <c r="AC848">
        <v>907411.87534879986</v>
      </c>
      <c r="AD848">
        <v>57014.138906992797</v>
      </c>
      <c r="AE848">
        <v>57014.138906992797</v>
      </c>
      <c r="AF848">
        <v>56209.948615976813</v>
      </c>
      <c r="AG848">
        <v>0</v>
      </c>
      <c r="AH848">
        <v>57.783233748181082</v>
      </c>
      <c r="AI848">
        <v>56.968195295358022</v>
      </c>
      <c r="AJ848">
        <v>0</v>
      </c>
      <c r="AK848">
        <v>0</v>
      </c>
      <c r="AL848">
        <v>0</v>
      </c>
      <c r="AM848">
        <v>0</v>
      </c>
      <c r="AN848">
        <v>56209.94</v>
      </c>
      <c r="AO848">
        <v>56.96</v>
      </c>
      <c r="AP848">
        <v>2051825.12</v>
      </c>
      <c r="AQ848">
        <v>2108035.06</v>
      </c>
      <c r="AS848">
        <v>2108035.06</v>
      </c>
      <c r="AU848">
        <v>87</v>
      </c>
      <c r="AV848">
        <v>44</v>
      </c>
      <c r="AX848">
        <v>0</v>
      </c>
      <c r="AY848">
        <v>346.33</v>
      </c>
    </row>
    <row r="849" spans="1:51" x14ac:dyDescent="0.25">
      <c r="A849" t="s">
        <v>1866</v>
      </c>
      <c r="B849" t="s">
        <v>1867</v>
      </c>
      <c r="C849" t="s">
        <v>1863</v>
      </c>
      <c r="D849" t="s">
        <v>102</v>
      </c>
      <c r="F849">
        <v>1012.21</v>
      </c>
      <c r="H849">
        <v>6051874.5999999996</v>
      </c>
      <c r="I849">
        <v>915209.91</v>
      </c>
      <c r="J849">
        <v>1460864.5200000003</v>
      </c>
      <c r="K849">
        <v>5170794.8307099994</v>
      </c>
      <c r="L849">
        <v>13598743.860709999</v>
      </c>
      <c r="M849">
        <v>0.93759999999999999</v>
      </c>
      <c r="N849">
        <v>13072839.84</v>
      </c>
      <c r="O849">
        <v>12915.14</v>
      </c>
      <c r="Q849">
        <v>5137626.05</v>
      </c>
      <c r="R849">
        <v>3625324.62</v>
      </c>
      <c r="S849">
        <v>8945152.8000000007</v>
      </c>
      <c r="T849">
        <v>0.68425475332680286</v>
      </c>
      <c r="V849">
        <v>4127687.0399999991</v>
      </c>
      <c r="W849">
        <v>0.68425475332680286</v>
      </c>
      <c r="X849">
        <v>1</v>
      </c>
      <c r="Y849">
        <v>1</v>
      </c>
      <c r="AA849">
        <v>621775.52432379685</v>
      </c>
      <c r="AB849">
        <v>186532.65729713906</v>
      </c>
      <c r="AC849">
        <v>1598759.3320126364</v>
      </c>
      <c r="AD849">
        <v>100452.6049421401</v>
      </c>
      <c r="AE849">
        <v>100452.6049421401</v>
      </c>
      <c r="AF849">
        <v>99035.710621706443</v>
      </c>
      <c r="AG849">
        <v>184.28256715221056</v>
      </c>
      <c r="AH849">
        <v>99.240873872161004</v>
      </c>
      <c r="AI849">
        <v>97.841071143049803</v>
      </c>
      <c r="AJ849">
        <v>0</v>
      </c>
      <c r="AK849">
        <v>0</v>
      </c>
      <c r="AL849">
        <v>0</v>
      </c>
      <c r="AM849">
        <v>0</v>
      </c>
      <c r="AN849">
        <v>285568.36</v>
      </c>
      <c r="AO849">
        <v>282.12</v>
      </c>
      <c r="AP849">
        <v>3669422.36</v>
      </c>
      <c r="AQ849">
        <v>3954990.7199999997</v>
      </c>
      <c r="AS849">
        <v>3954990.7199999997</v>
      </c>
      <c r="AU849">
        <v>87</v>
      </c>
      <c r="AV849">
        <v>44</v>
      </c>
      <c r="AX849">
        <v>0</v>
      </c>
      <c r="AY849">
        <v>285</v>
      </c>
    </row>
    <row r="850" spans="1:51" x14ac:dyDescent="0.25">
      <c r="A850" t="s">
        <v>1868</v>
      </c>
      <c r="B850" t="s">
        <v>1869</v>
      </c>
      <c r="C850" t="s">
        <v>1856</v>
      </c>
      <c r="D850" t="s">
        <v>102</v>
      </c>
      <c r="F850">
        <v>544.25</v>
      </c>
      <c r="H850">
        <v>3248683.9299999997</v>
      </c>
      <c r="I850">
        <v>492094.52</v>
      </c>
      <c r="J850">
        <v>821866.37000000011</v>
      </c>
      <c r="K850">
        <v>2785812.4637499996</v>
      </c>
      <c r="L850">
        <v>7348457.2837499995</v>
      </c>
      <c r="M850">
        <v>0.93759999999999999</v>
      </c>
      <c r="N850">
        <v>7063748.2400000002</v>
      </c>
      <c r="O850">
        <v>12978.86</v>
      </c>
      <c r="Q850">
        <v>3527635.87</v>
      </c>
      <c r="R850">
        <v>1170903.22</v>
      </c>
      <c r="S850">
        <v>4860460.4800000004</v>
      </c>
      <c r="T850">
        <v>0.68808518011395037</v>
      </c>
      <c r="V850">
        <v>2203287.7599999998</v>
      </c>
      <c r="W850">
        <v>0.68808518011395037</v>
      </c>
      <c r="X850">
        <v>1</v>
      </c>
      <c r="Y850">
        <v>1</v>
      </c>
      <c r="AA850">
        <v>308911.58760335948</v>
      </c>
      <c r="AB850">
        <v>92673.476281007839</v>
      </c>
      <c r="AC850">
        <v>702962.27353532729</v>
      </c>
      <c r="AD850">
        <v>44168.243549063911</v>
      </c>
      <c r="AE850">
        <v>44168.243549063911</v>
      </c>
      <c r="AF850">
        <v>43545.245932782629</v>
      </c>
      <c r="AG850">
        <v>170.27740244558169</v>
      </c>
      <c r="AH850">
        <v>81.154328983121559</v>
      </c>
      <c r="AI850">
        <v>80.009638829182592</v>
      </c>
      <c r="AJ850">
        <v>0</v>
      </c>
      <c r="AK850">
        <v>0</v>
      </c>
      <c r="AL850">
        <v>0</v>
      </c>
      <c r="AM850">
        <v>0</v>
      </c>
      <c r="AN850">
        <v>136218.72</v>
      </c>
      <c r="AO850">
        <v>250.28</v>
      </c>
      <c r="AP850">
        <v>1217232.8900000004</v>
      </c>
      <c r="AQ850">
        <v>1353451.6100000003</v>
      </c>
      <c r="AS850">
        <v>1353451.6100000003</v>
      </c>
      <c r="AU850">
        <v>87</v>
      </c>
      <c r="AV850">
        <v>44</v>
      </c>
      <c r="AX850">
        <v>0</v>
      </c>
      <c r="AY850">
        <v>169.33</v>
      </c>
    </row>
    <row r="851" spans="1:51" x14ac:dyDescent="0.25">
      <c r="A851" t="s">
        <v>1870</v>
      </c>
      <c r="B851" t="s">
        <v>1871</v>
      </c>
      <c r="C851" t="s">
        <v>1856</v>
      </c>
      <c r="D851" t="s">
        <v>102</v>
      </c>
      <c r="F851">
        <v>2127.7199999999998</v>
      </c>
      <c r="H851">
        <v>12392595.17</v>
      </c>
      <c r="I851">
        <v>1923820.59</v>
      </c>
      <c r="J851">
        <v>2376110.13</v>
      </c>
      <c r="K851">
        <v>10630339.725720003</v>
      </c>
      <c r="L851">
        <v>27322865.615720004</v>
      </c>
      <c r="M851">
        <v>0.93759999999999999</v>
      </c>
      <c r="N851">
        <v>26281252</v>
      </c>
      <c r="O851">
        <v>12351.83</v>
      </c>
      <c r="Q851">
        <v>11095944.59</v>
      </c>
      <c r="R851">
        <v>7262286.75</v>
      </c>
      <c r="S851">
        <v>18583953.030000001</v>
      </c>
      <c r="T851">
        <v>0.70711825410752882</v>
      </c>
      <c r="V851">
        <v>7697298.9699999988</v>
      </c>
      <c r="W851">
        <v>0.70711825410752882</v>
      </c>
      <c r="X851">
        <v>1</v>
      </c>
      <c r="Y851">
        <v>1</v>
      </c>
      <c r="AA851">
        <v>649117.76676511019</v>
      </c>
      <c r="AB851">
        <v>194735.33002953304</v>
      </c>
      <c r="AC851">
        <v>2816450.5306149353</v>
      </c>
      <c r="AD851">
        <v>176962.08980671444</v>
      </c>
      <c r="AE851">
        <v>176962.08980671444</v>
      </c>
      <c r="AF851">
        <v>174466.02133617926</v>
      </c>
      <c r="AG851">
        <v>91.523005860514104</v>
      </c>
      <c r="AH851">
        <v>83.169820186262513</v>
      </c>
      <c r="AI851">
        <v>81.996701321686729</v>
      </c>
      <c r="AJ851">
        <v>0</v>
      </c>
      <c r="AK851">
        <v>0</v>
      </c>
      <c r="AL851">
        <v>0</v>
      </c>
      <c r="AM851">
        <v>0</v>
      </c>
      <c r="AN851">
        <v>369201.35</v>
      </c>
      <c r="AO851">
        <v>173.51</v>
      </c>
      <c r="AP851">
        <v>7290119.1399999987</v>
      </c>
      <c r="AQ851">
        <v>7659320.4899999984</v>
      </c>
      <c r="AS851">
        <v>7659320.4899999984</v>
      </c>
      <c r="AU851">
        <v>96</v>
      </c>
      <c r="AV851">
        <v>48</v>
      </c>
      <c r="AX851">
        <v>21</v>
      </c>
      <c r="AY851">
        <v>274</v>
      </c>
    </row>
    <row r="852" spans="1:51" x14ac:dyDescent="0.25">
      <c r="A852" t="s">
        <v>1872</v>
      </c>
      <c r="B852" t="s">
        <v>1873</v>
      </c>
      <c r="C852" t="s">
        <v>1856</v>
      </c>
      <c r="D852" t="s">
        <v>102</v>
      </c>
      <c r="F852">
        <v>4630.12</v>
      </c>
      <c r="H852">
        <v>27176084.879999999</v>
      </c>
      <c r="I852">
        <v>4186415.6</v>
      </c>
      <c r="J852">
        <v>5959993.4399999985</v>
      </c>
      <c r="K852">
        <v>23255602.904119994</v>
      </c>
      <c r="L852">
        <v>60578096.82412</v>
      </c>
      <c r="M852">
        <v>0.93759999999999999</v>
      </c>
      <c r="N852">
        <v>58249173.200000003</v>
      </c>
      <c r="O852">
        <v>12580.48</v>
      </c>
      <c r="Q852">
        <v>34646608.210000001</v>
      </c>
      <c r="R852">
        <v>7951431.1399999997</v>
      </c>
      <c r="S852">
        <v>43025735.090000004</v>
      </c>
      <c r="T852">
        <v>0.73864971340056718</v>
      </c>
      <c r="V852">
        <v>15223438.109999999</v>
      </c>
      <c r="W852">
        <v>0.73864971340056718</v>
      </c>
      <c r="X852">
        <v>2</v>
      </c>
      <c r="Y852">
        <v>0</v>
      </c>
      <c r="AA852">
        <v>0</v>
      </c>
      <c r="AB852">
        <v>0</v>
      </c>
      <c r="AC852">
        <v>3808280.6241079997</v>
      </c>
      <c r="AD852">
        <v>239280.36032836992</v>
      </c>
      <c r="AE852">
        <v>239280.36032836992</v>
      </c>
      <c r="AF852">
        <v>235905.286245066</v>
      </c>
      <c r="AG852">
        <v>0</v>
      </c>
      <c r="AH852">
        <v>51.679083982352495</v>
      </c>
      <c r="AI852">
        <v>50.950145189555784</v>
      </c>
      <c r="AJ852">
        <v>0</v>
      </c>
      <c r="AK852">
        <v>0</v>
      </c>
      <c r="AL852">
        <v>0</v>
      </c>
      <c r="AM852">
        <v>0</v>
      </c>
      <c r="AN852">
        <v>235905.28</v>
      </c>
      <c r="AO852">
        <v>50.95</v>
      </c>
      <c r="AP852">
        <v>8030487.7600000007</v>
      </c>
      <c r="AQ852">
        <v>8266393.040000001</v>
      </c>
      <c r="AS852">
        <v>8266393.040000001</v>
      </c>
      <c r="AU852">
        <v>99</v>
      </c>
      <c r="AV852">
        <v>50</v>
      </c>
      <c r="AX852">
        <v>150</v>
      </c>
      <c r="AY852">
        <v>796</v>
      </c>
    </row>
    <row r="853" spans="1:51" x14ac:dyDescent="0.25">
      <c r="A853" t="s">
        <v>1874</v>
      </c>
      <c r="B853" t="s">
        <v>1875</v>
      </c>
      <c r="C853" t="s">
        <v>1856</v>
      </c>
      <c r="D853" t="s">
        <v>102</v>
      </c>
      <c r="F853">
        <v>1238.79</v>
      </c>
      <c r="H853">
        <v>7240855</v>
      </c>
      <c r="I853">
        <v>1120076.75</v>
      </c>
      <c r="J853">
        <v>1397409.65</v>
      </c>
      <c r="K853">
        <v>6163476.8362899991</v>
      </c>
      <c r="L853">
        <v>15921818.23629</v>
      </c>
      <c r="M853">
        <v>0.93759999999999999</v>
      </c>
      <c r="N853">
        <v>15312897.73</v>
      </c>
      <c r="O853">
        <v>12361.17</v>
      </c>
      <c r="Q853">
        <v>10829931.77</v>
      </c>
      <c r="R853">
        <v>1766042.7</v>
      </c>
      <c r="S853">
        <v>12747459.959999999</v>
      </c>
      <c r="T853">
        <v>0.83246555843091874</v>
      </c>
      <c r="V853">
        <v>2565437.7700000014</v>
      </c>
      <c r="W853">
        <v>0.83246555843091874</v>
      </c>
      <c r="X853">
        <v>2</v>
      </c>
      <c r="Y853">
        <v>0</v>
      </c>
      <c r="AA853">
        <v>0</v>
      </c>
      <c r="AB853">
        <v>0</v>
      </c>
      <c r="AC853">
        <v>352954.71137610055</v>
      </c>
      <c r="AD853">
        <v>22176.708823145294</v>
      </c>
      <c r="AE853">
        <v>37626.693413403969</v>
      </c>
      <c r="AF853">
        <v>37095.965034335473</v>
      </c>
      <c r="AG853">
        <v>0</v>
      </c>
      <c r="AH853">
        <v>17.901911399950997</v>
      </c>
      <c r="AI853">
        <v>29.945321672224892</v>
      </c>
      <c r="AJ853">
        <v>0</v>
      </c>
      <c r="AK853">
        <v>0</v>
      </c>
      <c r="AL853">
        <v>0</v>
      </c>
      <c r="AM853">
        <v>0</v>
      </c>
      <c r="AN853">
        <v>37095.96</v>
      </c>
      <c r="AO853">
        <v>29.94</v>
      </c>
      <c r="AP853">
        <v>1779513.44</v>
      </c>
      <c r="AQ853">
        <v>1816609.4</v>
      </c>
      <c r="AS853">
        <v>1816609.4</v>
      </c>
      <c r="AU853">
        <v>99</v>
      </c>
      <c r="AV853">
        <v>50</v>
      </c>
      <c r="AX853">
        <v>0</v>
      </c>
      <c r="AY853">
        <v>182</v>
      </c>
    </row>
    <row r="854" spans="1:51" x14ac:dyDescent="0.25">
      <c r="A854" t="s">
        <v>1876</v>
      </c>
      <c r="B854" t="s">
        <v>1877</v>
      </c>
      <c r="C854" t="s">
        <v>1856</v>
      </c>
      <c r="D854" t="s">
        <v>102</v>
      </c>
      <c r="F854">
        <v>1142.04</v>
      </c>
      <c r="H854">
        <v>6905952.5800000001</v>
      </c>
      <c r="I854">
        <v>1032598.3</v>
      </c>
      <c r="J854">
        <v>1781086.1099999999</v>
      </c>
      <c r="K854">
        <v>5913259.0370399999</v>
      </c>
      <c r="L854">
        <v>15632896.027040001</v>
      </c>
      <c r="M854">
        <v>0.93759999999999999</v>
      </c>
      <c r="N854">
        <v>15026390.67</v>
      </c>
      <c r="O854">
        <v>13157.49</v>
      </c>
      <c r="Q854">
        <v>4452160.29</v>
      </c>
      <c r="R854">
        <v>5752644.04</v>
      </c>
      <c r="S854">
        <v>10655110.4</v>
      </c>
      <c r="T854">
        <v>0.70909313047961642</v>
      </c>
      <c r="V854">
        <v>4371280.2699999996</v>
      </c>
      <c r="W854">
        <v>0.70909313047961642</v>
      </c>
      <c r="X854">
        <v>1</v>
      </c>
      <c r="Y854">
        <v>1</v>
      </c>
      <c r="AA854">
        <v>341459.91468518786</v>
      </c>
      <c r="AB854">
        <v>102437.97440555635</v>
      </c>
      <c r="AC854">
        <v>1951279.7574505203</v>
      </c>
      <c r="AD854">
        <v>122602.0268854467</v>
      </c>
      <c r="AE854">
        <v>122602.0268854467</v>
      </c>
      <c r="AF854">
        <v>120872.71269127821</v>
      </c>
      <c r="AG854">
        <v>89.69736121813277</v>
      </c>
      <c r="AH854">
        <v>107.35353129964511</v>
      </c>
      <c r="AI854">
        <v>105.8392987034414</v>
      </c>
      <c r="AJ854">
        <v>0</v>
      </c>
      <c r="AK854">
        <v>0</v>
      </c>
      <c r="AL854">
        <v>0</v>
      </c>
      <c r="AM854">
        <v>0</v>
      </c>
      <c r="AN854">
        <v>223310.68</v>
      </c>
      <c r="AO854">
        <v>195.53</v>
      </c>
      <c r="AP854">
        <v>5838316.3700000001</v>
      </c>
      <c r="AQ854">
        <v>6061627.0499999998</v>
      </c>
      <c r="AS854">
        <v>6061627.0499999998</v>
      </c>
      <c r="AU854">
        <v>99</v>
      </c>
      <c r="AV854">
        <v>50</v>
      </c>
      <c r="AX854">
        <v>1</v>
      </c>
      <c r="AY854">
        <v>378.66</v>
      </c>
    </row>
    <row r="855" spans="1:51" x14ac:dyDescent="0.25">
      <c r="A855" t="s">
        <v>1878</v>
      </c>
      <c r="B855" t="s">
        <v>1879</v>
      </c>
      <c r="C855" t="s">
        <v>1856</v>
      </c>
      <c r="D855" t="s">
        <v>102</v>
      </c>
      <c r="F855">
        <v>545.12</v>
      </c>
      <c r="H855">
        <v>3236595.5900000003</v>
      </c>
      <c r="I855">
        <v>492881.15</v>
      </c>
      <c r="J855">
        <v>765669.8</v>
      </c>
      <c r="K855">
        <v>2760461.9691199996</v>
      </c>
      <c r="L855">
        <v>7255608.5091199996</v>
      </c>
      <c r="M855">
        <v>0.93759999999999999</v>
      </c>
      <c r="N855">
        <v>6975111.3600000003</v>
      </c>
      <c r="O855">
        <v>12795.55</v>
      </c>
      <c r="Q855">
        <v>3384324.03</v>
      </c>
      <c r="R855">
        <v>524635.27</v>
      </c>
      <c r="S855">
        <v>7477727.5399999991</v>
      </c>
      <c r="T855">
        <v>1.0720585169266743</v>
      </c>
      <c r="V855">
        <v>-502616.17999999877</v>
      </c>
      <c r="W855">
        <v>1.0720585169266743</v>
      </c>
      <c r="X855">
        <v>4</v>
      </c>
      <c r="Y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0.98460370239568407</v>
      </c>
      <c r="AL855">
        <v>0</v>
      </c>
      <c r="AM855">
        <v>536.72717024993528</v>
      </c>
      <c r="AN855">
        <v>536.72</v>
      </c>
      <c r="AO855">
        <v>0.98</v>
      </c>
      <c r="AP855">
        <v>524635.27</v>
      </c>
      <c r="AQ855">
        <v>525171.99</v>
      </c>
      <c r="AS855">
        <v>525171.99</v>
      </c>
      <c r="AU855">
        <v>99</v>
      </c>
      <c r="AV855">
        <v>50</v>
      </c>
      <c r="AX855">
        <v>0</v>
      </c>
      <c r="AY855">
        <v>145</v>
      </c>
    </row>
    <row r="856" spans="1:51" x14ac:dyDescent="0.25">
      <c r="A856" t="s">
        <v>1880</v>
      </c>
      <c r="B856" t="s">
        <v>1881</v>
      </c>
      <c r="C856" t="s">
        <v>1856</v>
      </c>
      <c r="D856" t="s">
        <v>102</v>
      </c>
      <c r="F856">
        <v>1282.94</v>
      </c>
      <c r="H856">
        <v>7886473.3800000008</v>
      </c>
      <c r="I856">
        <v>1159995.8500000001</v>
      </c>
      <c r="J856">
        <v>2445395.21</v>
      </c>
      <c r="K856">
        <v>6779774.582940001</v>
      </c>
      <c r="L856">
        <v>18271639.022940002</v>
      </c>
      <c r="M856">
        <v>0.93759999999999999</v>
      </c>
      <c r="N856">
        <v>17554546.68</v>
      </c>
      <c r="O856">
        <v>13683.06</v>
      </c>
      <c r="Q856">
        <v>4433481.3899999997</v>
      </c>
      <c r="R856">
        <v>7203344.1799999997</v>
      </c>
      <c r="S856">
        <v>11791620.890000001</v>
      </c>
      <c r="T856">
        <v>0.67171320940085932</v>
      </c>
      <c r="V856">
        <v>5762925.7899999991</v>
      </c>
      <c r="W856">
        <v>0.67171320940085932</v>
      </c>
      <c r="X856">
        <v>1</v>
      </c>
      <c r="Y856">
        <v>1</v>
      </c>
      <c r="AA856">
        <v>1055097.3371817898</v>
      </c>
      <c r="AB856">
        <v>316529.20115453692</v>
      </c>
      <c r="AC856">
        <v>2770421.0057866038</v>
      </c>
      <c r="AD856">
        <v>174069.98116930368</v>
      </c>
      <c r="AE856">
        <v>174069.98116930368</v>
      </c>
      <c r="AF856">
        <v>171614.70618844239</v>
      </c>
      <c r="AG856">
        <v>246.7217493838659</v>
      </c>
      <c r="AH856">
        <v>135.68053156757421</v>
      </c>
      <c r="AI856">
        <v>133.7667437202382</v>
      </c>
      <c r="AJ856">
        <v>0</v>
      </c>
      <c r="AK856">
        <v>0</v>
      </c>
      <c r="AL856">
        <v>0</v>
      </c>
      <c r="AM856">
        <v>0</v>
      </c>
      <c r="AN856">
        <v>488143.9</v>
      </c>
      <c r="AO856">
        <v>380.48</v>
      </c>
      <c r="AP856">
        <v>7390653.1900000013</v>
      </c>
      <c r="AQ856">
        <v>7878797.0900000017</v>
      </c>
      <c r="AS856">
        <v>7878797.0900000017</v>
      </c>
      <c r="AU856">
        <v>87</v>
      </c>
      <c r="AV856">
        <v>44</v>
      </c>
      <c r="AX856">
        <v>1</v>
      </c>
      <c r="AY856">
        <v>615.33000000000004</v>
      </c>
    </row>
    <row r="857" spans="1:51" x14ac:dyDescent="0.25">
      <c r="A857" t="s">
        <v>1882</v>
      </c>
      <c r="B857" t="s">
        <v>1883</v>
      </c>
      <c r="C857" t="s">
        <v>1856</v>
      </c>
      <c r="D857" t="s">
        <v>102</v>
      </c>
      <c r="F857">
        <v>1477.21</v>
      </c>
      <c r="H857">
        <v>8518394.6799999997</v>
      </c>
      <c r="I857">
        <v>1335648.96</v>
      </c>
      <c r="J857">
        <v>1477220.82</v>
      </c>
      <c r="K857">
        <v>7257270.2827099999</v>
      </c>
      <c r="L857">
        <v>18588534.742710002</v>
      </c>
      <c r="M857">
        <v>0.93759999999999999</v>
      </c>
      <c r="N857">
        <v>17881463.84</v>
      </c>
      <c r="O857">
        <v>12104.88</v>
      </c>
      <c r="Q857">
        <v>7680088.71</v>
      </c>
      <c r="R857">
        <v>4602664.0599999996</v>
      </c>
      <c r="S857">
        <v>12434448.1</v>
      </c>
      <c r="T857">
        <v>0.69538200067181966</v>
      </c>
      <c r="V857">
        <v>5447015.7400000002</v>
      </c>
      <c r="W857">
        <v>0.69538200067181966</v>
      </c>
      <c r="X857">
        <v>1</v>
      </c>
      <c r="Y857">
        <v>1</v>
      </c>
      <c r="AA857">
        <v>651513.70975378528</v>
      </c>
      <c r="AB857">
        <v>195454.11292613557</v>
      </c>
      <c r="AC857">
        <v>1975878.3961736399</v>
      </c>
      <c r="AD857">
        <v>124147.59868496032</v>
      </c>
      <c r="AE857">
        <v>124147.59868496032</v>
      </c>
      <c r="AF857">
        <v>122396.4840416565</v>
      </c>
      <c r="AG857">
        <v>132.31301773352169</v>
      </c>
      <c r="AH857">
        <v>84.041943044631651</v>
      </c>
      <c r="AI857">
        <v>82.856522797473957</v>
      </c>
      <c r="AJ857">
        <v>0</v>
      </c>
      <c r="AK857">
        <v>0</v>
      </c>
      <c r="AL857">
        <v>0</v>
      </c>
      <c r="AM857">
        <v>0</v>
      </c>
      <c r="AN857">
        <v>317850.59000000003</v>
      </c>
      <c r="AO857">
        <v>215.16</v>
      </c>
      <c r="AP857">
        <v>4620913.96</v>
      </c>
      <c r="AQ857">
        <v>4938764.55</v>
      </c>
      <c r="AS857">
        <v>4938764.55</v>
      </c>
      <c r="AU857">
        <v>87</v>
      </c>
      <c r="AV857">
        <v>44</v>
      </c>
      <c r="AX857">
        <v>1</v>
      </c>
      <c r="AY857">
        <v>135</v>
      </c>
    </row>
    <row r="858" spans="1:51" x14ac:dyDescent="0.25">
      <c r="A858" t="s">
        <v>1884</v>
      </c>
      <c r="B858" t="s">
        <v>1885</v>
      </c>
      <c r="C858" t="s">
        <v>1856</v>
      </c>
      <c r="D858" t="s">
        <v>102</v>
      </c>
      <c r="F858">
        <v>841.55</v>
      </c>
      <c r="H858">
        <v>5011144.7699999996</v>
      </c>
      <c r="I858">
        <v>760904.26</v>
      </c>
      <c r="J858">
        <v>1172145.8799999999</v>
      </c>
      <c r="K858">
        <v>4282161.8010499999</v>
      </c>
      <c r="L858">
        <v>11226356.71105</v>
      </c>
      <c r="M858">
        <v>0.93759999999999999</v>
      </c>
      <c r="N858">
        <v>10793038.939999999</v>
      </c>
      <c r="O858">
        <v>12825.19</v>
      </c>
      <c r="Q858">
        <v>8271785.04</v>
      </c>
      <c r="R858">
        <v>801342.37</v>
      </c>
      <c r="S858">
        <v>9214759.7599999998</v>
      </c>
      <c r="T858">
        <v>0.85376878664351419</v>
      </c>
      <c r="V858">
        <v>1578279.1799999997</v>
      </c>
      <c r="W858">
        <v>0.85376878664351419</v>
      </c>
      <c r="X858">
        <v>2</v>
      </c>
      <c r="Y858">
        <v>0</v>
      </c>
      <c r="AA858">
        <v>0</v>
      </c>
      <c r="AB858">
        <v>0</v>
      </c>
      <c r="AC858">
        <v>116560.62680960009</v>
      </c>
      <c r="AD858">
        <v>7323.6905406976139</v>
      </c>
      <c r="AE858">
        <v>25561.026358018797</v>
      </c>
      <c r="AF858">
        <v>25200.485453260852</v>
      </c>
      <c r="AG858">
        <v>0</v>
      </c>
      <c r="AH858">
        <v>8.7026208076734761</v>
      </c>
      <c r="AI858">
        <v>29.945321672224885</v>
      </c>
      <c r="AJ858">
        <v>0</v>
      </c>
      <c r="AK858">
        <v>0</v>
      </c>
      <c r="AL858">
        <v>0</v>
      </c>
      <c r="AM858">
        <v>0</v>
      </c>
      <c r="AN858">
        <v>25200.48</v>
      </c>
      <c r="AO858">
        <v>29.94</v>
      </c>
      <c r="AP858">
        <v>823824.33</v>
      </c>
      <c r="AQ858">
        <v>849024.80999999994</v>
      </c>
      <c r="AS858">
        <v>849024.80999999994</v>
      </c>
      <c r="AU858">
        <v>99</v>
      </c>
      <c r="AV858">
        <v>50</v>
      </c>
      <c r="AX858">
        <v>0</v>
      </c>
      <c r="AY858">
        <v>219.33</v>
      </c>
    </row>
    <row r="859" spans="1:51" x14ac:dyDescent="0.25">
      <c r="A859" t="s">
        <v>1886</v>
      </c>
      <c r="B859" t="s">
        <v>1887</v>
      </c>
      <c r="C859" t="s">
        <v>1856</v>
      </c>
      <c r="D859" t="s">
        <v>102</v>
      </c>
      <c r="F859">
        <v>12627.03</v>
      </c>
      <c r="H859">
        <v>81166880.189999998</v>
      </c>
      <c r="I859">
        <v>11416981.710000001</v>
      </c>
      <c r="J859">
        <v>30780099.649999999</v>
      </c>
      <c r="K859">
        <v>69651749.548529983</v>
      </c>
      <c r="L859">
        <v>193015711.09852999</v>
      </c>
      <c r="M859">
        <v>0.93759999999999999</v>
      </c>
      <c r="N859">
        <v>185317799.88999999</v>
      </c>
      <c r="O859">
        <v>14676.27</v>
      </c>
      <c r="Q859">
        <v>88364401.760000005</v>
      </c>
      <c r="R859">
        <v>44389915.43</v>
      </c>
      <c r="S859">
        <v>144360998.34</v>
      </c>
      <c r="T859">
        <v>0.77899154007704108</v>
      </c>
      <c r="V859">
        <v>40956801.549999982</v>
      </c>
      <c r="W859">
        <v>0.77899154007704108</v>
      </c>
      <c r="X859">
        <v>2</v>
      </c>
      <c r="Y859">
        <v>0</v>
      </c>
      <c r="AA859">
        <v>0</v>
      </c>
      <c r="AB859">
        <v>0</v>
      </c>
      <c r="AC859">
        <v>12706017.216462594</v>
      </c>
      <c r="AD859">
        <v>798339.37621279154</v>
      </c>
      <c r="AE859">
        <v>798339.37621279154</v>
      </c>
      <c r="AF859">
        <v>787078.7172325094</v>
      </c>
      <c r="AG859">
        <v>0</v>
      </c>
      <c r="AH859">
        <v>63.224636055572176</v>
      </c>
      <c r="AI859">
        <v>62.332846063762368</v>
      </c>
      <c r="AJ859">
        <v>0</v>
      </c>
      <c r="AK859">
        <v>0</v>
      </c>
      <c r="AL859">
        <v>0</v>
      </c>
      <c r="AM859">
        <v>0</v>
      </c>
      <c r="AN859">
        <v>787078.71</v>
      </c>
      <c r="AO859">
        <v>62.33</v>
      </c>
      <c r="AP859">
        <v>49567796.709999986</v>
      </c>
      <c r="AQ859">
        <v>50354875.419999987</v>
      </c>
      <c r="AS859">
        <v>50354875.419999987</v>
      </c>
      <c r="AU859">
        <v>99</v>
      </c>
      <c r="AV859">
        <v>50</v>
      </c>
      <c r="AX859">
        <v>205.33</v>
      </c>
      <c r="AY859">
        <v>8655.33</v>
      </c>
    </row>
    <row r="860" spans="1:51" x14ac:dyDescent="0.25">
      <c r="A860" t="s">
        <v>1888</v>
      </c>
      <c r="B860" t="s">
        <v>1889</v>
      </c>
      <c r="C860" t="s">
        <v>1890</v>
      </c>
      <c r="D860" t="s">
        <v>97</v>
      </c>
      <c r="F860">
        <v>10</v>
      </c>
      <c r="H860">
        <v>61472.270000000004</v>
      </c>
      <c r="I860">
        <v>9041.7000000000007</v>
      </c>
      <c r="J860">
        <v>13501.540000000005</v>
      </c>
      <c r="K860">
        <v>55575.103000000003</v>
      </c>
      <c r="L860">
        <v>139590.61300000001</v>
      </c>
      <c r="M860">
        <v>0.9</v>
      </c>
      <c r="N860">
        <v>131189.06</v>
      </c>
      <c r="O860">
        <v>13118.9</v>
      </c>
      <c r="Q860">
        <v>13118.9</v>
      </c>
      <c r="R860">
        <v>69587.240000000005</v>
      </c>
      <c r="S860">
        <v>82706.14</v>
      </c>
      <c r="T860">
        <v>0.63043473289617291</v>
      </c>
      <c r="V860">
        <v>48482.92</v>
      </c>
      <c r="W860">
        <v>0.63043473289617291</v>
      </c>
      <c r="X860">
        <v>1</v>
      </c>
      <c r="Y860">
        <v>1</v>
      </c>
      <c r="AA860">
        <v>13300.263300005099</v>
      </c>
      <c r="AB860">
        <v>3990.0789900015297</v>
      </c>
      <c r="AC860">
        <v>28236.54150899862</v>
      </c>
      <c r="AD860">
        <v>1774.1470478643373</v>
      </c>
      <c r="AE860">
        <v>1774.1470478643373</v>
      </c>
      <c r="AF860">
        <v>1749.1225213507539</v>
      </c>
      <c r="AG860">
        <v>399.00789900015297</v>
      </c>
      <c r="AH860">
        <v>177.41470478643373</v>
      </c>
      <c r="AI860">
        <v>174.91225213507539</v>
      </c>
      <c r="AJ860">
        <v>0</v>
      </c>
      <c r="AK860">
        <v>0</v>
      </c>
      <c r="AL860">
        <v>0</v>
      </c>
      <c r="AM860">
        <v>0</v>
      </c>
      <c r="AN860">
        <v>5739.2</v>
      </c>
      <c r="AO860">
        <v>573.91999999999996</v>
      </c>
      <c r="AP860">
        <v>69587.239999999991</v>
      </c>
      <c r="AQ860">
        <v>75326.439999999988</v>
      </c>
      <c r="AS860">
        <v>75326.439999999988</v>
      </c>
      <c r="AU860">
        <v>91</v>
      </c>
      <c r="AV860">
        <v>46</v>
      </c>
      <c r="AX860">
        <v>0</v>
      </c>
      <c r="AY860">
        <v>3.2203488651388041</v>
      </c>
    </row>
    <row r="861" spans="1:51" x14ac:dyDescent="0.25">
      <c r="A861" t="s">
        <v>1891</v>
      </c>
      <c r="B861" t="s">
        <v>1892</v>
      </c>
      <c r="C861" t="s">
        <v>1890</v>
      </c>
      <c r="D861" t="s">
        <v>97</v>
      </c>
      <c r="F861">
        <v>14.65</v>
      </c>
      <c r="H861">
        <v>80647.199999999997</v>
      </c>
      <c r="I861">
        <v>13246.09</v>
      </c>
      <c r="J861">
        <v>19357.189999999999</v>
      </c>
      <c r="K861">
        <v>72284.828150000016</v>
      </c>
      <c r="L861">
        <v>185535.30815</v>
      </c>
      <c r="M861">
        <v>0.9</v>
      </c>
      <c r="N861">
        <v>174210.26</v>
      </c>
      <c r="O861">
        <v>11891.48</v>
      </c>
      <c r="Q861">
        <v>17421.02</v>
      </c>
      <c r="R861">
        <v>303821.17</v>
      </c>
      <c r="S861">
        <v>321242.19</v>
      </c>
      <c r="T861">
        <v>1.8439912207237392</v>
      </c>
      <c r="V861">
        <v>-147031.93</v>
      </c>
      <c r="W861">
        <v>1.8439912207237392</v>
      </c>
      <c r="X861">
        <v>4</v>
      </c>
      <c r="Y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0.91503675550546615</v>
      </c>
      <c r="AL861">
        <v>0</v>
      </c>
      <c r="AM861">
        <v>13.40528846815508</v>
      </c>
      <c r="AN861">
        <v>13.4</v>
      </c>
      <c r="AO861">
        <v>0.91</v>
      </c>
      <c r="AP861">
        <v>303821.17000000004</v>
      </c>
      <c r="AQ861">
        <v>303834.57000000007</v>
      </c>
      <c r="AS861">
        <v>303834.57000000007</v>
      </c>
      <c r="AU861">
        <v>91</v>
      </c>
      <c r="AV861">
        <v>46</v>
      </c>
      <c r="AX861">
        <v>0</v>
      </c>
      <c r="AY861">
        <v>4.7178110874283483</v>
      </c>
    </row>
    <row r="862" spans="1:51" x14ac:dyDescent="0.25">
      <c r="A862" t="s">
        <v>1893</v>
      </c>
      <c r="B862" t="s">
        <v>1894</v>
      </c>
      <c r="C862" t="s">
        <v>1895</v>
      </c>
      <c r="D862" t="s">
        <v>102</v>
      </c>
      <c r="F862">
        <v>831.53</v>
      </c>
      <c r="H862">
        <v>5112263.67</v>
      </c>
      <c r="I862">
        <v>751844.48</v>
      </c>
      <c r="J862">
        <v>1541137.2399999998</v>
      </c>
      <c r="K862">
        <v>4393416.1360299997</v>
      </c>
      <c r="L862">
        <v>11798661.52603</v>
      </c>
      <c r="M862">
        <v>0.9</v>
      </c>
      <c r="N862">
        <v>11058136.98</v>
      </c>
      <c r="O862">
        <v>13298.54</v>
      </c>
      <c r="Q862">
        <v>3247363.49</v>
      </c>
      <c r="R862">
        <v>3056362.85</v>
      </c>
      <c r="S862">
        <v>9232536.75</v>
      </c>
      <c r="T862">
        <v>0.83490887901806399</v>
      </c>
      <c r="V862">
        <v>1825600.2300000004</v>
      </c>
      <c r="W862">
        <v>0.83490887901806399</v>
      </c>
      <c r="X862">
        <v>2</v>
      </c>
      <c r="Y862">
        <v>0</v>
      </c>
      <c r="AA862">
        <v>0</v>
      </c>
      <c r="AB862">
        <v>0</v>
      </c>
      <c r="AC862">
        <v>514359.45576720109</v>
      </c>
      <c r="AD862">
        <v>32318.026968694779</v>
      </c>
      <c r="AE862">
        <v>32318.026968694779</v>
      </c>
      <c r="AF862">
        <v>31862.177875623071</v>
      </c>
      <c r="AG862">
        <v>0</v>
      </c>
      <c r="AH862">
        <v>38.865737819074212</v>
      </c>
      <c r="AI862">
        <v>38.317532591275203</v>
      </c>
      <c r="AJ862">
        <v>0</v>
      </c>
      <c r="AK862">
        <v>0</v>
      </c>
      <c r="AL862">
        <v>0</v>
      </c>
      <c r="AM862">
        <v>0</v>
      </c>
      <c r="AN862">
        <v>31862.17</v>
      </c>
      <c r="AO862">
        <v>38.31</v>
      </c>
      <c r="AP862">
        <v>3138921.2600000007</v>
      </c>
      <c r="AQ862">
        <v>3170783.4300000006</v>
      </c>
      <c r="AS862">
        <v>3170783.4300000006</v>
      </c>
      <c r="AU862">
        <v>93</v>
      </c>
      <c r="AV862">
        <v>47</v>
      </c>
      <c r="AX862">
        <v>3.5</v>
      </c>
      <c r="AY862">
        <v>377.33</v>
      </c>
    </row>
    <row r="863" spans="1:51" x14ac:dyDescent="0.25">
      <c r="A863" t="s">
        <v>1896</v>
      </c>
      <c r="B863" t="s">
        <v>1897</v>
      </c>
      <c r="C863" t="s">
        <v>1895</v>
      </c>
      <c r="D863" t="s">
        <v>102</v>
      </c>
      <c r="F863">
        <v>621.04</v>
      </c>
      <c r="H863">
        <v>3757816.5999999996</v>
      </c>
      <c r="I863">
        <v>561525.73</v>
      </c>
      <c r="J863">
        <v>1067578.42</v>
      </c>
      <c r="K863">
        <v>3224310.4960399996</v>
      </c>
      <c r="L863">
        <v>8611231.2460399996</v>
      </c>
      <c r="M863">
        <v>0.9</v>
      </c>
      <c r="N863">
        <v>8072539.1699999999</v>
      </c>
      <c r="O863">
        <v>12998.42</v>
      </c>
      <c r="Q863">
        <v>4555888.0199999996</v>
      </c>
      <c r="R863">
        <v>2176533.7200000002</v>
      </c>
      <c r="S863">
        <v>7183955.4700000007</v>
      </c>
      <c r="T863">
        <v>0.8899251299637857</v>
      </c>
      <c r="V863">
        <v>888583.69999999925</v>
      </c>
      <c r="W863">
        <v>0.8899251299637857</v>
      </c>
      <c r="X863">
        <v>2</v>
      </c>
      <c r="Y863">
        <v>0</v>
      </c>
      <c r="AA863">
        <v>0</v>
      </c>
      <c r="AB863">
        <v>0</v>
      </c>
      <c r="AC863">
        <v>39884.125583199908</v>
      </c>
      <c r="AD863">
        <v>2505.9833775157704</v>
      </c>
      <c r="AE863">
        <v>18863.311519676779</v>
      </c>
      <c r="AF863">
        <v>18597.242571318544</v>
      </c>
      <c r="AG863">
        <v>0</v>
      </c>
      <c r="AH863">
        <v>4.0351400513908455</v>
      </c>
      <c r="AI863">
        <v>29.945321672224889</v>
      </c>
      <c r="AJ863">
        <v>0</v>
      </c>
      <c r="AK863">
        <v>0</v>
      </c>
      <c r="AL863">
        <v>0</v>
      </c>
      <c r="AM863">
        <v>0</v>
      </c>
      <c r="AN863">
        <v>18597.240000000002</v>
      </c>
      <c r="AO863">
        <v>29.94</v>
      </c>
      <c r="AP863">
        <v>2227556</v>
      </c>
      <c r="AQ863">
        <v>2246153.2400000002</v>
      </c>
      <c r="AS863">
        <v>2246153.2400000002</v>
      </c>
      <c r="AU863">
        <v>93</v>
      </c>
      <c r="AV863">
        <v>47</v>
      </c>
      <c r="AX863">
        <v>0</v>
      </c>
      <c r="AY863">
        <v>248.66</v>
      </c>
    </row>
    <row r="864" spans="1:51" x14ac:dyDescent="0.25">
      <c r="A864" t="s">
        <v>1898</v>
      </c>
      <c r="B864" t="s">
        <v>1899</v>
      </c>
      <c r="C864" t="s">
        <v>1895</v>
      </c>
      <c r="D864" t="s">
        <v>102</v>
      </c>
      <c r="F864">
        <v>845.61</v>
      </c>
      <c r="H864">
        <v>5234556.9800000004</v>
      </c>
      <c r="I864">
        <v>764575.19</v>
      </c>
      <c r="J864">
        <v>1555489.8499999999</v>
      </c>
      <c r="K864">
        <v>4481388.2581099998</v>
      </c>
      <c r="L864">
        <v>12036010.278109999</v>
      </c>
      <c r="M864">
        <v>0.9</v>
      </c>
      <c r="N864">
        <v>11280548.07</v>
      </c>
      <c r="O864">
        <v>13340.13</v>
      </c>
      <c r="Q864">
        <v>3676880.06</v>
      </c>
      <c r="R864">
        <v>4036986.87</v>
      </c>
      <c r="S864">
        <v>8023738.9700000007</v>
      </c>
      <c r="T864">
        <v>0.71128981678990355</v>
      </c>
      <c r="V864">
        <v>3256809.0999999996</v>
      </c>
      <c r="W864">
        <v>0.71128981678990355</v>
      </c>
      <c r="X864">
        <v>1</v>
      </c>
      <c r="Y864">
        <v>1</v>
      </c>
      <c r="AA864">
        <v>231559.50880238041</v>
      </c>
      <c r="AB864">
        <v>69467.852640714118</v>
      </c>
      <c r="AC864">
        <v>1392901.3482590208</v>
      </c>
      <c r="AD864">
        <v>87518.218695177449</v>
      </c>
      <c r="AE864">
        <v>87518.218695177449</v>
      </c>
      <c r="AF864">
        <v>86283.765222566246</v>
      </c>
      <c r="AG864">
        <v>82.151172101458258</v>
      </c>
      <c r="AH864">
        <v>103.49714253045428</v>
      </c>
      <c r="AI864">
        <v>102.03730469432273</v>
      </c>
      <c r="AJ864">
        <v>0</v>
      </c>
      <c r="AK864">
        <v>0</v>
      </c>
      <c r="AL864">
        <v>0</v>
      </c>
      <c r="AM864">
        <v>0</v>
      </c>
      <c r="AN864">
        <v>155751.60999999999</v>
      </c>
      <c r="AO864">
        <v>184.18</v>
      </c>
      <c r="AP864">
        <v>4174056.47</v>
      </c>
      <c r="AQ864">
        <v>4329808.08</v>
      </c>
      <c r="AS864">
        <v>4329808.08</v>
      </c>
      <c r="AU864">
        <v>93</v>
      </c>
      <c r="AV864">
        <v>47</v>
      </c>
      <c r="AX864">
        <v>0</v>
      </c>
      <c r="AY864">
        <v>382</v>
      </c>
    </row>
    <row r="865" spans="1:51" x14ac:dyDescent="0.25">
      <c r="A865" t="s">
        <v>1900</v>
      </c>
      <c r="B865" t="s">
        <v>1901</v>
      </c>
      <c r="C865" t="s">
        <v>1890</v>
      </c>
      <c r="D865" t="s">
        <v>211</v>
      </c>
      <c r="F865">
        <v>659.56</v>
      </c>
      <c r="H865">
        <v>3989353.17</v>
      </c>
      <c r="I865">
        <v>596354.36</v>
      </c>
      <c r="J865">
        <v>1347145.2599999998</v>
      </c>
      <c r="K865">
        <v>3364522.58556</v>
      </c>
      <c r="L865">
        <v>9297375.3755600005</v>
      </c>
      <c r="M865">
        <v>0.9</v>
      </c>
      <c r="N865">
        <v>8704090.0899999999</v>
      </c>
      <c r="O865">
        <v>13196.81</v>
      </c>
      <c r="Q865">
        <v>2231160.02</v>
      </c>
      <c r="R865">
        <v>3749372.07</v>
      </c>
      <c r="S865">
        <v>6080470.4100000001</v>
      </c>
      <c r="T865">
        <v>0.69857622647837281</v>
      </c>
      <c r="V865">
        <v>2623619.6799999997</v>
      </c>
      <c r="W865">
        <v>0.69857622647837281</v>
      </c>
      <c r="X865">
        <v>1</v>
      </c>
      <c r="Y865">
        <v>1</v>
      </c>
      <c r="AA865">
        <v>289331.94653885812</v>
      </c>
      <c r="AB865">
        <v>86799.583961657438</v>
      </c>
      <c r="AC865">
        <v>1269971.8894319208</v>
      </c>
      <c r="AD865">
        <v>79794.364256270463</v>
      </c>
      <c r="AE865">
        <v>79794.364256270463</v>
      </c>
      <c r="AF865">
        <v>78668.856544624316</v>
      </c>
      <c r="AG865">
        <v>131.60225599135401</v>
      </c>
      <c r="AH865">
        <v>120.98120604080064</v>
      </c>
      <c r="AI865">
        <v>119.27475369128558</v>
      </c>
      <c r="AJ865">
        <v>0</v>
      </c>
      <c r="AK865">
        <v>0</v>
      </c>
      <c r="AL865">
        <v>0</v>
      </c>
      <c r="AM865">
        <v>0</v>
      </c>
      <c r="AN865">
        <v>165468.44</v>
      </c>
      <c r="AO865">
        <v>250.87</v>
      </c>
      <c r="AP865">
        <v>3893256.42</v>
      </c>
      <c r="AQ865">
        <v>4058724.86</v>
      </c>
      <c r="AS865">
        <v>4058724.86</v>
      </c>
      <c r="AU865">
        <v>91</v>
      </c>
      <c r="AV865">
        <v>46</v>
      </c>
      <c r="AX865">
        <v>4</v>
      </c>
      <c r="AY865">
        <v>350.66</v>
      </c>
    </row>
    <row r="866" spans="1:51" x14ac:dyDescent="0.25">
      <c r="A866" t="s">
        <v>1902</v>
      </c>
      <c r="B866" t="s">
        <v>1903</v>
      </c>
      <c r="C866" t="s">
        <v>1890</v>
      </c>
      <c r="D866" t="s">
        <v>211</v>
      </c>
      <c r="F866">
        <v>1380.13</v>
      </c>
      <c r="H866">
        <v>7702699.3100000005</v>
      </c>
      <c r="I866">
        <v>1247872.1399999999</v>
      </c>
      <c r="J866">
        <v>1453381.4800000002</v>
      </c>
      <c r="K866">
        <v>6445303.587629999</v>
      </c>
      <c r="L866">
        <v>16849256.51763</v>
      </c>
      <c r="M866">
        <v>0.9</v>
      </c>
      <c r="N866">
        <v>15808861.220000001</v>
      </c>
      <c r="O866">
        <v>11454.61</v>
      </c>
      <c r="Q866">
        <v>7599319.5800000001</v>
      </c>
      <c r="R866">
        <v>2777689.19</v>
      </c>
      <c r="S866">
        <v>10512782.529999999</v>
      </c>
      <c r="T866">
        <v>0.66499303040880253</v>
      </c>
      <c r="V866">
        <v>5296078.6900000013</v>
      </c>
      <c r="W866">
        <v>0.66499303040880253</v>
      </c>
      <c r="X866">
        <v>1</v>
      </c>
      <c r="Y866">
        <v>1</v>
      </c>
      <c r="AA866">
        <v>1056413.1483677756</v>
      </c>
      <c r="AB866">
        <v>316923.94451033266</v>
      </c>
      <c r="AC866">
        <v>1764720.896178185</v>
      </c>
      <c r="AD866">
        <v>110880.2353596054</v>
      </c>
      <c r="AE866">
        <v>110880.2353596054</v>
      </c>
      <c r="AF866">
        <v>109316.25824004874</v>
      </c>
      <c r="AG866">
        <v>229.63340012196869</v>
      </c>
      <c r="AH866">
        <v>80.340428336175137</v>
      </c>
      <c r="AI866">
        <v>79.20721833454003</v>
      </c>
      <c r="AJ866">
        <v>0</v>
      </c>
      <c r="AK866">
        <v>0</v>
      </c>
      <c r="AL866">
        <v>0</v>
      </c>
      <c r="AM866">
        <v>0</v>
      </c>
      <c r="AN866">
        <v>426240.2</v>
      </c>
      <c r="AO866">
        <v>308.83999999999997</v>
      </c>
      <c r="AP866">
        <v>2796924.57</v>
      </c>
      <c r="AQ866">
        <v>3223164.77</v>
      </c>
      <c r="AS866">
        <v>3223164.77</v>
      </c>
      <c r="AU866">
        <v>88</v>
      </c>
      <c r="AV866">
        <v>44</v>
      </c>
      <c r="AX866">
        <v>14</v>
      </c>
      <c r="AY866">
        <v>140.33000000000001</v>
      </c>
    </row>
    <row r="867" spans="1:51" x14ac:dyDescent="0.25">
      <c r="A867" t="s">
        <v>1904</v>
      </c>
      <c r="B867" t="s">
        <v>1905</v>
      </c>
      <c r="C867" t="s">
        <v>1890</v>
      </c>
      <c r="D867" t="s">
        <v>211</v>
      </c>
      <c r="F867">
        <v>892.87</v>
      </c>
      <c r="H867">
        <v>5117232.08</v>
      </c>
      <c r="I867">
        <v>807306.26</v>
      </c>
      <c r="J867">
        <v>1186600.4600000002</v>
      </c>
      <c r="K867">
        <v>4286224.7553700004</v>
      </c>
      <c r="L867">
        <v>11397363.555369999</v>
      </c>
      <c r="M867">
        <v>0.9</v>
      </c>
      <c r="N867">
        <v>10686249.67</v>
      </c>
      <c r="O867">
        <v>11968.42</v>
      </c>
      <c r="Q867">
        <v>4123823.74</v>
      </c>
      <c r="R867">
        <v>3066531.28</v>
      </c>
      <c r="S867">
        <v>7352329.1600000001</v>
      </c>
      <c r="T867">
        <v>0.68801772249814941</v>
      </c>
      <c r="V867">
        <v>3333920.51</v>
      </c>
      <c r="W867">
        <v>0.68801772249814941</v>
      </c>
      <c r="X867">
        <v>1</v>
      </c>
      <c r="Y867">
        <v>1</v>
      </c>
      <c r="AA867">
        <v>468051.56063757744</v>
      </c>
      <c r="AB867">
        <v>140415.46819127322</v>
      </c>
      <c r="AC867">
        <v>1304888.8539400389</v>
      </c>
      <c r="AD867">
        <v>81988.252961893988</v>
      </c>
      <c r="AE867">
        <v>81988.252961893988</v>
      </c>
      <c r="AF867">
        <v>80831.800224497114</v>
      </c>
      <c r="AG867">
        <v>157.26305978616509</v>
      </c>
      <c r="AH867">
        <v>91.825521029818432</v>
      </c>
      <c r="AI867">
        <v>90.530312614935113</v>
      </c>
      <c r="AJ867">
        <v>0</v>
      </c>
      <c r="AK867">
        <v>0</v>
      </c>
      <c r="AL867">
        <v>0</v>
      </c>
      <c r="AM867">
        <v>0</v>
      </c>
      <c r="AN867">
        <v>221247.26</v>
      </c>
      <c r="AO867">
        <v>247.79</v>
      </c>
      <c r="AP867">
        <v>3095089.42</v>
      </c>
      <c r="AQ867">
        <v>3316336.6799999997</v>
      </c>
      <c r="AS867">
        <v>3316336.6799999997</v>
      </c>
      <c r="AU867">
        <v>88</v>
      </c>
      <c r="AV867">
        <v>44</v>
      </c>
      <c r="AX867">
        <v>5.5</v>
      </c>
      <c r="AY867">
        <v>201.33</v>
      </c>
    </row>
    <row r="868" spans="1:51" x14ac:dyDescent="0.25">
      <c r="A868" t="s">
        <v>1906</v>
      </c>
      <c r="B868" t="s">
        <v>1907</v>
      </c>
      <c r="C868" t="s">
        <v>1890</v>
      </c>
      <c r="D868" t="s">
        <v>211</v>
      </c>
      <c r="F868">
        <v>510.03</v>
      </c>
      <c r="H868">
        <v>3167479.71</v>
      </c>
      <c r="I868">
        <v>461153.82</v>
      </c>
      <c r="J868">
        <v>1207329.8599999999</v>
      </c>
      <c r="K868">
        <v>2673507.1005299995</v>
      </c>
      <c r="L868">
        <v>7509470.4905299991</v>
      </c>
      <c r="M868">
        <v>0.9</v>
      </c>
      <c r="N868">
        <v>7025874.1500000004</v>
      </c>
      <c r="O868">
        <v>13775.41</v>
      </c>
      <c r="Q868">
        <v>1404057.16</v>
      </c>
      <c r="R868">
        <v>3643941.13</v>
      </c>
      <c r="S868">
        <v>5183754.46</v>
      </c>
      <c r="T868">
        <v>0.73780918207878798</v>
      </c>
      <c r="V868">
        <v>1842119.6900000004</v>
      </c>
      <c r="W868">
        <v>0.73780918207878798</v>
      </c>
      <c r="X868">
        <v>2</v>
      </c>
      <c r="Y868">
        <v>0</v>
      </c>
      <c r="AA868">
        <v>0</v>
      </c>
      <c r="AB868">
        <v>0</v>
      </c>
      <c r="AC868">
        <v>919944.40560750035</v>
      </c>
      <c r="AD868">
        <v>57801.577820276776</v>
      </c>
      <c r="AE868">
        <v>57801.577820276776</v>
      </c>
      <c r="AF868">
        <v>56986.280622430822</v>
      </c>
      <c r="AG868">
        <v>0</v>
      </c>
      <c r="AH868">
        <v>113.32976064207357</v>
      </c>
      <c r="AI868">
        <v>111.73123271656731</v>
      </c>
      <c r="AJ868">
        <v>0</v>
      </c>
      <c r="AK868">
        <v>0</v>
      </c>
      <c r="AL868">
        <v>0</v>
      </c>
      <c r="AM868">
        <v>0</v>
      </c>
      <c r="AN868">
        <v>56986.28</v>
      </c>
      <c r="AO868">
        <v>111.73</v>
      </c>
      <c r="AP868">
        <v>3881847.6900000004</v>
      </c>
      <c r="AQ868">
        <v>3938833.97</v>
      </c>
      <c r="AS868">
        <v>3938833.97</v>
      </c>
      <c r="AU868">
        <v>91</v>
      </c>
      <c r="AV868">
        <v>46</v>
      </c>
      <c r="AX868">
        <v>0</v>
      </c>
      <c r="AY868">
        <v>345.66</v>
      </c>
    </row>
    <row r="869" spans="1:51" x14ac:dyDescent="0.25">
      <c r="A869" t="s">
        <v>1908</v>
      </c>
      <c r="B869" t="s">
        <v>1909</v>
      </c>
      <c r="C869" t="s">
        <v>1890</v>
      </c>
      <c r="D869" t="s">
        <v>211</v>
      </c>
      <c r="F869">
        <v>165.79</v>
      </c>
      <c r="H869">
        <v>964631.83</v>
      </c>
      <c r="I869">
        <v>149902.34</v>
      </c>
      <c r="J869">
        <v>265344.07</v>
      </c>
      <c r="K869">
        <v>812933.9982899999</v>
      </c>
      <c r="L869">
        <v>2192812.2382899998</v>
      </c>
      <c r="M869">
        <v>0.9</v>
      </c>
      <c r="N869">
        <v>2054824.41</v>
      </c>
      <c r="O869">
        <v>12394.13</v>
      </c>
      <c r="Q869">
        <v>924760.07</v>
      </c>
      <c r="R869">
        <v>331057.84999999998</v>
      </c>
      <c r="S869">
        <v>1374748.48</v>
      </c>
      <c r="T869">
        <v>0.66903452835661026</v>
      </c>
      <c r="V869">
        <v>680075.92999999993</v>
      </c>
      <c r="W869">
        <v>0.66903452835661026</v>
      </c>
      <c r="X869">
        <v>1</v>
      </c>
      <c r="Y869">
        <v>1</v>
      </c>
      <c r="AA869">
        <v>129007.25250662095</v>
      </c>
      <c r="AB869">
        <v>38702.17575198628</v>
      </c>
      <c r="AC869">
        <v>280278.11441847286</v>
      </c>
      <c r="AD869">
        <v>17610.322040255814</v>
      </c>
      <c r="AE869">
        <v>17610.322040255814</v>
      </c>
      <c r="AF869">
        <v>17361.926637327058</v>
      </c>
      <c r="AG869">
        <v>233.44095392958732</v>
      </c>
      <c r="AH869">
        <v>106.22065287566087</v>
      </c>
      <c r="AI869">
        <v>104.72239964610084</v>
      </c>
      <c r="AJ869">
        <v>0</v>
      </c>
      <c r="AK869">
        <v>0</v>
      </c>
      <c r="AL869">
        <v>0</v>
      </c>
      <c r="AM869">
        <v>0</v>
      </c>
      <c r="AN869">
        <v>56064.1</v>
      </c>
      <c r="AO869">
        <v>338.16</v>
      </c>
      <c r="AP869">
        <v>341486.41000000003</v>
      </c>
      <c r="AQ869">
        <v>397550.51</v>
      </c>
      <c r="AS869">
        <v>397550.51</v>
      </c>
      <c r="AU869">
        <v>88</v>
      </c>
      <c r="AV869">
        <v>44</v>
      </c>
      <c r="AX869">
        <v>2</v>
      </c>
      <c r="AY869">
        <v>57.33</v>
      </c>
    </row>
    <row r="870" spans="1:51" x14ac:dyDescent="0.25">
      <c r="A870" t="s">
        <v>1910</v>
      </c>
      <c r="B870" t="s">
        <v>1911</v>
      </c>
      <c r="C870" t="s">
        <v>1890</v>
      </c>
      <c r="D870" t="s">
        <v>211</v>
      </c>
      <c r="F870">
        <v>1454.21</v>
      </c>
      <c r="H870">
        <v>8684731.6500000004</v>
      </c>
      <c r="I870">
        <v>1314853.05</v>
      </c>
      <c r="J870">
        <v>2737972.24</v>
      </c>
      <c r="K870">
        <v>7319868.1427099993</v>
      </c>
      <c r="L870">
        <v>20057425.082710002</v>
      </c>
      <c r="M870">
        <v>0.9</v>
      </c>
      <c r="N870">
        <v>18783669.379999999</v>
      </c>
      <c r="O870">
        <v>12916.75</v>
      </c>
      <c r="Q870">
        <v>11995644.300000001</v>
      </c>
      <c r="R870">
        <v>2426468.67</v>
      </c>
      <c r="S870">
        <v>18410579.73</v>
      </c>
      <c r="T870">
        <v>0.9801375523359005</v>
      </c>
      <c r="V870">
        <v>373089.64999999851</v>
      </c>
      <c r="W870">
        <v>0.9801375523359005</v>
      </c>
      <c r="X870">
        <v>3</v>
      </c>
      <c r="Y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21.168067425502716</v>
      </c>
      <c r="AK870">
        <v>0</v>
      </c>
      <c r="AL870">
        <v>30782.815330840305</v>
      </c>
      <c r="AM870">
        <v>0</v>
      </c>
      <c r="AN870">
        <v>30782.81</v>
      </c>
      <c r="AO870">
        <v>21.16</v>
      </c>
      <c r="AP870">
        <v>2478241.6100000003</v>
      </c>
      <c r="AQ870">
        <v>2509024.4200000004</v>
      </c>
      <c r="AS870">
        <v>2509024.4200000004</v>
      </c>
      <c r="AU870">
        <v>91</v>
      </c>
      <c r="AV870">
        <v>46</v>
      </c>
      <c r="AX870">
        <v>11.66</v>
      </c>
      <c r="AY870">
        <v>668.66</v>
      </c>
    </row>
    <row r="871" spans="1:51" x14ac:dyDescent="0.25">
      <c r="A871" t="s">
        <v>1912</v>
      </c>
      <c r="B871" t="s">
        <v>1913</v>
      </c>
      <c r="C871" t="s">
        <v>1890</v>
      </c>
      <c r="D871" t="s">
        <v>211</v>
      </c>
      <c r="F871">
        <v>185.5</v>
      </c>
      <c r="H871">
        <v>1063468.56</v>
      </c>
      <c r="I871">
        <v>167723.53</v>
      </c>
      <c r="J871">
        <v>256600.15000000002</v>
      </c>
      <c r="K871">
        <v>841123.63649999991</v>
      </c>
      <c r="L871">
        <v>2328915.8765000002</v>
      </c>
      <c r="M871">
        <v>0.9</v>
      </c>
      <c r="N871">
        <v>2180136.65</v>
      </c>
      <c r="O871">
        <v>11752.75</v>
      </c>
      <c r="Q871">
        <v>2201980.02</v>
      </c>
      <c r="R871">
        <v>407569.81</v>
      </c>
      <c r="S871">
        <v>2739440.3000000003</v>
      </c>
      <c r="T871">
        <v>1.2565452261902943</v>
      </c>
      <c r="V871">
        <v>-559303.65000000037</v>
      </c>
      <c r="W871">
        <v>1.2565452261902943</v>
      </c>
      <c r="X871">
        <v>4</v>
      </c>
      <c r="Y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0.90436185704166505</v>
      </c>
      <c r="AL871">
        <v>0</v>
      </c>
      <c r="AM871">
        <v>167.75912448122887</v>
      </c>
      <c r="AN871">
        <v>167.75</v>
      </c>
      <c r="AO871">
        <v>0.9</v>
      </c>
      <c r="AP871">
        <v>407569.80999999994</v>
      </c>
      <c r="AQ871">
        <v>407737.55999999994</v>
      </c>
      <c r="AS871">
        <v>407737.55999999994</v>
      </c>
      <c r="AU871">
        <v>91</v>
      </c>
      <c r="AV871">
        <v>46</v>
      </c>
      <c r="AX871">
        <v>2</v>
      </c>
      <c r="AY871">
        <v>46.66</v>
      </c>
    </row>
    <row r="872" spans="1:51" x14ac:dyDescent="0.25">
      <c r="A872" t="s">
        <v>1914</v>
      </c>
      <c r="B872" t="s">
        <v>1915</v>
      </c>
      <c r="C872" t="s">
        <v>1890</v>
      </c>
      <c r="D872" t="s">
        <v>211</v>
      </c>
      <c r="F872">
        <v>431.14</v>
      </c>
      <c r="H872">
        <v>2570906.96</v>
      </c>
      <c r="I872">
        <v>389823.85</v>
      </c>
      <c r="J872">
        <v>804762.26000000013</v>
      </c>
      <c r="K872">
        <v>2165948.4011400002</v>
      </c>
      <c r="L872">
        <v>5931441.471140001</v>
      </c>
      <c r="M872">
        <v>0.9</v>
      </c>
      <c r="N872">
        <v>5554892.1600000001</v>
      </c>
      <c r="O872">
        <v>12884.19</v>
      </c>
      <c r="Q872">
        <v>1721355.89</v>
      </c>
      <c r="R872">
        <v>2430805.25</v>
      </c>
      <c r="S872">
        <v>4393667.33</v>
      </c>
      <c r="T872">
        <v>0.79095456823413834</v>
      </c>
      <c r="V872">
        <v>1161224.83</v>
      </c>
      <c r="W872">
        <v>0.79095456823413834</v>
      </c>
      <c r="X872">
        <v>2</v>
      </c>
      <c r="Y872">
        <v>0</v>
      </c>
      <c r="AA872">
        <v>0</v>
      </c>
      <c r="AB872">
        <v>0</v>
      </c>
      <c r="AC872">
        <v>422500.59076500003</v>
      </c>
      <c r="AD872">
        <v>26546.38761577024</v>
      </c>
      <c r="AE872">
        <v>26546.38761577024</v>
      </c>
      <c r="AF872">
        <v>26171.948089164831</v>
      </c>
      <c r="AG872">
        <v>0</v>
      </c>
      <c r="AH872">
        <v>61.572546309250455</v>
      </c>
      <c r="AI872">
        <v>60.704059213167028</v>
      </c>
      <c r="AJ872">
        <v>0</v>
      </c>
      <c r="AK872">
        <v>0</v>
      </c>
      <c r="AL872">
        <v>0</v>
      </c>
      <c r="AM872">
        <v>0</v>
      </c>
      <c r="AN872">
        <v>26171.94</v>
      </c>
      <c r="AO872">
        <v>60.7</v>
      </c>
      <c r="AP872">
        <v>2489739.0300000003</v>
      </c>
      <c r="AQ872">
        <v>2515910.9700000002</v>
      </c>
      <c r="AS872">
        <v>2515910.9700000002</v>
      </c>
      <c r="AU872">
        <v>91</v>
      </c>
      <c r="AV872">
        <v>46</v>
      </c>
      <c r="AX872">
        <v>6</v>
      </c>
      <c r="AY872">
        <v>193</v>
      </c>
    </row>
    <row r="873" spans="1:51" x14ac:dyDescent="0.25">
      <c r="A873" t="s">
        <v>1916</v>
      </c>
      <c r="B873" t="s">
        <v>1917</v>
      </c>
      <c r="C873" t="s">
        <v>1890</v>
      </c>
      <c r="D873" t="s">
        <v>211</v>
      </c>
      <c r="F873">
        <v>3230.47</v>
      </c>
      <c r="H873">
        <v>19574535.890000001</v>
      </c>
      <c r="I873">
        <v>2920894.05</v>
      </c>
      <c r="J873">
        <v>6663750.5800000001</v>
      </c>
      <c r="K873">
        <v>16505839.486969996</v>
      </c>
      <c r="L873">
        <v>45665020.006970003</v>
      </c>
      <c r="M873">
        <v>0.9</v>
      </c>
      <c r="N873">
        <v>42749101.950000003</v>
      </c>
      <c r="O873">
        <v>13233.09</v>
      </c>
      <c r="Q873">
        <v>12439913.43</v>
      </c>
      <c r="R873">
        <v>12452883.060000001</v>
      </c>
      <c r="S873">
        <v>31523606.969999999</v>
      </c>
      <c r="T873">
        <v>0.73740980586844806</v>
      </c>
      <c r="V873">
        <v>11225494.980000004</v>
      </c>
      <c r="W873">
        <v>0.73740980586844806</v>
      </c>
      <c r="X873">
        <v>2</v>
      </c>
      <c r="Y873">
        <v>0</v>
      </c>
      <c r="AA873">
        <v>0</v>
      </c>
      <c r="AB873">
        <v>0</v>
      </c>
      <c r="AC873">
        <v>5066281.2497865027</v>
      </c>
      <c r="AD873">
        <v>318322.55094324157</v>
      </c>
      <c r="AE873">
        <v>318322.55094324157</v>
      </c>
      <c r="AF873">
        <v>313832.57863483584</v>
      </c>
      <c r="AG873">
        <v>0</v>
      </c>
      <c r="AH873">
        <v>98.537535077942707</v>
      </c>
      <c r="AI873">
        <v>97.147653014835569</v>
      </c>
      <c r="AJ873">
        <v>0</v>
      </c>
      <c r="AK873">
        <v>0</v>
      </c>
      <c r="AL873">
        <v>0</v>
      </c>
      <c r="AM873">
        <v>0</v>
      </c>
      <c r="AN873">
        <v>313832.57</v>
      </c>
      <c r="AO873">
        <v>97.14</v>
      </c>
      <c r="AP873">
        <v>13118949.289999997</v>
      </c>
      <c r="AQ873">
        <v>13432781.859999998</v>
      </c>
      <c r="AS873">
        <v>13432781.859999998</v>
      </c>
      <c r="AU873">
        <v>91</v>
      </c>
      <c r="AV873">
        <v>46</v>
      </c>
      <c r="AX873">
        <v>23.83</v>
      </c>
      <c r="AY873">
        <v>1734.66</v>
      </c>
    </row>
    <row r="874" spans="1:51" x14ac:dyDescent="0.25">
      <c r="A874" t="s">
        <v>1918</v>
      </c>
      <c r="B874" t="s">
        <v>1919</v>
      </c>
      <c r="C874" t="s">
        <v>1890</v>
      </c>
      <c r="D874" t="s">
        <v>211</v>
      </c>
      <c r="F874">
        <v>181.64</v>
      </c>
      <c r="H874">
        <v>1073471.96</v>
      </c>
      <c r="I874">
        <v>164233.43</v>
      </c>
      <c r="J874">
        <v>335107.41999999993</v>
      </c>
      <c r="K874">
        <v>908356.06063999981</v>
      </c>
      <c r="L874">
        <v>2481168.8706399994</v>
      </c>
      <c r="M874">
        <v>0.9</v>
      </c>
      <c r="N874">
        <v>2323887.58</v>
      </c>
      <c r="O874">
        <v>12793.91</v>
      </c>
      <c r="Q874">
        <v>336928.33</v>
      </c>
      <c r="R874">
        <v>1505021.3</v>
      </c>
      <c r="S874">
        <v>1888294.81</v>
      </c>
      <c r="T874">
        <v>0.81255858770930733</v>
      </c>
      <c r="V874">
        <v>435592.77</v>
      </c>
      <c r="W874">
        <v>0.81255858770930733</v>
      </c>
      <c r="X874">
        <v>2</v>
      </c>
      <c r="Y874">
        <v>0</v>
      </c>
      <c r="AA874">
        <v>0</v>
      </c>
      <c r="AB874">
        <v>0</v>
      </c>
      <c r="AC874">
        <v>174145.83828400008</v>
      </c>
      <c r="AD874">
        <v>10941.861445423739</v>
      </c>
      <c r="AE874">
        <v>10941.861445423739</v>
      </c>
      <c r="AF874">
        <v>10787.525364782299</v>
      </c>
      <c r="AG874">
        <v>0</v>
      </c>
      <c r="AH874">
        <v>60.239272436818652</v>
      </c>
      <c r="AI874">
        <v>59.389591305782318</v>
      </c>
      <c r="AJ874">
        <v>0</v>
      </c>
      <c r="AK874">
        <v>0</v>
      </c>
      <c r="AL874">
        <v>0</v>
      </c>
      <c r="AM874">
        <v>0</v>
      </c>
      <c r="AN874">
        <v>10787.52</v>
      </c>
      <c r="AO874">
        <v>59.38</v>
      </c>
      <c r="AP874">
        <v>1536910.5700000003</v>
      </c>
      <c r="AQ874">
        <v>1547698.0900000003</v>
      </c>
      <c r="AS874">
        <v>1547698.0900000003</v>
      </c>
      <c r="AU874">
        <v>91</v>
      </c>
      <c r="AV874">
        <v>46</v>
      </c>
      <c r="AX874">
        <v>0</v>
      </c>
      <c r="AY874">
        <v>83.66</v>
      </c>
    </row>
    <row r="875" spans="1:51" x14ac:dyDescent="0.25">
      <c r="A875" t="s">
        <v>1920</v>
      </c>
      <c r="B875" t="s">
        <v>1921</v>
      </c>
      <c r="C875" t="s">
        <v>1890</v>
      </c>
      <c r="D875" t="s">
        <v>222</v>
      </c>
      <c r="F875">
        <v>1786.15</v>
      </c>
      <c r="H875">
        <v>11819695.73</v>
      </c>
      <c r="I875">
        <v>1614983.24</v>
      </c>
      <c r="J875">
        <v>3395565.12</v>
      </c>
      <c r="K875">
        <v>10466902.587649999</v>
      </c>
      <c r="L875">
        <v>27297146.677649997</v>
      </c>
      <c r="M875">
        <v>0.9</v>
      </c>
      <c r="N875">
        <v>25614122.260000002</v>
      </c>
      <c r="O875">
        <v>14340.4</v>
      </c>
      <c r="Q875">
        <v>8558482.4100000001</v>
      </c>
      <c r="R875">
        <v>5070555.3899999997</v>
      </c>
      <c r="S875">
        <v>19473765.309999999</v>
      </c>
      <c r="T875">
        <v>0.76027455137164623</v>
      </c>
      <c r="V875">
        <v>6140356.950000003</v>
      </c>
      <c r="W875">
        <v>0.76027455137164623</v>
      </c>
      <c r="X875">
        <v>2</v>
      </c>
      <c r="Y875">
        <v>0</v>
      </c>
      <c r="AA875">
        <v>0</v>
      </c>
      <c r="AB875">
        <v>0</v>
      </c>
      <c r="AC875">
        <v>2612271.7540476024</v>
      </c>
      <c r="AD875">
        <v>164133.21083199853</v>
      </c>
      <c r="AE875">
        <v>164133.21083199853</v>
      </c>
      <c r="AF875">
        <v>161818.09501836332</v>
      </c>
      <c r="AG875">
        <v>0</v>
      </c>
      <c r="AH875">
        <v>91.892176374883704</v>
      </c>
      <c r="AI875">
        <v>90.596027779505263</v>
      </c>
      <c r="AJ875">
        <v>0</v>
      </c>
      <c r="AK875">
        <v>0</v>
      </c>
      <c r="AL875">
        <v>0</v>
      </c>
      <c r="AM875">
        <v>0</v>
      </c>
      <c r="AN875">
        <v>161818.09</v>
      </c>
      <c r="AO875">
        <v>90.59</v>
      </c>
      <c r="AP875">
        <v>5328364.1199999992</v>
      </c>
      <c r="AQ875">
        <v>5490182.209999999</v>
      </c>
      <c r="AS875">
        <v>5490182.209999999</v>
      </c>
      <c r="AU875">
        <v>91</v>
      </c>
      <c r="AV875">
        <v>46</v>
      </c>
      <c r="AX875">
        <v>6</v>
      </c>
      <c r="AY875">
        <v>845.66</v>
      </c>
    </row>
    <row r="876" spans="1:51" x14ac:dyDescent="0.25">
      <c r="A876" t="s">
        <v>1922</v>
      </c>
      <c r="B876" t="s">
        <v>1923</v>
      </c>
      <c r="C876" t="s">
        <v>1890</v>
      </c>
      <c r="D876" t="s">
        <v>222</v>
      </c>
      <c r="F876">
        <v>1468.5</v>
      </c>
      <c r="H876">
        <v>9253810.6499999985</v>
      </c>
      <c r="I876">
        <v>1327773.6399999999</v>
      </c>
      <c r="J876">
        <v>1788585.73</v>
      </c>
      <c r="K876">
        <v>8171849.1215000013</v>
      </c>
      <c r="L876">
        <v>20542019.1415</v>
      </c>
      <c r="M876">
        <v>0.9</v>
      </c>
      <c r="N876">
        <v>19305002.129999999</v>
      </c>
      <c r="O876">
        <v>13146.06</v>
      </c>
      <c r="Q876">
        <v>7602801.0099999998</v>
      </c>
      <c r="R876">
        <v>3601838.33</v>
      </c>
      <c r="S876">
        <v>11477838.780000001</v>
      </c>
      <c r="T876">
        <v>0.59455257775721371</v>
      </c>
      <c r="V876">
        <v>7827163.3499999978</v>
      </c>
      <c r="W876">
        <v>0.59455257775721371</v>
      </c>
      <c r="X876">
        <v>1</v>
      </c>
      <c r="Y876">
        <v>1</v>
      </c>
      <c r="AA876">
        <v>2649892.7564576697</v>
      </c>
      <c r="AB876">
        <v>794967.82693730085</v>
      </c>
      <c r="AC876">
        <v>3650773.163880866</v>
      </c>
      <c r="AD876">
        <v>229383.91477785783</v>
      </c>
      <c r="AE876">
        <v>229383.91477785783</v>
      </c>
      <c r="AF876">
        <v>226148.43107651643</v>
      </c>
      <c r="AG876">
        <v>541.34683482281298</v>
      </c>
      <c r="AH876">
        <v>156.20287012452013</v>
      </c>
      <c r="AI876">
        <v>153.99961258189745</v>
      </c>
      <c r="AJ876">
        <v>0</v>
      </c>
      <c r="AK876">
        <v>0</v>
      </c>
      <c r="AL876">
        <v>0</v>
      </c>
      <c r="AM876">
        <v>0</v>
      </c>
      <c r="AN876">
        <v>1021116.25</v>
      </c>
      <c r="AO876">
        <v>695.34</v>
      </c>
      <c r="AP876">
        <v>3653177.8600000003</v>
      </c>
      <c r="AQ876">
        <v>4674294.1100000003</v>
      </c>
      <c r="AS876">
        <v>4674294.1100000003</v>
      </c>
      <c r="AU876">
        <v>88</v>
      </c>
      <c r="AV876">
        <v>44</v>
      </c>
      <c r="AX876">
        <v>0</v>
      </c>
      <c r="AY876">
        <v>272</v>
      </c>
    </row>
    <row r="877" spans="1:51" x14ac:dyDescent="0.25">
      <c r="A877" t="s">
        <v>1924</v>
      </c>
      <c r="B877" t="s">
        <v>1925</v>
      </c>
      <c r="C877" t="s">
        <v>1890</v>
      </c>
      <c r="D877" t="s">
        <v>222</v>
      </c>
      <c r="F877">
        <v>978.48</v>
      </c>
      <c r="H877">
        <v>6500501.7000000002</v>
      </c>
      <c r="I877">
        <v>884712.26</v>
      </c>
      <c r="J877">
        <v>1908451.1199999996</v>
      </c>
      <c r="K877">
        <v>5755747.7204799997</v>
      </c>
      <c r="L877">
        <v>15049412.800480001</v>
      </c>
      <c r="M877">
        <v>0.9</v>
      </c>
      <c r="N877">
        <v>14120046.289999999</v>
      </c>
      <c r="O877">
        <v>14430.59</v>
      </c>
      <c r="Q877">
        <v>7066293.79</v>
      </c>
      <c r="R877">
        <v>1339771.8400000001</v>
      </c>
      <c r="S877">
        <v>11165800.51</v>
      </c>
      <c r="T877">
        <v>0.79077648052101401</v>
      </c>
      <c r="V877">
        <v>2954245.7799999993</v>
      </c>
      <c r="W877">
        <v>0.79077648052101401</v>
      </c>
      <c r="X877">
        <v>2</v>
      </c>
      <c r="Y877">
        <v>0</v>
      </c>
      <c r="AA877">
        <v>0</v>
      </c>
      <c r="AB877">
        <v>0</v>
      </c>
      <c r="AC877">
        <v>947090.2908291003</v>
      </c>
      <c r="AD877">
        <v>59507.197189852101</v>
      </c>
      <c r="AE877">
        <v>59507.197189852101</v>
      </c>
      <c r="AF877">
        <v>58667.842055440291</v>
      </c>
      <c r="AG877">
        <v>0</v>
      </c>
      <c r="AH877">
        <v>60.815956575353709</v>
      </c>
      <c r="AI877">
        <v>59.958141255253345</v>
      </c>
      <c r="AJ877">
        <v>0</v>
      </c>
      <c r="AK877">
        <v>0</v>
      </c>
      <c r="AL877">
        <v>0</v>
      </c>
      <c r="AM877">
        <v>0</v>
      </c>
      <c r="AN877">
        <v>58667.839999999997</v>
      </c>
      <c r="AO877">
        <v>59.95</v>
      </c>
      <c r="AP877">
        <v>1504331.48</v>
      </c>
      <c r="AQ877">
        <v>1562999.32</v>
      </c>
      <c r="AS877">
        <v>1562999.32</v>
      </c>
      <c r="AU877">
        <v>91</v>
      </c>
      <c r="AV877">
        <v>46</v>
      </c>
      <c r="AX877">
        <v>2</v>
      </c>
      <c r="AY877">
        <v>487</v>
      </c>
    </row>
    <row r="878" spans="1:51" x14ac:dyDescent="0.25">
      <c r="A878" t="s">
        <v>1926</v>
      </c>
      <c r="B878" t="s">
        <v>1927</v>
      </c>
      <c r="C878" t="s">
        <v>1890</v>
      </c>
      <c r="D878" t="s">
        <v>211</v>
      </c>
      <c r="F878">
        <v>62</v>
      </c>
      <c r="H878">
        <v>343336.92000000004</v>
      </c>
      <c r="I878">
        <v>56058.54</v>
      </c>
      <c r="J878">
        <v>70568.830000000016</v>
      </c>
      <c r="K878">
        <v>273683.40900000004</v>
      </c>
      <c r="L878">
        <v>743647.69900000002</v>
      </c>
      <c r="M878">
        <v>0.9</v>
      </c>
      <c r="N878">
        <v>696651.27</v>
      </c>
      <c r="O878">
        <v>11236.31</v>
      </c>
      <c r="Q878">
        <v>443085.13</v>
      </c>
      <c r="R878">
        <v>251382.8</v>
      </c>
      <c r="S878">
        <v>704719.74</v>
      </c>
      <c r="T878">
        <v>1.0115817918483088</v>
      </c>
      <c r="V878">
        <v>-8068.4699999999721</v>
      </c>
      <c r="W878">
        <v>1.0115817918483088</v>
      </c>
      <c r="X878">
        <v>4</v>
      </c>
      <c r="Y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0.86462179482616064</v>
      </c>
      <c r="AL878">
        <v>0</v>
      </c>
      <c r="AM878">
        <v>53.606551279221961</v>
      </c>
      <c r="AN878">
        <v>53.6</v>
      </c>
      <c r="AO878">
        <v>0.86</v>
      </c>
      <c r="AP878">
        <v>252143.66999999995</v>
      </c>
      <c r="AQ878">
        <v>252197.26999999996</v>
      </c>
      <c r="AS878">
        <v>252197.26999999996</v>
      </c>
      <c r="AU878">
        <v>91</v>
      </c>
      <c r="AV878">
        <v>46</v>
      </c>
      <c r="AX878">
        <v>0</v>
      </c>
      <c r="AY878">
        <v>10</v>
      </c>
    </row>
    <row r="879" spans="1:51" x14ac:dyDescent="0.25">
      <c r="A879" t="s">
        <v>1928</v>
      </c>
      <c r="B879" t="s">
        <v>1929</v>
      </c>
      <c r="C879" t="s">
        <v>1890</v>
      </c>
      <c r="D879" t="s">
        <v>102</v>
      </c>
      <c r="F879">
        <v>993.45</v>
      </c>
      <c r="H879">
        <v>5899596.6499999994</v>
      </c>
      <c r="I879">
        <v>898247.68000000005</v>
      </c>
      <c r="J879">
        <v>1314750.1500000001</v>
      </c>
      <c r="K879">
        <v>5021555.9819499999</v>
      </c>
      <c r="L879">
        <v>13134150.46195</v>
      </c>
      <c r="M879">
        <v>0.9</v>
      </c>
      <c r="N879">
        <v>12322891.01</v>
      </c>
      <c r="O879">
        <v>12404.13</v>
      </c>
      <c r="Q879">
        <v>4930158.25</v>
      </c>
      <c r="R879">
        <v>3648036.8</v>
      </c>
      <c r="S879">
        <v>8773721.9600000009</v>
      </c>
      <c r="T879">
        <v>0.71198568200271706</v>
      </c>
      <c r="V879">
        <v>3549169.0499999989</v>
      </c>
      <c r="W879">
        <v>0.71198568200271706</v>
      </c>
      <c r="X879">
        <v>1</v>
      </c>
      <c r="Y879">
        <v>1</v>
      </c>
      <c r="AA879">
        <v>244380.95291108452</v>
      </c>
      <c r="AB879">
        <v>73314.285873325352</v>
      </c>
      <c r="AC879">
        <v>1377773.6737260902</v>
      </c>
      <c r="AD879">
        <v>86567.722718001969</v>
      </c>
      <c r="AE879">
        <v>86567.722718001969</v>
      </c>
      <c r="AF879">
        <v>85346.676088871129</v>
      </c>
      <c r="AG879">
        <v>73.797660549927372</v>
      </c>
      <c r="AH879">
        <v>87.138479760432801</v>
      </c>
      <c r="AI879">
        <v>85.909382544537849</v>
      </c>
      <c r="AJ879">
        <v>0</v>
      </c>
      <c r="AK879">
        <v>0</v>
      </c>
      <c r="AL879">
        <v>0</v>
      </c>
      <c r="AM879">
        <v>0</v>
      </c>
      <c r="AN879">
        <v>158660.96</v>
      </c>
      <c r="AO879">
        <v>159.69999999999999</v>
      </c>
      <c r="AP879">
        <v>3674564.5800000005</v>
      </c>
      <c r="AQ879">
        <v>3833225.5400000005</v>
      </c>
      <c r="AS879">
        <v>3833225.5400000005</v>
      </c>
      <c r="AU879">
        <v>88</v>
      </c>
      <c r="AV879">
        <v>44</v>
      </c>
      <c r="AX879">
        <v>0</v>
      </c>
      <c r="AY879">
        <v>229</v>
      </c>
    </row>
    <row r="880" spans="1:51" x14ac:dyDescent="0.25">
      <c r="A880" t="s">
        <v>1930</v>
      </c>
      <c r="B880" t="s">
        <v>1931</v>
      </c>
      <c r="C880" t="s">
        <v>1890</v>
      </c>
      <c r="D880" t="s">
        <v>102</v>
      </c>
      <c r="F880">
        <v>973.7</v>
      </c>
      <c r="H880">
        <v>5679588.4399999995</v>
      </c>
      <c r="I880">
        <v>880390.32</v>
      </c>
      <c r="J880">
        <v>1077554.71</v>
      </c>
      <c r="K880">
        <v>4855266.0836999994</v>
      </c>
      <c r="L880">
        <v>12492799.5537</v>
      </c>
      <c r="M880">
        <v>0.9</v>
      </c>
      <c r="N880">
        <v>11729046.199999999</v>
      </c>
      <c r="O880">
        <v>12045.85</v>
      </c>
      <c r="Q880">
        <v>4873458.32</v>
      </c>
      <c r="R880">
        <v>2690898.55</v>
      </c>
      <c r="S880">
        <v>7925178.1500000004</v>
      </c>
      <c r="T880">
        <v>0.67568820301858823</v>
      </c>
      <c r="V880">
        <v>3803868.0499999989</v>
      </c>
      <c r="W880">
        <v>0.67568820301858823</v>
      </c>
      <c r="X880">
        <v>1</v>
      </c>
      <c r="Y880">
        <v>1</v>
      </c>
      <c r="AA880">
        <v>658338.9496849291</v>
      </c>
      <c r="AB880">
        <v>197501.68490547873</v>
      </c>
      <c r="AC880">
        <v>1447666.3921567304</v>
      </c>
      <c r="AD880">
        <v>90959.193962149089</v>
      </c>
      <c r="AE880">
        <v>90959.193962149089</v>
      </c>
      <c r="AF880">
        <v>89676.205179623983</v>
      </c>
      <c r="AG880">
        <v>202.83627904434499</v>
      </c>
      <c r="AH880">
        <v>93.416035701087694</v>
      </c>
      <c r="AI880">
        <v>92.09839291324225</v>
      </c>
      <c r="AJ880">
        <v>0</v>
      </c>
      <c r="AK880">
        <v>0</v>
      </c>
      <c r="AL880">
        <v>0</v>
      </c>
      <c r="AM880">
        <v>0</v>
      </c>
      <c r="AN880">
        <v>287177.89</v>
      </c>
      <c r="AO880">
        <v>294.93</v>
      </c>
      <c r="AP880">
        <v>2706009.2299999995</v>
      </c>
      <c r="AQ880">
        <v>2993187.1199999996</v>
      </c>
      <c r="AS880">
        <v>2993187.1199999996</v>
      </c>
      <c r="AU880">
        <v>87</v>
      </c>
      <c r="AV880">
        <v>44</v>
      </c>
      <c r="AX880">
        <v>0</v>
      </c>
      <c r="AY880">
        <v>134</v>
      </c>
    </row>
    <row r="881" spans="1:51" x14ac:dyDescent="0.25">
      <c r="A881" t="s">
        <v>1932</v>
      </c>
      <c r="B881" t="s">
        <v>1933</v>
      </c>
      <c r="C881" t="s">
        <v>1890</v>
      </c>
      <c r="D881" t="s">
        <v>102</v>
      </c>
      <c r="F881">
        <v>441.69</v>
      </c>
      <c r="H881">
        <v>2632800.2200000002</v>
      </c>
      <c r="I881">
        <v>399362.84</v>
      </c>
      <c r="J881">
        <v>647676.83000000007</v>
      </c>
      <c r="K881">
        <v>2254949.0421899999</v>
      </c>
      <c r="L881">
        <v>5934788.9321900001</v>
      </c>
      <c r="M881">
        <v>0.9</v>
      </c>
      <c r="N881">
        <v>5566804.9400000004</v>
      </c>
      <c r="O881">
        <v>12603.42</v>
      </c>
      <c r="Q881">
        <v>2727682.46</v>
      </c>
      <c r="R881">
        <v>1155373.7</v>
      </c>
      <c r="S881">
        <v>4425733.6399999997</v>
      </c>
      <c r="T881">
        <v>0.79502222328630745</v>
      </c>
      <c r="V881">
        <v>1141071.3000000007</v>
      </c>
      <c r="W881">
        <v>0.79502222328630745</v>
      </c>
      <c r="X881">
        <v>2</v>
      </c>
      <c r="Y881">
        <v>0</v>
      </c>
      <c r="AA881">
        <v>0</v>
      </c>
      <c r="AB881">
        <v>0</v>
      </c>
      <c r="AC881">
        <v>325856.31342560041</v>
      </c>
      <c r="AD881">
        <v>20474.073154736278</v>
      </c>
      <c r="AE881">
        <v>20474.073154736278</v>
      </c>
      <c r="AF881">
        <v>20185.284247910036</v>
      </c>
      <c r="AG881">
        <v>0</v>
      </c>
      <c r="AH881">
        <v>46.353943160896279</v>
      </c>
      <c r="AI881">
        <v>45.700116026874134</v>
      </c>
      <c r="AJ881">
        <v>0</v>
      </c>
      <c r="AK881">
        <v>0</v>
      </c>
      <c r="AL881">
        <v>0</v>
      </c>
      <c r="AM881">
        <v>0</v>
      </c>
      <c r="AN881">
        <v>20185.28</v>
      </c>
      <c r="AO881">
        <v>45.7</v>
      </c>
      <c r="AP881">
        <v>1183958.8800000001</v>
      </c>
      <c r="AQ881">
        <v>1204144.1600000001</v>
      </c>
      <c r="AS881">
        <v>1204144.1600000001</v>
      </c>
      <c r="AU881">
        <v>87</v>
      </c>
      <c r="AV881">
        <v>44</v>
      </c>
      <c r="AX881">
        <v>0.33</v>
      </c>
      <c r="AY881">
        <v>129.33000000000001</v>
      </c>
    </row>
    <row r="882" spans="1:51" x14ac:dyDescent="0.25">
      <c r="A882" t="s">
        <v>1934</v>
      </c>
      <c r="B882" t="s">
        <v>1935</v>
      </c>
      <c r="C882" t="s">
        <v>1890</v>
      </c>
      <c r="D882" t="s">
        <v>102</v>
      </c>
      <c r="F882">
        <v>3132.75</v>
      </c>
      <c r="H882">
        <v>18324942.200000003</v>
      </c>
      <c r="I882">
        <v>2832538.56</v>
      </c>
      <c r="J882">
        <v>3600340.9400000009</v>
      </c>
      <c r="K882">
        <v>14740226.471249999</v>
      </c>
      <c r="L882">
        <v>39498048.171250001</v>
      </c>
      <c r="M882">
        <v>0.9</v>
      </c>
      <c r="N882">
        <v>37022266</v>
      </c>
      <c r="O882">
        <v>11817.81</v>
      </c>
      <c r="Q882">
        <v>28504157.91</v>
      </c>
      <c r="R882">
        <v>2457965.79</v>
      </c>
      <c r="S882">
        <v>33288876.359999999</v>
      </c>
      <c r="T882">
        <v>0.89915826221982198</v>
      </c>
      <c r="V882">
        <v>3733389.6400000006</v>
      </c>
      <c r="W882">
        <v>0.89915826221982198</v>
      </c>
      <c r="X882">
        <v>2</v>
      </c>
      <c r="Y882">
        <v>0</v>
      </c>
      <c r="AA882">
        <v>0</v>
      </c>
      <c r="AB882">
        <v>0</v>
      </c>
      <c r="AC882">
        <v>9199.3294080008363</v>
      </c>
      <c r="AD882">
        <v>578.0085746809674</v>
      </c>
      <c r="AE882">
        <v>95153.354314162425</v>
      </c>
      <c r="AF882">
        <v>93811.206468662509</v>
      </c>
      <c r="AG882">
        <v>0</v>
      </c>
      <c r="AH882">
        <v>0.18450517107364692</v>
      </c>
      <c r="AI882">
        <v>29.945321672224885</v>
      </c>
      <c r="AJ882">
        <v>0</v>
      </c>
      <c r="AK882">
        <v>0</v>
      </c>
      <c r="AL882">
        <v>0</v>
      </c>
      <c r="AM882">
        <v>0</v>
      </c>
      <c r="AN882">
        <v>93811.199999999997</v>
      </c>
      <c r="AO882">
        <v>29.94</v>
      </c>
      <c r="AP882">
        <v>2488448.58</v>
      </c>
      <c r="AQ882">
        <v>2582259.7800000003</v>
      </c>
      <c r="AS882">
        <v>2582259.7800000003</v>
      </c>
      <c r="AU882">
        <v>88</v>
      </c>
      <c r="AV882">
        <v>44</v>
      </c>
      <c r="AX882">
        <v>31</v>
      </c>
      <c r="AY882">
        <v>446.66</v>
      </c>
    </row>
    <row r="883" spans="1:51" x14ac:dyDescent="0.25">
      <c r="A883" t="s">
        <v>1936</v>
      </c>
      <c r="B883" t="s">
        <v>1937</v>
      </c>
      <c r="C883" t="s">
        <v>1938</v>
      </c>
      <c r="D883" t="s">
        <v>211</v>
      </c>
      <c r="F883">
        <v>849.63</v>
      </c>
      <c r="H883">
        <v>4827913.63</v>
      </c>
      <c r="I883">
        <v>768209.95</v>
      </c>
      <c r="J883">
        <v>995113.02</v>
      </c>
      <c r="K883">
        <v>4023467.6941299988</v>
      </c>
      <c r="L883">
        <v>10614704.294129997</v>
      </c>
      <c r="M883">
        <v>0.9</v>
      </c>
      <c r="N883">
        <v>9955580.6300000008</v>
      </c>
      <c r="O883">
        <v>11717.54</v>
      </c>
      <c r="Q883">
        <v>5168937.46</v>
      </c>
      <c r="R883">
        <v>1818706.71</v>
      </c>
      <c r="S883">
        <v>7087648.1399999997</v>
      </c>
      <c r="T883">
        <v>0.71192714954687675</v>
      </c>
      <c r="V883">
        <v>2867932.4900000012</v>
      </c>
      <c r="W883">
        <v>0.71192714954687675</v>
      </c>
      <c r="X883">
        <v>1</v>
      </c>
      <c r="Y883">
        <v>1</v>
      </c>
      <c r="AA883">
        <v>198016.45009233709</v>
      </c>
      <c r="AB883">
        <v>59404.935027701125</v>
      </c>
      <c r="AC883">
        <v>871675.73174028227</v>
      </c>
      <c r="AD883">
        <v>54768.779868779762</v>
      </c>
      <c r="AE883">
        <v>54768.779868779762</v>
      </c>
      <c r="AF883">
        <v>53996.260597847438</v>
      </c>
      <c r="AG883">
        <v>69.918594008805158</v>
      </c>
      <c r="AH883">
        <v>64.461918563115432</v>
      </c>
      <c r="AI883">
        <v>63.55267657432934</v>
      </c>
      <c r="AJ883">
        <v>0</v>
      </c>
      <c r="AK883">
        <v>0</v>
      </c>
      <c r="AL883">
        <v>0</v>
      </c>
      <c r="AM883">
        <v>0</v>
      </c>
      <c r="AN883">
        <v>113401.19</v>
      </c>
      <c r="AO883">
        <v>133.47</v>
      </c>
      <c r="AP883">
        <v>1839299.5499999996</v>
      </c>
      <c r="AQ883">
        <v>1952700.7399999995</v>
      </c>
      <c r="AS883">
        <v>1952700.7399999995</v>
      </c>
      <c r="AU883">
        <v>73</v>
      </c>
      <c r="AV883">
        <v>37</v>
      </c>
      <c r="AX883">
        <v>0</v>
      </c>
      <c r="AY883">
        <v>141</v>
      </c>
    </row>
    <row r="884" spans="1:51" x14ac:dyDescent="0.25">
      <c r="A884" t="s">
        <v>1939</v>
      </c>
      <c r="B884" t="s">
        <v>1940</v>
      </c>
      <c r="C884" t="s">
        <v>1938</v>
      </c>
      <c r="D884" t="s">
        <v>211</v>
      </c>
      <c r="F884">
        <v>210.75</v>
      </c>
      <c r="H884">
        <v>1255528.3700000001</v>
      </c>
      <c r="I884">
        <v>190553.82</v>
      </c>
      <c r="J884">
        <v>376326.98</v>
      </c>
      <c r="K884">
        <v>1053307.3772499999</v>
      </c>
      <c r="L884">
        <v>2875716.5472499998</v>
      </c>
      <c r="M884">
        <v>0.9</v>
      </c>
      <c r="N884">
        <v>2693475.63</v>
      </c>
      <c r="O884">
        <v>12780.43</v>
      </c>
      <c r="Q884">
        <v>1285595.9099999999</v>
      </c>
      <c r="R884">
        <v>485816.21</v>
      </c>
      <c r="S884">
        <v>1827186.0099999998</v>
      </c>
      <c r="T884">
        <v>0.678374806754795</v>
      </c>
      <c r="V884">
        <v>866289.62000000011</v>
      </c>
      <c r="W884">
        <v>0.678374806754795</v>
      </c>
      <c r="X884">
        <v>1</v>
      </c>
      <c r="Y884">
        <v>1</v>
      </c>
      <c r="AA884">
        <v>143945.6347615018</v>
      </c>
      <c r="AB884">
        <v>43183.690428450536</v>
      </c>
      <c r="AC884">
        <v>289449.49820694886</v>
      </c>
      <c r="AD884">
        <v>18186.574746982311</v>
      </c>
      <c r="AE884">
        <v>18186.574746982311</v>
      </c>
      <c r="AF884">
        <v>17930.051240379533</v>
      </c>
      <c r="AG884">
        <v>204.90481816583883</v>
      </c>
      <c r="AH884">
        <v>86.294542097187716</v>
      </c>
      <c r="AI884">
        <v>85.077348708799676</v>
      </c>
      <c r="AJ884">
        <v>0</v>
      </c>
      <c r="AK884">
        <v>0</v>
      </c>
      <c r="AL884">
        <v>0</v>
      </c>
      <c r="AM884">
        <v>0</v>
      </c>
      <c r="AN884">
        <v>61113.74</v>
      </c>
      <c r="AO884">
        <v>289.98</v>
      </c>
      <c r="AP884">
        <v>508658.19999999995</v>
      </c>
      <c r="AQ884">
        <v>569771.93999999994</v>
      </c>
      <c r="AS884">
        <v>569771.93999999994</v>
      </c>
      <c r="AU884">
        <v>73</v>
      </c>
      <c r="AV884">
        <v>37</v>
      </c>
      <c r="AX884">
        <v>1.33</v>
      </c>
      <c r="AY884">
        <v>89.33</v>
      </c>
    </row>
    <row r="885" spans="1:51" x14ac:dyDescent="0.25">
      <c r="A885" t="s">
        <v>1941</v>
      </c>
      <c r="B885" t="s">
        <v>1942</v>
      </c>
      <c r="C885" t="s">
        <v>1938</v>
      </c>
      <c r="D885" t="s">
        <v>102</v>
      </c>
      <c r="F885">
        <v>889.79</v>
      </c>
      <c r="H885">
        <v>5426763.5700000003</v>
      </c>
      <c r="I885">
        <v>804521.42</v>
      </c>
      <c r="J885">
        <v>1523408.09</v>
      </c>
      <c r="K885">
        <v>4405915.2322900007</v>
      </c>
      <c r="L885">
        <v>12160608.312290002</v>
      </c>
      <c r="M885">
        <v>0.9</v>
      </c>
      <c r="N885">
        <v>11385139</v>
      </c>
      <c r="O885">
        <v>12795.31</v>
      </c>
      <c r="Q885">
        <v>8044391.6699999999</v>
      </c>
      <c r="R885">
        <v>2648313.91</v>
      </c>
      <c r="S885">
        <v>11465678.560000001</v>
      </c>
      <c r="T885">
        <v>1.0070740954502182</v>
      </c>
      <c r="V885">
        <v>-80539.560000000522</v>
      </c>
      <c r="W885">
        <v>1.0070740954502182</v>
      </c>
      <c r="X885">
        <v>4</v>
      </c>
      <c r="Y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0.98458508312615312</v>
      </c>
      <c r="AL885">
        <v>0</v>
      </c>
      <c r="AM885">
        <v>876.07396111481978</v>
      </c>
      <c r="AN885">
        <v>876.07</v>
      </c>
      <c r="AO885">
        <v>0.98</v>
      </c>
      <c r="AP885">
        <v>2658167.7599999998</v>
      </c>
      <c r="AQ885">
        <v>2659043.8299999996</v>
      </c>
      <c r="AS885">
        <v>2659043.8299999996</v>
      </c>
      <c r="AU885">
        <v>106</v>
      </c>
      <c r="AV885">
        <v>53</v>
      </c>
      <c r="AX885">
        <v>20.5</v>
      </c>
      <c r="AY885">
        <v>327</v>
      </c>
    </row>
    <row r="886" spans="1:51" x14ac:dyDescent="0.25">
      <c r="A886" t="s">
        <v>1943</v>
      </c>
      <c r="B886" t="s">
        <v>1944</v>
      </c>
      <c r="C886" t="s">
        <v>1938</v>
      </c>
      <c r="D886" t="s">
        <v>102</v>
      </c>
      <c r="F886">
        <v>1169.75</v>
      </c>
      <c r="H886">
        <v>7012604.2599999998</v>
      </c>
      <c r="I886">
        <v>1057652.8500000001</v>
      </c>
      <c r="J886">
        <v>1711844.5499999998</v>
      </c>
      <c r="K886">
        <v>5998393.0662500001</v>
      </c>
      <c r="L886">
        <v>15780494.72625</v>
      </c>
      <c r="M886">
        <v>0.9</v>
      </c>
      <c r="N886">
        <v>14802284.560000001</v>
      </c>
      <c r="O886">
        <v>12654.22</v>
      </c>
      <c r="Q886">
        <v>7945655.4400000004</v>
      </c>
      <c r="R886">
        <v>2621196.79</v>
      </c>
      <c r="S886">
        <v>11280400.330000002</v>
      </c>
      <c r="T886">
        <v>0.76207157647022028</v>
      </c>
      <c r="V886">
        <v>3521884.2299999986</v>
      </c>
      <c r="W886">
        <v>0.76207157647022028</v>
      </c>
      <c r="X886">
        <v>2</v>
      </c>
      <c r="Y886">
        <v>0</v>
      </c>
      <c r="AA886">
        <v>0</v>
      </c>
      <c r="AB886">
        <v>0</v>
      </c>
      <c r="AC886">
        <v>1009394.6146655991</v>
      </c>
      <c r="AD886">
        <v>63421.877469251092</v>
      </c>
      <c r="AE886">
        <v>63421.877469251092</v>
      </c>
      <c r="AF886">
        <v>62527.305367022578</v>
      </c>
      <c r="AG886">
        <v>0</v>
      </c>
      <c r="AH886">
        <v>54.218317990383497</v>
      </c>
      <c r="AI886">
        <v>53.453563040839988</v>
      </c>
      <c r="AJ886">
        <v>0</v>
      </c>
      <c r="AK886">
        <v>0</v>
      </c>
      <c r="AL886">
        <v>0</v>
      </c>
      <c r="AM886">
        <v>0</v>
      </c>
      <c r="AN886">
        <v>62527.3</v>
      </c>
      <c r="AO886">
        <v>53.45</v>
      </c>
      <c r="AP886">
        <v>2670778.4200000004</v>
      </c>
      <c r="AQ886">
        <v>2733305.72</v>
      </c>
      <c r="AS886">
        <v>2733305.72</v>
      </c>
      <c r="AU886">
        <v>106</v>
      </c>
      <c r="AV886">
        <v>53</v>
      </c>
      <c r="AX886">
        <v>2</v>
      </c>
      <c r="AY886">
        <v>337.66</v>
      </c>
    </row>
    <row r="887" spans="1:51" x14ac:dyDescent="0.25">
      <c r="A887" t="s">
        <v>1945</v>
      </c>
      <c r="B887" t="s">
        <v>1946</v>
      </c>
      <c r="C887" t="s">
        <v>1938</v>
      </c>
      <c r="D887" t="s">
        <v>102</v>
      </c>
      <c r="F887">
        <v>319.04000000000002</v>
      </c>
      <c r="H887">
        <v>1956030.76</v>
      </c>
      <c r="I887">
        <v>288466.39</v>
      </c>
      <c r="J887">
        <v>573383.16999999993</v>
      </c>
      <c r="K887">
        <v>1670724.9220400001</v>
      </c>
      <c r="L887">
        <v>4488605.2420399999</v>
      </c>
      <c r="M887">
        <v>0.9</v>
      </c>
      <c r="N887">
        <v>4206817.21</v>
      </c>
      <c r="O887">
        <v>13185.86</v>
      </c>
      <c r="Q887">
        <v>2516345.4900000002</v>
      </c>
      <c r="R887">
        <v>959678.43</v>
      </c>
      <c r="S887">
        <v>3610965.2900000005</v>
      </c>
      <c r="T887">
        <v>0.85836039688541654</v>
      </c>
      <c r="V887">
        <v>595851.91999999946</v>
      </c>
      <c r="W887">
        <v>0.85836039688541654</v>
      </c>
      <c r="X887">
        <v>2</v>
      </c>
      <c r="Y887">
        <v>0</v>
      </c>
      <c r="AA887">
        <v>0</v>
      </c>
      <c r="AB887">
        <v>0</v>
      </c>
      <c r="AC887">
        <v>74079.477157099827</v>
      </c>
      <c r="AD887">
        <v>4654.5319887606602</v>
      </c>
      <c r="AE887">
        <v>9690.4400799267041</v>
      </c>
      <c r="AF887">
        <v>9553.7554263066286</v>
      </c>
      <c r="AG887">
        <v>0</v>
      </c>
      <c r="AH887">
        <v>14.589180004891737</v>
      </c>
      <c r="AI887">
        <v>29.945321672224885</v>
      </c>
      <c r="AJ887">
        <v>0</v>
      </c>
      <c r="AK887">
        <v>0</v>
      </c>
      <c r="AL887">
        <v>0</v>
      </c>
      <c r="AM887">
        <v>0</v>
      </c>
      <c r="AN887">
        <v>9553.75</v>
      </c>
      <c r="AO887">
        <v>29.94</v>
      </c>
      <c r="AP887">
        <v>988312.76</v>
      </c>
      <c r="AQ887">
        <v>997866.51</v>
      </c>
      <c r="AS887">
        <v>997866.51</v>
      </c>
      <c r="AU887">
        <v>73</v>
      </c>
      <c r="AV887">
        <v>37</v>
      </c>
      <c r="AX887">
        <v>0</v>
      </c>
      <c r="AY887">
        <v>139</v>
      </c>
    </row>
    <row r="888" spans="1:51" x14ac:dyDescent="0.25">
      <c r="A888" t="s">
        <v>1947</v>
      </c>
      <c r="B888" t="s">
        <v>1948</v>
      </c>
      <c r="C888" t="s">
        <v>1938</v>
      </c>
      <c r="D888" t="s">
        <v>102</v>
      </c>
      <c r="F888">
        <v>479.71</v>
      </c>
      <c r="H888">
        <v>2834694.0300000003</v>
      </c>
      <c r="I888">
        <v>433739.39</v>
      </c>
      <c r="J888">
        <v>615529.82999999996</v>
      </c>
      <c r="K888">
        <v>2278530.5762100001</v>
      </c>
      <c r="L888">
        <v>6162493.8262100006</v>
      </c>
      <c r="M888">
        <v>0.9</v>
      </c>
      <c r="N888">
        <v>5774097.5</v>
      </c>
      <c r="O888">
        <v>12036.64</v>
      </c>
      <c r="Q888">
        <v>4384782.43</v>
      </c>
      <c r="R888">
        <v>933555.24</v>
      </c>
      <c r="S888">
        <v>5613677.3399999999</v>
      </c>
      <c r="T888">
        <v>0.97221727551361925</v>
      </c>
      <c r="V888">
        <v>160420.16000000015</v>
      </c>
      <c r="W888">
        <v>0.97221727551361925</v>
      </c>
      <c r="X888">
        <v>3</v>
      </c>
      <c r="Y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19.725737193486488</v>
      </c>
      <c r="AK888">
        <v>0</v>
      </c>
      <c r="AL888">
        <v>9462.633389087403</v>
      </c>
      <c r="AM888">
        <v>0</v>
      </c>
      <c r="AN888">
        <v>9462.6299999999992</v>
      </c>
      <c r="AO888">
        <v>19.72</v>
      </c>
      <c r="AP888">
        <v>940725.05999999994</v>
      </c>
      <c r="AQ888">
        <v>950187.69</v>
      </c>
      <c r="AS888">
        <v>950187.69</v>
      </c>
      <c r="AU888">
        <v>106</v>
      </c>
      <c r="AV888">
        <v>53</v>
      </c>
      <c r="AX888">
        <v>0</v>
      </c>
      <c r="AY888">
        <v>103</v>
      </c>
    </row>
    <row r="889" spans="1:51" x14ac:dyDescent="0.25">
      <c r="A889" t="s">
        <v>1949</v>
      </c>
      <c r="B889" t="s">
        <v>1950</v>
      </c>
      <c r="C889" t="s">
        <v>1938</v>
      </c>
      <c r="D889" t="s">
        <v>211</v>
      </c>
      <c r="F889">
        <v>824.46</v>
      </c>
      <c r="H889">
        <v>4648814.26</v>
      </c>
      <c r="I889">
        <v>745451.99</v>
      </c>
      <c r="J889">
        <v>919074.19999999984</v>
      </c>
      <c r="K889">
        <v>3880375.2464600001</v>
      </c>
      <c r="L889">
        <v>10193715.696460001</v>
      </c>
      <c r="M889">
        <v>0.9</v>
      </c>
      <c r="N889">
        <v>9562381.6500000004</v>
      </c>
      <c r="O889">
        <v>11598.35</v>
      </c>
      <c r="Q889">
        <v>4542131.28</v>
      </c>
      <c r="R889">
        <v>2068839.41</v>
      </c>
      <c r="S889">
        <v>6636359.79</v>
      </c>
      <c r="T889">
        <v>0.69400699876897298</v>
      </c>
      <c r="V889">
        <v>2926021.8600000003</v>
      </c>
      <c r="W889">
        <v>0.69400699876897298</v>
      </c>
      <c r="X889">
        <v>1</v>
      </c>
      <c r="Y889">
        <v>1</v>
      </c>
      <c r="AA889">
        <v>361555.04526498541</v>
      </c>
      <c r="AB889">
        <v>108466.51357949561</v>
      </c>
      <c r="AC889">
        <v>977191.52024576545</v>
      </c>
      <c r="AD889">
        <v>61398.505560236074</v>
      </c>
      <c r="AE889">
        <v>61398.505560236074</v>
      </c>
      <c r="AF889">
        <v>60532.473326810963</v>
      </c>
      <c r="AG889">
        <v>131.56067435593675</v>
      </c>
      <c r="AH889">
        <v>74.471175751687255</v>
      </c>
      <c r="AI889">
        <v>73.420752161185462</v>
      </c>
      <c r="AJ889">
        <v>0</v>
      </c>
      <c r="AK889">
        <v>0</v>
      </c>
      <c r="AL889">
        <v>0</v>
      </c>
      <c r="AM889">
        <v>0</v>
      </c>
      <c r="AN889">
        <v>168998.98</v>
      </c>
      <c r="AO889">
        <v>204.98</v>
      </c>
      <c r="AP889">
        <v>2082283.0199999998</v>
      </c>
      <c r="AQ889">
        <v>2251282</v>
      </c>
      <c r="AS889">
        <v>2251282</v>
      </c>
      <c r="AU889">
        <v>73</v>
      </c>
      <c r="AV889">
        <v>37</v>
      </c>
      <c r="AX889">
        <v>3</v>
      </c>
      <c r="AY889">
        <v>113.33</v>
      </c>
    </row>
    <row r="890" spans="1:51" x14ac:dyDescent="0.25">
      <c r="A890" t="s">
        <v>1951</v>
      </c>
      <c r="B890" t="s">
        <v>1952</v>
      </c>
      <c r="C890" t="s">
        <v>1938</v>
      </c>
      <c r="D890" t="s">
        <v>222</v>
      </c>
      <c r="F890">
        <v>951.99</v>
      </c>
      <c r="H890">
        <v>5953577.1600000001</v>
      </c>
      <c r="I890">
        <v>860760.79</v>
      </c>
      <c r="J890">
        <v>1073146.0199999998</v>
      </c>
      <c r="K890">
        <v>5258644.690489999</v>
      </c>
      <c r="L890">
        <v>13146128.660489999</v>
      </c>
      <c r="M890">
        <v>0.9</v>
      </c>
      <c r="N890">
        <v>12357380.26</v>
      </c>
      <c r="O890">
        <v>12980.57</v>
      </c>
      <c r="Q890">
        <v>6231971.75</v>
      </c>
      <c r="R890">
        <v>2302670.62</v>
      </c>
      <c r="S890">
        <v>8743024.9600000009</v>
      </c>
      <c r="T890">
        <v>0.70751443882491649</v>
      </c>
      <c r="V890">
        <v>3614355.2999999989</v>
      </c>
      <c r="W890">
        <v>0.70751443882491649</v>
      </c>
      <c r="X890">
        <v>1</v>
      </c>
      <c r="Y890">
        <v>1</v>
      </c>
      <c r="AA890">
        <v>300317.77736759558</v>
      </c>
      <c r="AB890">
        <v>90095.333210278666</v>
      </c>
      <c r="AC890">
        <v>1460763.5548060779</v>
      </c>
      <c r="AD890">
        <v>91782.109631277111</v>
      </c>
      <c r="AE890">
        <v>91782.109631277111</v>
      </c>
      <c r="AF890">
        <v>90487.513538633415</v>
      </c>
      <c r="AG890">
        <v>94.638949159422538</v>
      </c>
      <c r="AH890">
        <v>96.410791742851401</v>
      </c>
      <c r="AI890">
        <v>95.050907613140282</v>
      </c>
      <c r="AJ890">
        <v>0</v>
      </c>
      <c r="AK890">
        <v>0</v>
      </c>
      <c r="AL890">
        <v>0</v>
      </c>
      <c r="AM890">
        <v>0</v>
      </c>
      <c r="AN890">
        <v>180582.84</v>
      </c>
      <c r="AO890">
        <v>189.68</v>
      </c>
      <c r="AP890">
        <v>2323083.4299999997</v>
      </c>
      <c r="AQ890">
        <v>2503666.2699999996</v>
      </c>
      <c r="AS890">
        <v>2503666.2699999996</v>
      </c>
      <c r="AU890">
        <v>73</v>
      </c>
      <c r="AV890">
        <v>37</v>
      </c>
      <c r="AX890">
        <v>1.66</v>
      </c>
      <c r="AY890">
        <v>137.66</v>
      </c>
    </row>
    <row r="891" spans="1:51" x14ac:dyDescent="0.25">
      <c r="A891" t="s">
        <v>1953</v>
      </c>
      <c r="B891" t="s">
        <v>1954</v>
      </c>
      <c r="C891" t="s">
        <v>1938</v>
      </c>
      <c r="D891" t="s">
        <v>102</v>
      </c>
      <c r="F891">
        <v>1534.88</v>
      </c>
      <c r="H891">
        <v>9027923.8599999994</v>
      </c>
      <c r="I891">
        <v>1387792.44</v>
      </c>
      <c r="J891">
        <v>1914701.4299999997</v>
      </c>
      <c r="K891">
        <v>7686853.0878800005</v>
      </c>
      <c r="L891">
        <v>20017270.817879997</v>
      </c>
      <c r="M891">
        <v>0.9</v>
      </c>
      <c r="N891">
        <v>18784229.039999999</v>
      </c>
      <c r="O891">
        <v>12238.23</v>
      </c>
      <c r="Q891">
        <v>9668380.7799999993</v>
      </c>
      <c r="R891">
        <v>3844810.16</v>
      </c>
      <c r="S891">
        <v>14456300.32</v>
      </c>
      <c r="T891">
        <v>0.76959774549256676</v>
      </c>
      <c r="V891">
        <v>4327928.7199999988</v>
      </c>
      <c r="W891">
        <v>0.76959774549256676</v>
      </c>
      <c r="X891">
        <v>2</v>
      </c>
      <c r="Y891">
        <v>0</v>
      </c>
      <c r="AA891">
        <v>0</v>
      </c>
      <c r="AB891">
        <v>0</v>
      </c>
      <c r="AC891">
        <v>1224752.9079999998</v>
      </c>
      <c r="AD891">
        <v>76953.183356360751</v>
      </c>
      <c r="AE891">
        <v>76953.183356360751</v>
      </c>
      <c r="AF891">
        <v>75867.750793415078</v>
      </c>
      <c r="AG891">
        <v>0</v>
      </c>
      <c r="AH891">
        <v>50.136286456505232</v>
      </c>
      <c r="AI891">
        <v>49.429108981428563</v>
      </c>
      <c r="AJ891">
        <v>0</v>
      </c>
      <c r="AK891">
        <v>0</v>
      </c>
      <c r="AL891">
        <v>0</v>
      </c>
      <c r="AM891">
        <v>0</v>
      </c>
      <c r="AN891">
        <v>75867.75</v>
      </c>
      <c r="AO891">
        <v>49.42</v>
      </c>
      <c r="AP891">
        <v>3887608.41</v>
      </c>
      <c r="AQ891">
        <v>3963476.16</v>
      </c>
      <c r="AS891">
        <v>3963476.16</v>
      </c>
      <c r="AU891">
        <v>106</v>
      </c>
      <c r="AV891">
        <v>53</v>
      </c>
      <c r="AX891">
        <v>1.33</v>
      </c>
      <c r="AY891">
        <v>301.66000000000003</v>
      </c>
    </row>
    <row r="892" spans="1:51" x14ac:dyDescent="0.25">
      <c r="A892" t="s">
        <v>1955</v>
      </c>
      <c r="B892" t="s">
        <v>1956</v>
      </c>
      <c r="C892" t="s">
        <v>1957</v>
      </c>
      <c r="D892" t="s">
        <v>97</v>
      </c>
      <c r="F892">
        <v>5</v>
      </c>
      <c r="H892">
        <v>28258.1</v>
      </c>
      <c r="I892">
        <v>4520.8500000000004</v>
      </c>
      <c r="J892">
        <v>8715.41</v>
      </c>
      <c r="K892">
        <v>26200.849000000002</v>
      </c>
      <c r="L892">
        <v>67695.209000000003</v>
      </c>
      <c r="M892">
        <v>0.9</v>
      </c>
      <c r="N892">
        <v>63545.77</v>
      </c>
      <c r="O892">
        <v>12709.15</v>
      </c>
      <c r="Q892">
        <v>6354.57</v>
      </c>
      <c r="R892">
        <v>22545.9</v>
      </c>
      <c r="S892">
        <v>28900.47</v>
      </c>
      <c r="T892">
        <v>0.45479769935906045</v>
      </c>
      <c r="V892">
        <v>34645.299999999996</v>
      </c>
      <c r="W892">
        <v>0.45479769935906045</v>
      </c>
      <c r="X892">
        <v>1</v>
      </c>
      <c r="Y892">
        <v>1</v>
      </c>
      <c r="AA892">
        <v>17603.413956706187</v>
      </c>
      <c r="AB892">
        <v>5281.0241870118562</v>
      </c>
      <c r="AC892">
        <v>20708.728931689329</v>
      </c>
      <c r="AD892">
        <v>1301.162548092894</v>
      </c>
      <c r="AE892">
        <v>1301.162548092894</v>
      </c>
      <c r="AF892">
        <v>1282.8095165770294</v>
      </c>
      <c r="AG892">
        <v>1056.2048374023711</v>
      </c>
      <c r="AH892">
        <v>260.23250961857877</v>
      </c>
      <c r="AI892">
        <v>256.56190331540586</v>
      </c>
      <c r="AJ892">
        <v>0</v>
      </c>
      <c r="AK892">
        <v>0</v>
      </c>
      <c r="AL892">
        <v>0</v>
      </c>
      <c r="AM892">
        <v>0</v>
      </c>
      <c r="AN892">
        <v>6563.83</v>
      </c>
      <c r="AO892">
        <v>1312.76</v>
      </c>
      <c r="AP892">
        <v>22545.9</v>
      </c>
      <c r="AQ892">
        <v>29109.730000000003</v>
      </c>
      <c r="AS892">
        <v>29109.730000000003</v>
      </c>
      <c r="AU892">
        <v>104</v>
      </c>
      <c r="AV892">
        <v>52</v>
      </c>
      <c r="AX892">
        <v>0</v>
      </c>
      <c r="AY892">
        <v>2.9526409954917456</v>
      </c>
    </row>
    <row r="893" spans="1:51" x14ac:dyDescent="0.25">
      <c r="A893" t="s">
        <v>1958</v>
      </c>
      <c r="B893" t="s">
        <v>1959</v>
      </c>
      <c r="C893" t="s">
        <v>1957</v>
      </c>
      <c r="D893" t="s">
        <v>97</v>
      </c>
      <c r="F893">
        <v>35.299999999999997</v>
      </c>
      <c r="H893">
        <v>222348.88</v>
      </c>
      <c r="I893">
        <v>31917.200000000001</v>
      </c>
      <c r="J893">
        <v>74526.62</v>
      </c>
      <c r="K893">
        <v>199803.43529999998</v>
      </c>
      <c r="L893">
        <v>528596.13529999997</v>
      </c>
      <c r="M893">
        <v>0.9</v>
      </c>
      <c r="N893">
        <v>495716.86</v>
      </c>
      <c r="O893">
        <v>14042.97</v>
      </c>
      <c r="Q893">
        <v>49571.68</v>
      </c>
      <c r="R893">
        <v>200325.26</v>
      </c>
      <c r="S893">
        <v>249896.94</v>
      </c>
      <c r="T893">
        <v>0.50411224665628684</v>
      </c>
      <c r="V893">
        <v>245819.91999999998</v>
      </c>
      <c r="W893">
        <v>0.50411224665628684</v>
      </c>
      <c r="X893">
        <v>1</v>
      </c>
      <c r="Y893">
        <v>1</v>
      </c>
      <c r="AA893">
        <v>112877.15704568481</v>
      </c>
      <c r="AB893">
        <v>33863.14711370544</v>
      </c>
      <c r="AC893">
        <v>146146.57819766511</v>
      </c>
      <c r="AD893">
        <v>9182.6231687131767</v>
      </c>
      <c r="AE893">
        <v>9182.6231687131767</v>
      </c>
      <c r="AF893">
        <v>9053.1013248353975</v>
      </c>
      <c r="AG893">
        <v>959.29595222961598</v>
      </c>
      <c r="AH893">
        <v>260.13096795221463</v>
      </c>
      <c r="AI893">
        <v>256.46179390468552</v>
      </c>
      <c r="AJ893">
        <v>0</v>
      </c>
      <c r="AK893">
        <v>0</v>
      </c>
      <c r="AL893">
        <v>0</v>
      </c>
      <c r="AM893">
        <v>0</v>
      </c>
      <c r="AN893">
        <v>42916.24</v>
      </c>
      <c r="AO893">
        <v>1215.75</v>
      </c>
      <c r="AP893">
        <v>200325.25999999998</v>
      </c>
      <c r="AQ893">
        <v>243241.49999999997</v>
      </c>
      <c r="AS893">
        <v>243241.49999999997</v>
      </c>
      <c r="AU893">
        <v>104</v>
      </c>
      <c r="AV893">
        <v>52</v>
      </c>
      <c r="AX893">
        <v>0</v>
      </c>
      <c r="AY893">
        <v>20.845645428171721</v>
      </c>
    </row>
    <row r="894" spans="1:51" x14ac:dyDescent="0.25">
      <c r="A894" t="s">
        <v>1960</v>
      </c>
      <c r="B894" t="s">
        <v>1961</v>
      </c>
      <c r="C894" t="s">
        <v>1957</v>
      </c>
      <c r="D894" t="s">
        <v>102</v>
      </c>
      <c r="F894">
        <v>805.25</v>
      </c>
      <c r="H894">
        <v>4870320.5600000005</v>
      </c>
      <c r="I894">
        <v>728082.89</v>
      </c>
      <c r="J894">
        <v>1319888.93</v>
      </c>
      <c r="K894">
        <v>4173928.31275</v>
      </c>
      <c r="L894">
        <v>11092220.692749999</v>
      </c>
      <c r="M894">
        <v>0.9</v>
      </c>
      <c r="N894">
        <v>10400391.449999999</v>
      </c>
      <c r="O894">
        <v>12915.72</v>
      </c>
      <c r="Q894">
        <v>3301198.6</v>
      </c>
      <c r="R894">
        <v>3279824.61</v>
      </c>
      <c r="S894">
        <v>6766775.4700000007</v>
      </c>
      <c r="T894">
        <v>0.65062699827514681</v>
      </c>
      <c r="V894">
        <v>3633615.9799999986</v>
      </c>
      <c r="W894">
        <v>0.65062699827514681</v>
      </c>
      <c r="X894">
        <v>1</v>
      </c>
      <c r="Y894">
        <v>1</v>
      </c>
      <c r="AA894">
        <v>844409.30429920368</v>
      </c>
      <c r="AB894">
        <v>253322.79128976108</v>
      </c>
      <c r="AC894">
        <v>1641454.186258361</v>
      </c>
      <c r="AD894">
        <v>103135.1908953423</v>
      </c>
      <c r="AE894">
        <v>103135.1908953423</v>
      </c>
      <c r="AF894">
        <v>101680.45842423693</v>
      </c>
      <c r="AG894">
        <v>314.58899880752693</v>
      </c>
      <c r="AH894">
        <v>128.078473635942</v>
      </c>
      <c r="AI894">
        <v>126.2719135973138</v>
      </c>
      <c r="AJ894">
        <v>0</v>
      </c>
      <c r="AK894">
        <v>0</v>
      </c>
      <c r="AL894">
        <v>0</v>
      </c>
      <c r="AM894">
        <v>0</v>
      </c>
      <c r="AN894">
        <v>355003.24</v>
      </c>
      <c r="AO894">
        <v>440.86</v>
      </c>
      <c r="AP894">
        <v>3336580.12</v>
      </c>
      <c r="AQ894">
        <v>3691583.3600000003</v>
      </c>
      <c r="AS894">
        <v>3691583.3600000003</v>
      </c>
      <c r="AU894">
        <v>106</v>
      </c>
      <c r="AV894">
        <v>53</v>
      </c>
      <c r="AX894">
        <v>6.5</v>
      </c>
      <c r="AY894">
        <v>286.33</v>
      </c>
    </row>
    <row r="895" spans="1:51" x14ac:dyDescent="0.25">
      <c r="A895" t="s">
        <v>1962</v>
      </c>
      <c r="B895" t="s">
        <v>1963</v>
      </c>
      <c r="C895" t="s">
        <v>1957</v>
      </c>
      <c r="D895" t="s">
        <v>102</v>
      </c>
      <c r="F895">
        <v>1210.04</v>
      </c>
      <c r="H895">
        <v>7467222.6899999995</v>
      </c>
      <c r="I895">
        <v>1094081.8600000001</v>
      </c>
      <c r="J895">
        <v>2306705.71</v>
      </c>
      <c r="K895">
        <v>6397339.1330399988</v>
      </c>
      <c r="L895">
        <v>17265349.393039998</v>
      </c>
      <c r="M895">
        <v>0.9</v>
      </c>
      <c r="N895">
        <v>16178548.359999999</v>
      </c>
      <c r="O895">
        <v>13370.25</v>
      </c>
      <c r="Q895">
        <v>1837090.44</v>
      </c>
      <c r="R895">
        <v>8781333.9600000009</v>
      </c>
      <c r="S895">
        <v>10953725.310000001</v>
      </c>
      <c r="T895">
        <v>0.67705241942979866</v>
      </c>
      <c r="V895">
        <v>5224823.0499999989</v>
      </c>
      <c r="W895">
        <v>0.67705241942979866</v>
      </c>
      <c r="X895">
        <v>1</v>
      </c>
      <c r="Y895">
        <v>1</v>
      </c>
      <c r="AA895">
        <v>886013.75558059104</v>
      </c>
      <c r="AB895">
        <v>265804.1266741773</v>
      </c>
      <c r="AC895">
        <v>2975306.6197636449</v>
      </c>
      <c r="AD895">
        <v>186943.27186857001</v>
      </c>
      <c r="AE895">
        <v>186943.27186857001</v>
      </c>
      <c r="AF895">
        <v>184306.41779886791</v>
      </c>
      <c r="AG895">
        <v>219.66557029038486</v>
      </c>
      <c r="AH895">
        <v>154.49346457023736</v>
      </c>
      <c r="AI895">
        <v>152.3143183687051</v>
      </c>
      <c r="AJ895">
        <v>0</v>
      </c>
      <c r="AK895">
        <v>0</v>
      </c>
      <c r="AL895">
        <v>0</v>
      </c>
      <c r="AM895">
        <v>0</v>
      </c>
      <c r="AN895">
        <v>450110.54</v>
      </c>
      <c r="AO895">
        <v>371.97</v>
      </c>
      <c r="AP895">
        <v>8969360.6300000008</v>
      </c>
      <c r="AQ895">
        <v>9419471.1699999999</v>
      </c>
      <c r="AS895">
        <v>9419471.1699999999</v>
      </c>
      <c r="AU895">
        <v>104</v>
      </c>
      <c r="AV895">
        <v>52</v>
      </c>
      <c r="AX895">
        <v>0</v>
      </c>
      <c r="AY895">
        <v>580.66</v>
      </c>
    </row>
    <row r="896" spans="1:51" x14ac:dyDescent="0.25">
      <c r="A896" t="s">
        <v>1964</v>
      </c>
      <c r="B896" t="s">
        <v>1965</v>
      </c>
      <c r="C896" t="s">
        <v>1957</v>
      </c>
      <c r="D896" t="s">
        <v>102</v>
      </c>
      <c r="F896">
        <v>885.03</v>
      </c>
      <c r="H896">
        <v>5567288.9499999993</v>
      </c>
      <c r="I896">
        <v>800217.57</v>
      </c>
      <c r="J896">
        <v>1894042.13</v>
      </c>
      <c r="K896">
        <v>4771727.1285299985</v>
      </c>
      <c r="L896">
        <v>13033275.778529998</v>
      </c>
      <c r="M896">
        <v>0.9</v>
      </c>
      <c r="N896">
        <v>12207120.91</v>
      </c>
      <c r="O896">
        <v>13792.88</v>
      </c>
      <c r="Q896">
        <v>2513480.4300000002</v>
      </c>
      <c r="R896">
        <v>5968374.1900000004</v>
      </c>
      <c r="S896">
        <v>8752254.2300000004</v>
      </c>
      <c r="T896">
        <v>0.71697940034576102</v>
      </c>
      <c r="V896">
        <v>3454866.6799999997</v>
      </c>
      <c r="W896">
        <v>0.71697940034576102</v>
      </c>
      <c r="X896">
        <v>1</v>
      </c>
      <c r="Y896">
        <v>1</v>
      </c>
      <c r="AA896">
        <v>181126.1388919279</v>
      </c>
      <c r="AB896">
        <v>54337.841667578366</v>
      </c>
      <c r="AC896">
        <v>1750392.848107934</v>
      </c>
      <c r="AD896">
        <v>109979.98119153058</v>
      </c>
      <c r="AE896">
        <v>109979.98119153058</v>
      </c>
      <c r="AF896">
        <v>108428.70224957148</v>
      </c>
      <c r="AG896">
        <v>61.396609908792207</v>
      </c>
      <c r="AH896">
        <v>124.2669527490939</v>
      </c>
      <c r="AI896">
        <v>122.51415460444446</v>
      </c>
      <c r="AJ896">
        <v>0</v>
      </c>
      <c r="AK896">
        <v>0</v>
      </c>
      <c r="AL896">
        <v>0</v>
      </c>
      <c r="AM896">
        <v>0</v>
      </c>
      <c r="AN896">
        <v>162766.54</v>
      </c>
      <c r="AO896">
        <v>183.91</v>
      </c>
      <c r="AP896">
        <v>6201540.96</v>
      </c>
      <c r="AQ896">
        <v>6364307.5</v>
      </c>
      <c r="AS896">
        <v>6364307.5</v>
      </c>
      <c r="AU896">
        <v>104</v>
      </c>
      <c r="AV896">
        <v>52</v>
      </c>
      <c r="AX896">
        <v>2.66</v>
      </c>
      <c r="AY896">
        <v>510</v>
      </c>
    </row>
    <row r="897" spans="1:51" x14ac:dyDescent="0.25">
      <c r="A897" t="s">
        <v>1966</v>
      </c>
      <c r="B897" t="s">
        <v>1967</v>
      </c>
      <c r="C897" t="s">
        <v>1957</v>
      </c>
      <c r="D897" t="s">
        <v>102</v>
      </c>
      <c r="F897">
        <v>358.79</v>
      </c>
      <c r="H897">
        <v>2208903.2800000003</v>
      </c>
      <c r="I897">
        <v>324407.15000000002</v>
      </c>
      <c r="J897">
        <v>687444.29</v>
      </c>
      <c r="K897">
        <v>1894859.6242899997</v>
      </c>
      <c r="L897">
        <v>5115614.3442899995</v>
      </c>
      <c r="M897">
        <v>0.9</v>
      </c>
      <c r="N897">
        <v>4793538.87</v>
      </c>
      <c r="O897">
        <v>13360.29</v>
      </c>
      <c r="Q897">
        <v>1708246.13</v>
      </c>
      <c r="R897">
        <v>1862118.79</v>
      </c>
      <c r="S897">
        <v>3751530.63</v>
      </c>
      <c r="T897">
        <v>0.78262234473129444</v>
      </c>
      <c r="V897">
        <v>1042008.2400000002</v>
      </c>
      <c r="W897">
        <v>0.78262234473129444</v>
      </c>
      <c r="X897">
        <v>2</v>
      </c>
      <c r="Y897">
        <v>0</v>
      </c>
      <c r="AA897">
        <v>0</v>
      </c>
      <c r="AB897">
        <v>0</v>
      </c>
      <c r="AC897">
        <v>375346.71888630011</v>
      </c>
      <c r="AD897">
        <v>23583.634455567953</v>
      </c>
      <c r="AE897">
        <v>23583.634455567953</v>
      </c>
      <c r="AF897">
        <v>23250.984866893526</v>
      </c>
      <c r="AG897">
        <v>0</v>
      </c>
      <c r="AH897">
        <v>65.731024988344018</v>
      </c>
      <c r="AI897">
        <v>64.803882122950824</v>
      </c>
      <c r="AJ897">
        <v>0</v>
      </c>
      <c r="AK897">
        <v>0</v>
      </c>
      <c r="AL897">
        <v>0</v>
      </c>
      <c r="AM897">
        <v>0</v>
      </c>
      <c r="AN897">
        <v>23250.98</v>
      </c>
      <c r="AO897">
        <v>64.8</v>
      </c>
      <c r="AP897">
        <v>1895099.1700000002</v>
      </c>
      <c r="AQ897">
        <v>1918350.1500000001</v>
      </c>
      <c r="AS897">
        <v>1918350.1500000001</v>
      </c>
      <c r="AU897">
        <v>106</v>
      </c>
      <c r="AV897">
        <v>53</v>
      </c>
      <c r="AX897">
        <v>0</v>
      </c>
      <c r="AY897">
        <v>174.33</v>
      </c>
    </row>
    <row r="898" spans="1:51" x14ac:dyDescent="0.25">
      <c r="A898" t="s">
        <v>1968</v>
      </c>
      <c r="B898" t="s">
        <v>1969</v>
      </c>
      <c r="C898" t="s">
        <v>1957</v>
      </c>
      <c r="D898" t="s">
        <v>102</v>
      </c>
      <c r="F898">
        <v>201.8</v>
      </c>
      <c r="H898">
        <v>1204822.2799999998</v>
      </c>
      <c r="I898">
        <v>182461.5</v>
      </c>
      <c r="J898">
        <v>324502.37</v>
      </c>
      <c r="K898">
        <v>1040493.8058</v>
      </c>
      <c r="L898">
        <v>2752279.9557999996</v>
      </c>
      <c r="M898">
        <v>0.9</v>
      </c>
      <c r="N898">
        <v>2581101.34</v>
      </c>
      <c r="O898">
        <v>12790.39</v>
      </c>
      <c r="Q898">
        <v>896039.88</v>
      </c>
      <c r="R898">
        <v>1011698.86</v>
      </c>
      <c r="S898">
        <v>2117554.04</v>
      </c>
      <c r="T898">
        <v>0.82040716774026401</v>
      </c>
      <c r="V898">
        <v>463547.29999999981</v>
      </c>
      <c r="W898">
        <v>0.82040716774026401</v>
      </c>
      <c r="X898">
        <v>2</v>
      </c>
      <c r="Y898">
        <v>0</v>
      </c>
      <c r="AA898">
        <v>0</v>
      </c>
      <c r="AB898">
        <v>0</v>
      </c>
      <c r="AC898">
        <v>135444.72354379983</v>
      </c>
      <c r="AD898">
        <v>8510.2085305827422</v>
      </c>
      <c r="AE898">
        <v>8510.2085305827422</v>
      </c>
      <c r="AF898">
        <v>8390.1711643080307</v>
      </c>
      <c r="AG898">
        <v>0</v>
      </c>
      <c r="AH898">
        <v>42.17149916046948</v>
      </c>
      <c r="AI898">
        <v>41.576665829078443</v>
      </c>
      <c r="AJ898">
        <v>0</v>
      </c>
      <c r="AK898">
        <v>0</v>
      </c>
      <c r="AL898">
        <v>0</v>
      </c>
      <c r="AM898">
        <v>0</v>
      </c>
      <c r="AN898">
        <v>8390.17</v>
      </c>
      <c r="AO898">
        <v>41.57</v>
      </c>
      <c r="AP898">
        <v>1023244.88</v>
      </c>
      <c r="AQ898">
        <v>1031635.05</v>
      </c>
      <c r="AS898">
        <v>1031635.05</v>
      </c>
      <c r="AU898">
        <v>106</v>
      </c>
      <c r="AV898">
        <v>53</v>
      </c>
      <c r="AX898">
        <v>0</v>
      </c>
      <c r="AY898">
        <v>71.33</v>
      </c>
    </row>
    <row r="899" spans="1:51" x14ac:dyDescent="0.25">
      <c r="A899" t="s">
        <v>1970</v>
      </c>
      <c r="B899" t="s">
        <v>1971</v>
      </c>
      <c r="C899" t="s">
        <v>1957</v>
      </c>
      <c r="D899" t="s">
        <v>102</v>
      </c>
      <c r="F899">
        <v>1093.8800000000001</v>
      </c>
      <c r="H899">
        <v>6918712.1299999999</v>
      </c>
      <c r="I899">
        <v>989053.47</v>
      </c>
      <c r="J899">
        <v>2428802.1</v>
      </c>
      <c r="K899">
        <v>5925022.4718800001</v>
      </c>
      <c r="L899">
        <v>16261590.171879999</v>
      </c>
      <c r="M899">
        <v>0.9</v>
      </c>
      <c r="N899">
        <v>15227933.4</v>
      </c>
      <c r="O899">
        <v>13921.02</v>
      </c>
      <c r="Q899">
        <v>2938979.89</v>
      </c>
      <c r="R899">
        <v>7201261.9500000002</v>
      </c>
      <c r="S899">
        <v>11223600.130000001</v>
      </c>
      <c r="T899">
        <v>0.73704026903611231</v>
      </c>
      <c r="V899">
        <v>4004333.2699999996</v>
      </c>
      <c r="W899">
        <v>0.73704026903611231</v>
      </c>
      <c r="X899">
        <v>2</v>
      </c>
      <c r="Y899">
        <v>0</v>
      </c>
      <c r="AA899">
        <v>0</v>
      </c>
      <c r="AB899">
        <v>0</v>
      </c>
      <c r="AC899">
        <v>2033621.9726349998</v>
      </c>
      <c r="AD899">
        <v>127775.7199150126</v>
      </c>
      <c r="AE899">
        <v>127775.7199150126</v>
      </c>
      <c r="AF899">
        <v>125973.43024874479</v>
      </c>
      <c r="AG899">
        <v>0</v>
      </c>
      <c r="AH899">
        <v>116.80963169178757</v>
      </c>
      <c r="AI899">
        <v>115.16201982735288</v>
      </c>
      <c r="AJ899">
        <v>0</v>
      </c>
      <c r="AK899">
        <v>0</v>
      </c>
      <c r="AL899">
        <v>0</v>
      </c>
      <c r="AM899">
        <v>0</v>
      </c>
      <c r="AN899">
        <v>125973.43</v>
      </c>
      <c r="AO899">
        <v>115.16</v>
      </c>
      <c r="AP899">
        <v>7520094.6600000001</v>
      </c>
      <c r="AQ899">
        <v>7646068.0899999999</v>
      </c>
      <c r="AS899">
        <v>7646068.0899999999</v>
      </c>
      <c r="AU899">
        <v>106</v>
      </c>
      <c r="AV899">
        <v>53</v>
      </c>
      <c r="AX899">
        <v>14</v>
      </c>
      <c r="AY899">
        <v>654</v>
      </c>
    </row>
    <row r="900" spans="1:51" x14ac:dyDescent="0.25">
      <c r="A900" t="s">
        <v>1972</v>
      </c>
      <c r="B900" t="s">
        <v>1973</v>
      </c>
      <c r="C900" t="s">
        <v>1957</v>
      </c>
      <c r="D900" t="s">
        <v>211</v>
      </c>
      <c r="F900">
        <v>83.5</v>
      </c>
      <c r="H900">
        <v>484404.05</v>
      </c>
      <c r="I900">
        <v>75498.19</v>
      </c>
      <c r="J900">
        <v>126736.89000000001</v>
      </c>
      <c r="K900">
        <v>382601.20549999998</v>
      </c>
      <c r="L900">
        <v>1069240.3355</v>
      </c>
      <c r="M900">
        <v>0.9</v>
      </c>
      <c r="N900">
        <v>1000576.42</v>
      </c>
      <c r="O900">
        <v>11982.95</v>
      </c>
      <c r="Q900">
        <v>900518.77</v>
      </c>
      <c r="R900">
        <v>90241.31</v>
      </c>
      <c r="S900">
        <v>1117575.32</v>
      </c>
      <c r="T900">
        <v>1.1169314983457235</v>
      </c>
      <c r="V900">
        <v>-116998.90000000002</v>
      </c>
      <c r="W900">
        <v>1.1169314983457235</v>
      </c>
      <c r="X900">
        <v>4</v>
      </c>
      <c r="Y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0.9220749495523668</v>
      </c>
      <c r="AL900">
        <v>0</v>
      </c>
      <c r="AM900">
        <v>76.993258287622623</v>
      </c>
      <c r="AN900">
        <v>76.989999999999995</v>
      </c>
      <c r="AO900">
        <v>0.92</v>
      </c>
      <c r="AP900">
        <v>90241.31</v>
      </c>
      <c r="AQ900">
        <v>90318.3</v>
      </c>
      <c r="AS900">
        <v>90318.3</v>
      </c>
      <c r="AU900">
        <v>106</v>
      </c>
      <c r="AV900">
        <v>53</v>
      </c>
      <c r="AX900">
        <v>0</v>
      </c>
      <c r="AY900">
        <v>27</v>
      </c>
    </row>
    <row r="901" spans="1:51" x14ac:dyDescent="0.25">
      <c r="A901" t="s">
        <v>1974</v>
      </c>
      <c r="B901" t="s">
        <v>1975</v>
      </c>
      <c r="C901" t="s">
        <v>1957</v>
      </c>
      <c r="D901" t="s">
        <v>102</v>
      </c>
      <c r="F901">
        <v>910.29</v>
      </c>
      <c r="H901">
        <v>5533226.8200000003</v>
      </c>
      <c r="I901">
        <v>823056.9</v>
      </c>
      <c r="J901">
        <v>1481138.6600000001</v>
      </c>
      <c r="K901">
        <v>4738627.81379</v>
      </c>
      <c r="L901">
        <v>12576050.19379</v>
      </c>
      <c r="M901">
        <v>0.9</v>
      </c>
      <c r="N901">
        <v>11792307.949999999</v>
      </c>
      <c r="O901">
        <v>12954.45</v>
      </c>
      <c r="Q901">
        <v>3300412.73</v>
      </c>
      <c r="R901">
        <v>4425174.99</v>
      </c>
      <c r="S901">
        <v>8396461.5099999998</v>
      </c>
      <c r="T901">
        <v>0.71202868391848606</v>
      </c>
      <c r="V901">
        <v>3395846.4399999995</v>
      </c>
      <c r="W901">
        <v>0.71202868391848606</v>
      </c>
      <c r="X901">
        <v>1</v>
      </c>
      <c r="Y901">
        <v>1</v>
      </c>
      <c r="AA901">
        <v>233351.62293620966</v>
      </c>
      <c r="AB901">
        <v>70005.486880862896</v>
      </c>
      <c r="AC901">
        <v>1583768.974660299</v>
      </c>
      <c r="AD901">
        <v>99510.736822965322</v>
      </c>
      <c r="AE901">
        <v>99510.736822965322</v>
      </c>
      <c r="AF901">
        <v>98107.127649187896</v>
      </c>
      <c r="AG901">
        <v>76.904598403654774</v>
      </c>
      <c r="AH901">
        <v>109.31762056373829</v>
      </c>
      <c r="AI901">
        <v>107.77568428653275</v>
      </c>
      <c r="AJ901">
        <v>0</v>
      </c>
      <c r="AK901">
        <v>0</v>
      </c>
      <c r="AL901">
        <v>0</v>
      </c>
      <c r="AM901">
        <v>0</v>
      </c>
      <c r="AN901">
        <v>168112.61</v>
      </c>
      <c r="AO901">
        <v>184.68</v>
      </c>
      <c r="AP901">
        <v>4510470.3900000006</v>
      </c>
      <c r="AQ901">
        <v>4678583.0000000009</v>
      </c>
      <c r="AS901">
        <v>4678583.0000000009</v>
      </c>
      <c r="AU901">
        <v>104</v>
      </c>
      <c r="AV901">
        <v>52</v>
      </c>
      <c r="AX901">
        <v>0</v>
      </c>
      <c r="AY901">
        <v>328.33</v>
      </c>
    </row>
    <row r="902" spans="1:51" x14ac:dyDescent="0.25">
      <c r="A902" t="s">
        <v>1976</v>
      </c>
      <c r="B902" t="s">
        <v>1977</v>
      </c>
      <c r="C902" t="s">
        <v>1957</v>
      </c>
      <c r="D902" t="s">
        <v>102</v>
      </c>
      <c r="F902">
        <v>4857.88</v>
      </c>
      <c r="H902">
        <v>31685418.729999997</v>
      </c>
      <c r="I902">
        <v>4392349.3499999996</v>
      </c>
      <c r="J902">
        <v>13036213.1</v>
      </c>
      <c r="K902">
        <v>27204240.978879996</v>
      </c>
      <c r="L902">
        <v>76318222.158879995</v>
      </c>
      <c r="M902">
        <v>0.9</v>
      </c>
      <c r="N902">
        <v>71406824.040000007</v>
      </c>
      <c r="O902">
        <v>14699.17</v>
      </c>
      <c r="Q902">
        <v>11171090.140000001</v>
      </c>
      <c r="R902">
        <v>36356581.840000004</v>
      </c>
      <c r="S902">
        <v>53845167.070000008</v>
      </c>
      <c r="T902">
        <v>0.75406192326713095</v>
      </c>
      <c r="V902">
        <v>17561656.969999999</v>
      </c>
      <c r="W902">
        <v>0.75406192326713095</v>
      </c>
      <c r="X902">
        <v>2</v>
      </c>
      <c r="Y902">
        <v>0</v>
      </c>
      <c r="AA902">
        <v>0</v>
      </c>
      <c r="AB902">
        <v>0</v>
      </c>
      <c r="AC902">
        <v>8859912.5760132</v>
      </c>
      <c r="AD902">
        <v>556682.47246429103</v>
      </c>
      <c r="AE902">
        <v>556682.47246429103</v>
      </c>
      <c r="AF902">
        <v>548830.40895659069</v>
      </c>
      <c r="AG902">
        <v>0</v>
      </c>
      <c r="AH902">
        <v>114.59370599197408</v>
      </c>
      <c r="AI902">
        <v>112.97734998735882</v>
      </c>
      <c r="AJ902">
        <v>0</v>
      </c>
      <c r="AK902">
        <v>0</v>
      </c>
      <c r="AL902">
        <v>0</v>
      </c>
      <c r="AM902">
        <v>0</v>
      </c>
      <c r="AN902">
        <v>548830.4</v>
      </c>
      <c r="AO902">
        <v>112.97</v>
      </c>
      <c r="AP902">
        <v>38729571.969999999</v>
      </c>
      <c r="AQ902">
        <v>39278402.369999997</v>
      </c>
      <c r="AS902">
        <v>39278402.369999997</v>
      </c>
      <c r="AU902">
        <v>104</v>
      </c>
      <c r="AV902">
        <v>52</v>
      </c>
      <c r="AX902">
        <v>173.16</v>
      </c>
      <c r="AY902">
        <v>3719.33</v>
      </c>
    </row>
    <row r="903" spans="1:51" x14ac:dyDescent="0.25">
      <c r="A903" t="s">
        <v>1978</v>
      </c>
      <c r="B903" t="s">
        <v>1979</v>
      </c>
      <c r="C903" t="s">
        <v>1957</v>
      </c>
      <c r="D903" t="s">
        <v>222</v>
      </c>
      <c r="F903">
        <v>70.150000000000006</v>
      </c>
      <c r="H903">
        <v>446135.44</v>
      </c>
      <c r="I903">
        <v>63427.519999999997</v>
      </c>
      <c r="J903">
        <v>98800.420000000013</v>
      </c>
      <c r="K903">
        <v>375490.8416499999</v>
      </c>
      <c r="L903">
        <v>983854.22164999996</v>
      </c>
      <c r="M903">
        <v>0.9</v>
      </c>
      <c r="N903">
        <v>923017.88</v>
      </c>
      <c r="O903">
        <v>13157.77</v>
      </c>
      <c r="Q903">
        <v>1244690.77</v>
      </c>
      <c r="R903">
        <v>49673.79</v>
      </c>
      <c r="S903">
        <v>1622711.82</v>
      </c>
      <c r="T903">
        <v>1.7580502557545257</v>
      </c>
      <c r="V903">
        <v>-699693.94000000006</v>
      </c>
      <c r="W903">
        <v>1.7580502557545257</v>
      </c>
      <c r="X903">
        <v>4</v>
      </c>
      <c r="Y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1.0124763176801339</v>
      </c>
      <c r="AL903">
        <v>0</v>
      </c>
      <c r="AM903">
        <v>71.025213685261406</v>
      </c>
      <c r="AN903">
        <v>71.02</v>
      </c>
      <c r="AO903">
        <v>1.01</v>
      </c>
      <c r="AP903">
        <v>49673.789999999994</v>
      </c>
      <c r="AQ903">
        <v>49744.80999999999</v>
      </c>
      <c r="AS903">
        <v>49744.80999999999</v>
      </c>
      <c r="AU903">
        <v>106</v>
      </c>
      <c r="AV903">
        <v>53</v>
      </c>
      <c r="AX903">
        <v>0</v>
      </c>
      <c r="AY903">
        <v>19.66</v>
      </c>
    </row>
    <row r="904" spans="1:51" x14ac:dyDescent="0.25">
      <c r="A904" t="s">
        <v>1980</v>
      </c>
      <c r="B904" t="s">
        <v>1981</v>
      </c>
      <c r="C904" t="s">
        <v>1957</v>
      </c>
      <c r="D904" t="s">
        <v>102</v>
      </c>
      <c r="F904">
        <v>837.43</v>
      </c>
      <c r="H904">
        <v>5016310.55</v>
      </c>
      <c r="I904">
        <v>757179.08</v>
      </c>
      <c r="J904">
        <v>1252006.3600000001</v>
      </c>
      <c r="K904">
        <v>4275271.40393</v>
      </c>
      <c r="L904">
        <v>11300767.393929999</v>
      </c>
      <c r="M904">
        <v>0.9</v>
      </c>
      <c r="N904">
        <v>10598217.789999999</v>
      </c>
      <c r="O904">
        <v>12655.64</v>
      </c>
      <c r="Q904">
        <v>4927915.17</v>
      </c>
      <c r="R904">
        <v>2677815.71</v>
      </c>
      <c r="S904">
        <v>7969125.6100000003</v>
      </c>
      <c r="T904">
        <v>0.75193072721333476</v>
      </c>
      <c r="V904">
        <v>2629092.1799999988</v>
      </c>
      <c r="W904">
        <v>0.75193072721333476</v>
      </c>
      <c r="X904">
        <v>2</v>
      </c>
      <c r="Y904">
        <v>0</v>
      </c>
      <c r="AA904">
        <v>0</v>
      </c>
      <c r="AB904">
        <v>0</v>
      </c>
      <c r="AC904">
        <v>884754.65208379994</v>
      </c>
      <c r="AD904">
        <v>55590.549344666528</v>
      </c>
      <c r="AE904">
        <v>55590.549344666528</v>
      </c>
      <c r="AF904">
        <v>54806.438930789125</v>
      </c>
      <c r="AG904">
        <v>0</v>
      </c>
      <c r="AH904">
        <v>66.3823237102403</v>
      </c>
      <c r="AI904">
        <v>65.445994209413485</v>
      </c>
      <c r="AJ904">
        <v>0</v>
      </c>
      <c r="AK904">
        <v>0</v>
      </c>
      <c r="AL904">
        <v>0</v>
      </c>
      <c r="AM904">
        <v>0</v>
      </c>
      <c r="AN904">
        <v>54806.43</v>
      </c>
      <c r="AO904">
        <v>65.44</v>
      </c>
      <c r="AP904">
        <v>2732910.54</v>
      </c>
      <c r="AQ904">
        <v>2787716.97</v>
      </c>
      <c r="AS904">
        <v>2787716.97</v>
      </c>
      <c r="AU904">
        <v>102</v>
      </c>
      <c r="AV904">
        <v>51</v>
      </c>
      <c r="AX904">
        <v>1</v>
      </c>
      <c r="AY904">
        <v>254.66</v>
      </c>
    </row>
    <row r="905" spans="1:51" x14ac:dyDescent="0.25">
      <c r="A905" t="s">
        <v>1982</v>
      </c>
      <c r="B905" t="s">
        <v>1983</v>
      </c>
      <c r="C905" t="s">
        <v>1984</v>
      </c>
      <c r="D905" t="s">
        <v>97</v>
      </c>
      <c r="F905">
        <v>64.31</v>
      </c>
      <c r="H905">
        <v>406161.25</v>
      </c>
      <c r="I905">
        <v>58147.17</v>
      </c>
      <c r="J905">
        <v>105453.33</v>
      </c>
      <c r="K905">
        <v>364114.09781000006</v>
      </c>
      <c r="L905">
        <v>933875.84781000006</v>
      </c>
      <c r="M905">
        <v>1.05731</v>
      </c>
      <c r="N905">
        <v>966528.89</v>
      </c>
      <c r="O905">
        <v>15029.21</v>
      </c>
      <c r="Q905">
        <v>96652.88</v>
      </c>
      <c r="R905">
        <v>449185.25</v>
      </c>
      <c r="S905">
        <v>545838.13</v>
      </c>
      <c r="T905">
        <v>0.5647406256009585</v>
      </c>
      <c r="V905">
        <v>420690.76</v>
      </c>
      <c r="W905">
        <v>0.5647406256009585</v>
      </c>
      <c r="X905">
        <v>1</v>
      </c>
      <c r="Y905">
        <v>1</v>
      </c>
      <c r="AA905">
        <v>161484.28251249355</v>
      </c>
      <c r="AB905">
        <v>48445.284753748063</v>
      </c>
      <c r="AC905">
        <v>248033.32762162681</v>
      </c>
      <c r="AD905">
        <v>15584.330532534932</v>
      </c>
      <c r="AE905">
        <v>15584.330532534932</v>
      </c>
      <c r="AF905">
        <v>15364.511948118648</v>
      </c>
      <c r="AG905">
        <v>753.30873509171295</v>
      </c>
      <c r="AH905">
        <v>242.33137198779244</v>
      </c>
      <c r="AI905">
        <v>238.91326307135202</v>
      </c>
      <c r="AJ905">
        <v>0</v>
      </c>
      <c r="AK905">
        <v>0</v>
      </c>
      <c r="AL905">
        <v>0</v>
      </c>
      <c r="AM905">
        <v>0</v>
      </c>
      <c r="AN905">
        <v>63809.79</v>
      </c>
      <c r="AO905">
        <v>992.22</v>
      </c>
      <c r="AP905">
        <v>449185.25</v>
      </c>
      <c r="AQ905">
        <v>512995.04</v>
      </c>
      <c r="AS905">
        <v>512995.04</v>
      </c>
      <c r="AU905">
        <v>86</v>
      </c>
      <c r="AV905">
        <v>43</v>
      </c>
      <c r="AX905">
        <v>2.33</v>
      </c>
      <c r="AY905">
        <v>22.565598602714427</v>
      </c>
    </row>
    <row r="906" spans="1:51" x14ac:dyDescent="0.25">
      <c r="A906" t="s">
        <v>1985</v>
      </c>
      <c r="B906" t="s">
        <v>1986</v>
      </c>
      <c r="C906" t="s">
        <v>1984</v>
      </c>
      <c r="D906" t="s">
        <v>97</v>
      </c>
      <c r="F906">
        <v>37.979999999999997</v>
      </c>
      <c r="H906">
        <v>227849.72000000003</v>
      </c>
      <c r="I906">
        <v>34340.370000000003</v>
      </c>
      <c r="J906">
        <v>61941.39</v>
      </c>
      <c r="K906">
        <v>195628.51498000004</v>
      </c>
      <c r="L906">
        <v>519759.99498000008</v>
      </c>
      <c r="M906">
        <v>1.05731</v>
      </c>
      <c r="N906">
        <v>538335.97</v>
      </c>
      <c r="O906">
        <v>14174.19</v>
      </c>
      <c r="Q906">
        <v>53833.59</v>
      </c>
      <c r="R906">
        <v>542972.53</v>
      </c>
      <c r="S906">
        <v>596806.12</v>
      </c>
      <c r="T906">
        <v>1.108612749766656</v>
      </c>
      <c r="V906">
        <v>-58470.150000000023</v>
      </c>
      <c r="W906">
        <v>1.108612749766656</v>
      </c>
      <c r="X906">
        <v>4</v>
      </c>
      <c r="Y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1.0906888507810759</v>
      </c>
      <c r="AL906">
        <v>0</v>
      </c>
      <c r="AM906">
        <v>41.424362552665258</v>
      </c>
      <c r="AN906">
        <v>41.42</v>
      </c>
      <c r="AO906">
        <v>1.0900000000000001</v>
      </c>
      <c r="AP906">
        <v>542972.53</v>
      </c>
      <c r="AQ906">
        <v>543013.95000000007</v>
      </c>
      <c r="AS906">
        <v>543013.95000000007</v>
      </c>
      <c r="AU906">
        <v>86</v>
      </c>
      <c r="AV906">
        <v>43</v>
      </c>
      <c r="AX906">
        <v>1.33</v>
      </c>
      <c r="AY906">
        <v>13.326721115395642</v>
      </c>
    </row>
    <row r="907" spans="1:51" x14ac:dyDescent="0.25">
      <c r="A907" t="s">
        <v>1987</v>
      </c>
      <c r="B907" t="s">
        <v>1988</v>
      </c>
      <c r="C907" t="s">
        <v>1984</v>
      </c>
      <c r="D907" t="s">
        <v>97</v>
      </c>
      <c r="F907">
        <v>10.33</v>
      </c>
      <c r="H907">
        <v>62554.17</v>
      </c>
      <c r="I907">
        <v>9340.07</v>
      </c>
      <c r="J907">
        <v>14931.420000000002</v>
      </c>
      <c r="K907">
        <v>57418.917829999999</v>
      </c>
      <c r="L907">
        <v>144244.57782999999</v>
      </c>
      <c r="M907">
        <v>1.05731</v>
      </c>
      <c r="N907">
        <v>149220.54999999999</v>
      </c>
      <c r="O907">
        <v>14445.35</v>
      </c>
      <c r="Q907">
        <v>14922.05</v>
      </c>
      <c r="R907">
        <v>108256.09</v>
      </c>
      <c r="S907">
        <v>123178.14</v>
      </c>
      <c r="T907">
        <v>0.82547705393124482</v>
      </c>
      <c r="V907">
        <v>26042.409999999989</v>
      </c>
      <c r="W907">
        <v>0.82547705393124482</v>
      </c>
      <c r="X907">
        <v>2</v>
      </c>
      <c r="Y907">
        <v>0</v>
      </c>
      <c r="AA907">
        <v>0</v>
      </c>
      <c r="AB907">
        <v>0</v>
      </c>
      <c r="AC907">
        <v>10008.319499999996</v>
      </c>
      <c r="AD907">
        <v>628.83871558240912</v>
      </c>
      <c r="AE907">
        <v>628.83871558240912</v>
      </c>
      <c r="AF907">
        <v>619.96888084700618</v>
      </c>
      <c r="AG907">
        <v>0</v>
      </c>
      <c r="AH907">
        <v>60.874996668190619</v>
      </c>
      <c r="AI907">
        <v>60.016348581510762</v>
      </c>
      <c r="AJ907">
        <v>0</v>
      </c>
      <c r="AK907">
        <v>0</v>
      </c>
      <c r="AL907">
        <v>0</v>
      </c>
      <c r="AM907">
        <v>0</v>
      </c>
      <c r="AN907">
        <v>619.96</v>
      </c>
      <c r="AO907">
        <v>60.01</v>
      </c>
      <c r="AP907">
        <v>108256.09000000001</v>
      </c>
      <c r="AQ907">
        <v>108876.05000000002</v>
      </c>
      <c r="AS907">
        <v>108876.05000000002</v>
      </c>
      <c r="AU907">
        <v>86</v>
      </c>
      <c r="AV907">
        <v>43</v>
      </c>
      <c r="AX907">
        <v>0</v>
      </c>
      <c r="AY907">
        <v>3.6246716461831756</v>
      </c>
    </row>
    <row r="908" spans="1:51" x14ac:dyDescent="0.25">
      <c r="A908" t="s">
        <v>1989</v>
      </c>
      <c r="B908" t="s">
        <v>1990</v>
      </c>
      <c r="C908" t="s">
        <v>1984</v>
      </c>
      <c r="D908" t="s">
        <v>211</v>
      </c>
      <c r="F908">
        <v>1213.3800000000001</v>
      </c>
      <c r="H908">
        <v>6841999.7000000002</v>
      </c>
      <c r="I908">
        <v>1097101.79</v>
      </c>
      <c r="J908">
        <v>1465788.71</v>
      </c>
      <c r="K908">
        <v>5401188.1183799999</v>
      </c>
      <c r="L908">
        <v>14806078.318379998</v>
      </c>
      <c r="M908">
        <v>1.05731</v>
      </c>
      <c r="N908">
        <v>15345072.57</v>
      </c>
      <c r="O908">
        <v>12646.55</v>
      </c>
      <c r="Q908">
        <v>18577785.579999998</v>
      </c>
      <c r="R908">
        <v>558046.86</v>
      </c>
      <c r="S908">
        <v>19827791.279999997</v>
      </c>
      <c r="T908">
        <v>1.292127566653795</v>
      </c>
      <c r="V908">
        <v>-4482718.7099999972</v>
      </c>
      <c r="W908">
        <v>1.292127566653795</v>
      </c>
      <c r="X908">
        <v>4</v>
      </c>
      <c r="Y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0.97313826407723503</v>
      </c>
      <c r="AL908">
        <v>0</v>
      </c>
      <c r="AM908">
        <v>1180.7865068660356</v>
      </c>
      <c r="AN908">
        <v>1180.78</v>
      </c>
      <c r="AO908">
        <v>0.97</v>
      </c>
      <c r="AP908">
        <v>559488.32999999996</v>
      </c>
      <c r="AQ908">
        <v>560669.11</v>
      </c>
      <c r="AS908">
        <v>560669.11</v>
      </c>
      <c r="AU908">
        <v>86</v>
      </c>
      <c r="AV908">
        <v>43</v>
      </c>
      <c r="AX908">
        <v>23</v>
      </c>
      <c r="AY908">
        <v>189.66</v>
      </c>
    </row>
    <row r="909" spans="1:51" x14ac:dyDescent="0.25">
      <c r="A909" t="s">
        <v>1991</v>
      </c>
      <c r="B909" t="s">
        <v>1992</v>
      </c>
      <c r="C909" t="s">
        <v>1984</v>
      </c>
      <c r="D909" t="s">
        <v>211</v>
      </c>
      <c r="F909">
        <v>3974.47</v>
      </c>
      <c r="H909">
        <v>23142353.100000001</v>
      </c>
      <c r="I909">
        <v>3593596.53</v>
      </c>
      <c r="J909">
        <v>7438066.8299999982</v>
      </c>
      <c r="K909">
        <v>19822256.032969996</v>
      </c>
      <c r="L909">
        <v>53996272.492969997</v>
      </c>
      <c r="M909">
        <v>1.05731</v>
      </c>
      <c r="N909">
        <v>55954785.369999997</v>
      </c>
      <c r="O909">
        <v>14078.55</v>
      </c>
      <c r="Q909">
        <v>37922147.920000002</v>
      </c>
      <c r="R909">
        <v>4902977.6399999997</v>
      </c>
      <c r="S909">
        <v>44282649.760000005</v>
      </c>
      <c r="T909">
        <v>0.79140058293820259</v>
      </c>
      <c r="V909">
        <v>11672135.609999992</v>
      </c>
      <c r="W909">
        <v>0.79140058293820259</v>
      </c>
      <c r="X909">
        <v>2</v>
      </c>
      <c r="Y909">
        <v>0</v>
      </c>
      <c r="AA909">
        <v>0</v>
      </c>
      <c r="AB909">
        <v>0</v>
      </c>
      <c r="AC909">
        <v>2237425.1342785968</v>
      </c>
      <c r="AD909">
        <v>140580.99840353345</v>
      </c>
      <c r="AE909">
        <v>140580.99840353345</v>
      </c>
      <c r="AF909">
        <v>138598.08896764985</v>
      </c>
      <c r="AG909">
        <v>0</v>
      </c>
      <c r="AH909">
        <v>35.371005040554707</v>
      </c>
      <c r="AI909">
        <v>34.872093377896888</v>
      </c>
      <c r="AJ909">
        <v>0</v>
      </c>
      <c r="AK909">
        <v>0</v>
      </c>
      <c r="AL909">
        <v>0</v>
      </c>
      <c r="AM909">
        <v>0</v>
      </c>
      <c r="AN909">
        <v>138598.07999999999</v>
      </c>
      <c r="AO909">
        <v>34.869999999999997</v>
      </c>
      <c r="AP909">
        <v>5113090.8499999987</v>
      </c>
      <c r="AQ909">
        <v>5251688.9299999988</v>
      </c>
      <c r="AS909">
        <v>5251688.9299999988</v>
      </c>
      <c r="AU909">
        <v>98</v>
      </c>
      <c r="AV909">
        <v>49</v>
      </c>
      <c r="AX909">
        <v>418</v>
      </c>
      <c r="AY909">
        <v>1300</v>
      </c>
    </row>
    <row r="910" spans="1:51" x14ac:dyDescent="0.25">
      <c r="A910" t="s">
        <v>1993</v>
      </c>
      <c r="B910" t="s">
        <v>1994</v>
      </c>
      <c r="C910" t="s">
        <v>1984</v>
      </c>
      <c r="D910" t="s">
        <v>211</v>
      </c>
      <c r="F910">
        <v>3711.12</v>
      </c>
      <c r="H910">
        <v>21052747.02</v>
      </c>
      <c r="I910">
        <v>3355483.37</v>
      </c>
      <c r="J910">
        <v>5082630.1499999985</v>
      </c>
      <c r="K910">
        <v>16725710.607120004</v>
      </c>
      <c r="L910">
        <v>46216571.147119999</v>
      </c>
      <c r="M910">
        <v>1.05731</v>
      </c>
      <c r="N910">
        <v>47906692.359999999</v>
      </c>
      <c r="O910">
        <v>12908.95</v>
      </c>
      <c r="Q910">
        <v>42200135.219999999</v>
      </c>
      <c r="R910">
        <v>3600176.28</v>
      </c>
      <c r="S910">
        <v>46363029.420000002</v>
      </c>
      <c r="T910">
        <v>0.96777771822775871</v>
      </c>
      <c r="V910">
        <v>1543662.9399999976</v>
      </c>
      <c r="W910">
        <v>0.96777771822775871</v>
      </c>
      <c r="X910">
        <v>3</v>
      </c>
      <c r="Y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21.155295241213079</v>
      </c>
      <c r="AK910">
        <v>0</v>
      </c>
      <c r="AL910">
        <v>78509.839275570674</v>
      </c>
      <c r="AM910">
        <v>0</v>
      </c>
      <c r="AN910">
        <v>78509.83</v>
      </c>
      <c r="AO910">
        <v>21.15</v>
      </c>
      <c r="AP910">
        <v>3653690.34</v>
      </c>
      <c r="AQ910">
        <v>3732200.17</v>
      </c>
      <c r="AS910">
        <v>3732200.17</v>
      </c>
      <c r="AU910">
        <v>82</v>
      </c>
      <c r="AV910">
        <v>41</v>
      </c>
      <c r="AX910">
        <v>202.66</v>
      </c>
      <c r="AY910">
        <v>661.66</v>
      </c>
    </row>
    <row r="911" spans="1:51" x14ac:dyDescent="0.25">
      <c r="A911" t="s">
        <v>1995</v>
      </c>
      <c r="B911" t="s">
        <v>1996</v>
      </c>
      <c r="C911" t="s">
        <v>1984</v>
      </c>
      <c r="D911" t="s">
        <v>211</v>
      </c>
      <c r="F911">
        <v>412.13</v>
      </c>
      <c r="H911">
        <v>2571297.89</v>
      </c>
      <c r="I911">
        <v>372635.58</v>
      </c>
      <c r="J911">
        <v>1251333.1499999999</v>
      </c>
      <c r="K911">
        <v>2126294.51963</v>
      </c>
      <c r="L911">
        <v>6321561.1396300001</v>
      </c>
      <c r="M911">
        <v>1.05731</v>
      </c>
      <c r="N911">
        <v>6561991.8600000003</v>
      </c>
      <c r="O911">
        <v>15922.14</v>
      </c>
      <c r="Q911">
        <v>8500872.2100000009</v>
      </c>
      <c r="R911">
        <v>1003963.58</v>
      </c>
      <c r="S911">
        <v>12761987.500000002</v>
      </c>
      <c r="T911">
        <v>1.9448343997183808</v>
      </c>
      <c r="V911">
        <v>-6199995.6400000015</v>
      </c>
      <c r="W911">
        <v>1.9448343997183808</v>
      </c>
      <c r="X911">
        <v>4</v>
      </c>
      <c r="Y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1.2251912691419691</v>
      </c>
      <c r="AL911">
        <v>0</v>
      </c>
      <c r="AM911">
        <v>504.93807775147974</v>
      </c>
      <c r="AN911">
        <v>504.93</v>
      </c>
      <c r="AO911">
        <v>1.22</v>
      </c>
      <c r="AP911">
        <v>1003963.58</v>
      </c>
      <c r="AQ911">
        <v>1004468.51</v>
      </c>
      <c r="AS911">
        <v>1004468.51</v>
      </c>
      <c r="AU911">
        <v>86</v>
      </c>
      <c r="AV911">
        <v>43</v>
      </c>
      <c r="AX911">
        <v>87.5</v>
      </c>
      <c r="AY911">
        <v>284</v>
      </c>
    </row>
    <row r="912" spans="1:51" x14ac:dyDescent="0.25">
      <c r="A912" t="s">
        <v>1997</v>
      </c>
      <c r="B912" t="s">
        <v>1998</v>
      </c>
      <c r="C912" t="s">
        <v>1984</v>
      </c>
      <c r="D912" t="s">
        <v>211</v>
      </c>
      <c r="F912">
        <v>115.5</v>
      </c>
      <c r="H912">
        <v>704269.63</v>
      </c>
      <c r="I912">
        <v>104431.63</v>
      </c>
      <c r="J912">
        <v>232584.74</v>
      </c>
      <c r="K912">
        <v>555743.32849999995</v>
      </c>
      <c r="L912">
        <v>1597029.3284999998</v>
      </c>
      <c r="M912">
        <v>1.05731</v>
      </c>
      <c r="N912">
        <v>1656705.42</v>
      </c>
      <c r="O912">
        <v>14343.76</v>
      </c>
      <c r="Q912">
        <v>3082914.19</v>
      </c>
      <c r="R912">
        <v>130702.24</v>
      </c>
      <c r="S912">
        <v>3309715</v>
      </c>
      <c r="T912">
        <v>1.9977691628485166</v>
      </c>
      <c r="V912">
        <v>-1653009.58</v>
      </c>
      <c r="W912">
        <v>1.9977691628485166</v>
      </c>
      <c r="X912">
        <v>4</v>
      </c>
      <c r="Y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1.1037373621388442</v>
      </c>
      <c r="AL912">
        <v>0</v>
      </c>
      <c r="AM912">
        <v>127.48166532703651</v>
      </c>
      <c r="AN912">
        <v>127.48</v>
      </c>
      <c r="AO912">
        <v>1.1000000000000001</v>
      </c>
      <c r="AP912">
        <v>130702.23999999999</v>
      </c>
      <c r="AQ912">
        <v>130829.71999999999</v>
      </c>
      <c r="AS912">
        <v>130829.71999999999</v>
      </c>
      <c r="AU912">
        <v>86</v>
      </c>
      <c r="AV912">
        <v>43</v>
      </c>
      <c r="AX912">
        <v>4.5</v>
      </c>
      <c r="AY912">
        <v>56.66</v>
      </c>
    </row>
    <row r="913" spans="1:51" x14ac:dyDescent="0.25">
      <c r="A913" t="s">
        <v>1999</v>
      </c>
      <c r="B913" t="s">
        <v>2000</v>
      </c>
      <c r="C913" t="s">
        <v>1984</v>
      </c>
      <c r="D913" t="s">
        <v>211</v>
      </c>
      <c r="F913">
        <v>249.8</v>
      </c>
      <c r="H913">
        <v>1568298.53</v>
      </c>
      <c r="I913">
        <v>225861.66</v>
      </c>
      <c r="J913">
        <v>715517.53</v>
      </c>
      <c r="K913">
        <v>1280219.0067999999</v>
      </c>
      <c r="L913">
        <v>3789896.7267999994</v>
      </c>
      <c r="M913">
        <v>1.05731</v>
      </c>
      <c r="N913">
        <v>3933726.35</v>
      </c>
      <c r="O913">
        <v>15747.5</v>
      </c>
      <c r="Q913">
        <v>2539613.73</v>
      </c>
      <c r="R913">
        <v>672159.33</v>
      </c>
      <c r="S913">
        <v>5281800.22</v>
      </c>
      <c r="T913">
        <v>1.3426964028649322</v>
      </c>
      <c r="V913">
        <v>-1348073.8699999996</v>
      </c>
      <c r="W913">
        <v>1.3426964028649322</v>
      </c>
      <c r="X913">
        <v>4</v>
      </c>
      <c r="Y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1.2117531181386474</v>
      </c>
      <c r="AL913">
        <v>0</v>
      </c>
      <c r="AM913">
        <v>302.69592891103412</v>
      </c>
      <c r="AN913">
        <v>302.69</v>
      </c>
      <c r="AO913">
        <v>1.21</v>
      </c>
      <c r="AP913">
        <v>672159.33</v>
      </c>
      <c r="AQ913">
        <v>672462.0199999999</v>
      </c>
      <c r="AS913">
        <v>672462.0199999999</v>
      </c>
      <c r="AU913">
        <v>86</v>
      </c>
      <c r="AV913">
        <v>43</v>
      </c>
      <c r="AX913">
        <v>33.5</v>
      </c>
      <c r="AY913">
        <v>180.33</v>
      </c>
    </row>
    <row r="914" spans="1:51" x14ac:dyDescent="0.25">
      <c r="A914" t="s">
        <v>2001</v>
      </c>
      <c r="B914" t="s">
        <v>2002</v>
      </c>
      <c r="C914" t="s">
        <v>1984</v>
      </c>
      <c r="D914" t="s">
        <v>211</v>
      </c>
      <c r="F914">
        <v>10120.209999999999</v>
      </c>
      <c r="H914">
        <v>64463537.010000005</v>
      </c>
      <c r="I914">
        <v>9150390.2699999996</v>
      </c>
      <c r="J914">
        <v>32532900.289999999</v>
      </c>
      <c r="K914">
        <v>56099770.826710016</v>
      </c>
      <c r="L914">
        <v>162246598.39671001</v>
      </c>
      <c r="M914">
        <v>1.05731</v>
      </c>
      <c r="N914">
        <v>168329873.08000001</v>
      </c>
      <c r="O914">
        <v>16633.04</v>
      </c>
      <c r="Q914">
        <v>21926049.039999999</v>
      </c>
      <c r="R914">
        <v>91375735.099999994</v>
      </c>
      <c r="S914">
        <v>116275917.31999999</v>
      </c>
      <c r="T914">
        <v>0.69076222296406653</v>
      </c>
      <c r="V914">
        <v>52053955.76000002</v>
      </c>
      <c r="W914">
        <v>0.69076222296406653</v>
      </c>
      <c r="X914">
        <v>1</v>
      </c>
      <c r="Y914">
        <v>1</v>
      </c>
      <c r="AA914">
        <v>6910769.7586112469</v>
      </c>
      <c r="AB914">
        <v>2073230.9275833741</v>
      </c>
      <c r="AC914">
        <v>29113657.867695142</v>
      </c>
      <c r="AD914">
        <v>1829257.6710233043</v>
      </c>
      <c r="AE914">
        <v>1829257.6710233043</v>
      </c>
      <c r="AF914">
        <v>1803455.8035040351</v>
      </c>
      <c r="AG914">
        <v>204.86046510728278</v>
      </c>
      <c r="AH914">
        <v>180.75293605797751</v>
      </c>
      <c r="AI914">
        <v>178.2033973113241</v>
      </c>
      <c r="AJ914">
        <v>0</v>
      </c>
      <c r="AK914">
        <v>0</v>
      </c>
      <c r="AL914">
        <v>0</v>
      </c>
      <c r="AM914">
        <v>0</v>
      </c>
      <c r="AN914">
        <v>3876686.73</v>
      </c>
      <c r="AO914">
        <v>383.06</v>
      </c>
      <c r="AP914">
        <v>98168432.75999999</v>
      </c>
      <c r="AQ914">
        <v>102045119.48999999</v>
      </c>
      <c r="AS914">
        <v>102045119.48999999</v>
      </c>
      <c r="AU914">
        <v>86</v>
      </c>
      <c r="AV914">
        <v>43</v>
      </c>
      <c r="AX914">
        <v>1953</v>
      </c>
      <c r="AY914">
        <v>7968.33</v>
      </c>
    </row>
    <row r="915" spans="1:51" x14ac:dyDescent="0.25">
      <c r="A915" t="s">
        <v>2003</v>
      </c>
      <c r="B915" t="s">
        <v>2004</v>
      </c>
      <c r="C915" t="s">
        <v>1984</v>
      </c>
      <c r="D915" t="s">
        <v>211</v>
      </c>
      <c r="F915">
        <v>476</v>
      </c>
      <c r="H915">
        <v>2952552.6</v>
      </c>
      <c r="I915">
        <v>430384.92</v>
      </c>
      <c r="J915">
        <v>1501919.3</v>
      </c>
      <c r="K915">
        <v>2607939.8200000003</v>
      </c>
      <c r="L915">
        <v>7492796.6400000006</v>
      </c>
      <c r="M915">
        <v>1.05731</v>
      </c>
      <c r="N915">
        <v>7772747.7800000003</v>
      </c>
      <c r="O915">
        <v>16329.3</v>
      </c>
      <c r="Q915">
        <v>1551050.04</v>
      </c>
      <c r="R915">
        <v>2962342.21</v>
      </c>
      <c r="S915">
        <v>4622684.25</v>
      </c>
      <c r="T915">
        <v>0.59472973790486228</v>
      </c>
      <c r="V915">
        <v>3150063.5300000003</v>
      </c>
      <c r="W915">
        <v>0.59472973790486228</v>
      </c>
      <c r="X915">
        <v>1</v>
      </c>
      <c r="Y915">
        <v>1</v>
      </c>
      <c r="AA915">
        <v>1065545.8365323627</v>
      </c>
      <c r="AB915">
        <v>319663.75095970882</v>
      </c>
      <c r="AC915">
        <v>1674939.3758486698</v>
      </c>
      <c r="AD915">
        <v>105239.11889374435</v>
      </c>
      <c r="AE915">
        <v>105239.11889374435</v>
      </c>
      <c r="AF915">
        <v>103754.71030191265</v>
      </c>
      <c r="AG915">
        <v>671.56250201619503</v>
      </c>
      <c r="AH915">
        <v>221.09058591122763</v>
      </c>
      <c r="AI915">
        <v>217.97208046620304</v>
      </c>
      <c r="AJ915">
        <v>0</v>
      </c>
      <c r="AK915">
        <v>0</v>
      </c>
      <c r="AL915">
        <v>0</v>
      </c>
      <c r="AM915">
        <v>0</v>
      </c>
      <c r="AN915">
        <v>423418.46</v>
      </c>
      <c r="AO915">
        <v>889.53</v>
      </c>
      <c r="AP915">
        <v>3189272.6499999994</v>
      </c>
      <c r="AQ915">
        <v>3612691.1099999994</v>
      </c>
      <c r="AS915">
        <v>3612691.1099999994</v>
      </c>
      <c r="AU915">
        <v>86</v>
      </c>
      <c r="AV915">
        <v>43</v>
      </c>
      <c r="AX915">
        <v>116</v>
      </c>
      <c r="AY915">
        <v>332.66</v>
      </c>
    </row>
    <row r="916" spans="1:51" x14ac:dyDescent="0.25">
      <c r="A916" t="s">
        <v>2005</v>
      </c>
      <c r="B916" t="s">
        <v>2006</v>
      </c>
      <c r="C916" t="s">
        <v>1984</v>
      </c>
      <c r="D916" t="s">
        <v>211</v>
      </c>
      <c r="F916">
        <v>832.48</v>
      </c>
      <c r="H916">
        <v>4908352.37</v>
      </c>
      <c r="I916">
        <v>752703.44</v>
      </c>
      <c r="J916">
        <v>1816672.8300000003</v>
      </c>
      <c r="K916">
        <v>4247284.2504799999</v>
      </c>
      <c r="L916">
        <v>11725012.890480001</v>
      </c>
      <c r="M916">
        <v>1.05731</v>
      </c>
      <c r="N916">
        <v>12153561.51</v>
      </c>
      <c r="O916">
        <v>14599.22</v>
      </c>
      <c r="Q916">
        <v>9366749.8499999996</v>
      </c>
      <c r="R916">
        <v>1092819</v>
      </c>
      <c r="S916">
        <v>10614880.039999999</v>
      </c>
      <c r="T916">
        <v>0.87339666082785961</v>
      </c>
      <c r="V916">
        <v>1538681.4700000007</v>
      </c>
      <c r="W916">
        <v>0.87339666082785961</v>
      </c>
      <c r="X916">
        <v>2</v>
      </c>
      <c r="Y916">
        <v>0</v>
      </c>
      <c r="AA916">
        <v>0</v>
      </c>
      <c r="AB916">
        <v>0</v>
      </c>
      <c r="AC916">
        <v>74138.495646700016</v>
      </c>
      <c r="AD916">
        <v>4658.2402148215679</v>
      </c>
      <c r="AE916">
        <v>25285.536477361406</v>
      </c>
      <c r="AF916">
        <v>24928.881385693774</v>
      </c>
      <c r="AG916">
        <v>0</v>
      </c>
      <c r="AH916">
        <v>5.5956181707927728</v>
      </c>
      <c r="AI916">
        <v>29.945321672224885</v>
      </c>
      <c r="AJ916">
        <v>0</v>
      </c>
      <c r="AK916">
        <v>0</v>
      </c>
      <c r="AL916">
        <v>0</v>
      </c>
      <c r="AM916">
        <v>0</v>
      </c>
      <c r="AN916">
        <v>24928.880000000001</v>
      </c>
      <c r="AO916">
        <v>29.94</v>
      </c>
      <c r="AP916">
        <v>1131310.8600000001</v>
      </c>
      <c r="AQ916">
        <v>1156239.74</v>
      </c>
      <c r="AS916">
        <v>1156239.74</v>
      </c>
      <c r="AU916">
        <v>98</v>
      </c>
      <c r="AV916">
        <v>49</v>
      </c>
      <c r="AX916">
        <v>115</v>
      </c>
      <c r="AY916">
        <v>348.33</v>
      </c>
    </row>
    <row r="917" spans="1:51" x14ac:dyDescent="0.25">
      <c r="A917" t="s">
        <v>2007</v>
      </c>
      <c r="B917" t="s">
        <v>2008</v>
      </c>
      <c r="C917" t="s">
        <v>1984</v>
      </c>
      <c r="D917" t="s">
        <v>211</v>
      </c>
      <c r="F917">
        <v>291.64999999999998</v>
      </c>
      <c r="H917">
        <v>1855719.0899999999</v>
      </c>
      <c r="I917">
        <v>263701.18</v>
      </c>
      <c r="J917">
        <v>1053000.29</v>
      </c>
      <c r="K917">
        <v>1650978.0561500003</v>
      </c>
      <c r="L917">
        <v>4823398.6161500001</v>
      </c>
      <c r="M917">
        <v>1.05731</v>
      </c>
      <c r="N917">
        <v>5005210.03</v>
      </c>
      <c r="O917">
        <v>17161.7</v>
      </c>
      <c r="Q917">
        <v>2289923.64</v>
      </c>
      <c r="R917">
        <v>1424922.6</v>
      </c>
      <c r="S917">
        <v>3752824.9400000004</v>
      </c>
      <c r="T917">
        <v>0.74978370887664836</v>
      </c>
      <c r="V917">
        <v>1252385.0899999999</v>
      </c>
      <c r="W917">
        <v>0.74978370887664836</v>
      </c>
      <c r="X917">
        <v>2</v>
      </c>
      <c r="Y917">
        <v>0</v>
      </c>
      <c r="AA917">
        <v>0</v>
      </c>
      <c r="AB917">
        <v>0</v>
      </c>
      <c r="AC917">
        <v>490591.31676750025</v>
      </c>
      <c r="AD917">
        <v>30824.6367946145</v>
      </c>
      <c r="AE917">
        <v>30824.6367946145</v>
      </c>
      <c r="AF917">
        <v>30389.8521234865</v>
      </c>
      <c r="AG917">
        <v>0</v>
      </c>
      <c r="AH917">
        <v>105.69050846773359</v>
      </c>
      <c r="AI917">
        <v>104.19973297955255</v>
      </c>
      <c r="AJ917">
        <v>0</v>
      </c>
      <c r="AK917">
        <v>0</v>
      </c>
      <c r="AL917">
        <v>0</v>
      </c>
      <c r="AM917">
        <v>0</v>
      </c>
      <c r="AN917">
        <v>30389.85</v>
      </c>
      <c r="AO917">
        <v>104.19</v>
      </c>
      <c r="AP917">
        <v>1710809.23</v>
      </c>
      <c r="AQ917">
        <v>1741199.08</v>
      </c>
      <c r="AS917">
        <v>1741199.08</v>
      </c>
      <c r="AU917">
        <v>85</v>
      </c>
      <c r="AV917">
        <v>43</v>
      </c>
      <c r="AX917">
        <v>83</v>
      </c>
      <c r="AY917">
        <v>245.33</v>
      </c>
    </row>
    <row r="918" spans="1:51" x14ac:dyDescent="0.25">
      <c r="A918" t="s">
        <v>2009</v>
      </c>
      <c r="B918" t="s">
        <v>2010</v>
      </c>
      <c r="C918" t="s">
        <v>1984</v>
      </c>
      <c r="D918" t="s">
        <v>211</v>
      </c>
      <c r="F918">
        <v>279.05</v>
      </c>
      <c r="H918">
        <v>1638768.67</v>
      </c>
      <c r="I918">
        <v>252308.63</v>
      </c>
      <c r="J918">
        <v>541256.46</v>
      </c>
      <c r="K918">
        <v>1400951.7995499996</v>
      </c>
      <c r="L918">
        <v>3833285.5595499994</v>
      </c>
      <c r="M918">
        <v>1.05731</v>
      </c>
      <c r="N918">
        <v>3972682.6</v>
      </c>
      <c r="O918">
        <v>14236.45</v>
      </c>
      <c r="Q918">
        <v>1709171.21</v>
      </c>
      <c r="R918">
        <v>1095436.74</v>
      </c>
      <c r="S918">
        <v>2828569.02</v>
      </c>
      <c r="T918">
        <v>0.71200478487760388</v>
      </c>
      <c r="V918">
        <v>1144113.58</v>
      </c>
      <c r="W918">
        <v>0.71200478487760388</v>
      </c>
      <c r="X918">
        <v>1</v>
      </c>
      <c r="Y918">
        <v>1</v>
      </c>
      <c r="AA918">
        <v>78708.216977784876</v>
      </c>
      <c r="AB918">
        <v>23612.465093335461</v>
      </c>
      <c r="AC918">
        <v>430251.2253839749</v>
      </c>
      <c r="AD918">
        <v>27033.372380669553</v>
      </c>
      <c r="AE918">
        <v>27033.372380669553</v>
      </c>
      <c r="AF918">
        <v>26652.063883887404</v>
      </c>
      <c r="AG918">
        <v>84.617326978446371</v>
      </c>
      <c r="AH918">
        <v>96.876446445689126</v>
      </c>
      <c r="AI918">
        <v>95.509994208519629</v>
      </c>
      <c r="AJ918">
        <v>0</v>
      </c>
      <c r="AK918">
        <v>0</v>
      </c>
      <c r="AL918">
        <v>0</v>
      </c>
      <c r="AM918">
        <v>0</v>
      </c>
      <c r="AN918">
        <v>50264.52</v>
      </c>
      <c r="AO918">
        <v>180.12</v>
      </c>
      <c r="AP918">
        <v>1128828.3099999998</v>
      </c>
      <c r="AQ918">
        <v>1179092.8299999998</v>
      </c>
      <c r="AS918">
        <v>1179092.8299999998</v>
      </c>
      <c r="AU918">
        <v>85</v>
      </c>
      <c r="AV918">
        <v>43</v>
      </c>
      <c r="AX918">
        <v>26</v>
      </c>
      <c r="AY918">
        <v>106</v>
      </c>
    </row>
    <row r="919" spans="1:51" x14ac:dyDescent="0.25">
      <c r="A919" t="s">
        <v>2011</v>
      </c>
      <c r="B919" t="s">
        <v>2012</v>
      </c>
      <c r="C919" t="s">
        <v>1984</v>
      </c>
      <c r="D919" t="s">
        <v>211</v>
      </c>
      <c r="F919">
        <v>555.63</v>
      </c>
      <c r="H919">
        <v>3195462.34</v>
      </c>
      <c r="I919">
        <v>502383.97</v>
      </c>
      <c r="J919">
        <v>878831.69000000018</v>
      </c>
      <c r="K919">
        <v>2712049.1461300002</v>
      </c>
      <c r="L919">
        <v>7288727.1461300002</v>
      </c>
      <c r="M919">
        <v>1.05731</v>
      </c>
      <c r="N919">
        <v>7551016.5599999996</v>
      </c>
      <c r="O919">
        <v>13590</v>
      </c>
      <c r="Q919">
        <v>4850639.7</v>
      </c>
      <c r="R919">
        <v>973482.13</v>
      </c>
      <c r="S919">
        <v>5997699.54</v>
      </c>
      <c r="T919">
        <v>0.79429034386861419</v>
      </c>
      <c r="V919">
        <v>1553317.0199999996</v>
      </c>
      <c r="W919">
        <v>0.79429034386861419</v>
      </c>
      <c r="X919">
        <v>2</v>
      </c>
      <c r="Y919">
        <v>0</v>
      </c>
      <c r="AA919">
        <v>0</v>
      </c>
      <c r="AB919">
        <v>0</v>
      </c>
      <c r="AC919">
        <v>358558.34150880005</v>
      </c>
      <c r="AD919">
        <v>22528.793863520517</v>
      </c>
      <c r="AE919">
        <v>22528.793863520517</v>
      </c>
      <c r="AF919">
        <v>22211.022909847103</v>
      </c>
      <c r="AG919">
        <v>0</v>
      </c>
      <c r="AH919">
        <v>40.546395737308131</v>
      </c>
      <c r="AI919">
        <v>39.974484656780774</v>
      </c>
      <c r="AJ919">
        <v>0</v>
      </c>
      <c r="AK919">
        <v>0</v>
      </c>
      <c r="AL919">
        <v>0</v>
      </c>
      <c r="AM919">
        <v>0</v>
      </c>
      <c r="AN919">
        <v>22211.02</v>
      </c>
      <c r="AO919">
        <v>39.97</v>
      </c>
      <c r="AP919">
        <v>1017688.1100000001</v>
      </c>
      <c r="AQ919">
        <v>1039899.1300000001</v>
      </c>
      <c r="AS919">
        <v>1039899.1300000001</v>
      </c>
      <c r="AU919">
        <v>85</v>
      </c>
      <c r="AV919">
        <v>43</v>
      </c>
      <c r="AX919">
        <v>14.83</v>
      </c>
      <c r="AY919">
        <v>171.33</v>
      </c>
    </row>
    <row r="920" spans="1:51" x14ac:dyDescent="0.25">
      <c r="A920" t="s">
        <v>2013</v>
      </c>
      <c r="B920" t="s">
        <v>2014</v>
      </c>
      <c r="C920" t="s">
        <v>1984</v>
      </c>
      <c r="D920" t="s">
        <v>211</v>
      </c>
      <c r="F920">
        <v>1424.39</v>
      </c>
      <c r="H920">
        <v>8178615.0899999999</v>
      </c>
      <c r="I920">
        <v>1287890.7</v>
      </c>
      <c r="J920">
        <v>2174131.54</v>
      </c>
      <c r="K920">
        <v>6515614.570890001</v>
      </c>
      <c r="L920">
        <v>18156251.90089</v>
      </c>
      <c r="M920">
        <v>1.05731</v>
      </c>
      <c r="N920">
        <v>18823376.82</v>
      </c>
      <c r="O920">
        <v>13215.04</v>
      </c>
      <c r="Q920">
        <v>21917221.140000001</v>
      </c>
      <c r="R920">
        <v>1443614.72</v>
      </c>
      <c r="S920">
        <v>24273514.739999998</v>
      </c>
      <c r="T920">
        <v>1.2895409241454052</v>
      </c>
      <c r="V920">
        <v>-5450137.9199999981</v>
      </c>
      <c r="W920">
        <v>1.2895409241454052</v>
      </c>
      <c r="X920">
        <v>4</v>
      </c>
      <c r="Y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1.0168831602283184</v>
      </c>
      <c r="AL920">
        <v>0</v>
      </c>
      <c r="AM920">
        <v>1448.4382045976145</v>
      </c>
      <c r="AN920">
        <v>1448.43</v>
      </c>
      <c r="AO920">
        <v>1.01</v>
      </c>
      <c r="AP920">
        <v>1443614.7199999997</v>
      </c>
      <c r="AQ920">
        <v>1445063.1499999997</v>
      </c>
      <c r="AS920">
        <v>1445063.1499999997</v>
      </c>
      <c r="AU920">
        <v>85</v>
      </c>
      <c r="AV920">
        <v>43</v>
      </c>
      <c r="AX920">
        <v>69.5</v>
      </c>
      <c r="AY920">
        <v>361.33</v>
      </c>
    </row>
    <row r="921" spans="1:51" x14ac:dyDescent="0.25">
      <c r="A921" t="s">
        <v>2015</v>
      </c>
      <c r="B921" t="s">
        <v>2016</v>
      </c>
      <c r="C921" t="s">
        <v>1984</v>
      </c>
      <c r="D921" t="s">
        <v>211</v>
      </c>
      <c r="F921">
        <v>1725.25</v>
      </c>
      <c r="H921">
        <v>9641043.25</v>
      </c>
      <c r="I921">
        <v>1559919.29</v>
      </c>
      <c r="J921">
        <v>1797884.45</v>
      </c>
      <c r="K921">
        <v>8050296.7797499998</v>
      </c>
      <c r="L921">
        <v>21049143.769749999</v>
      </c>
      <c r="M921">
        <v>1.05731</v>
      </c>
      <c r="N921">
        <v>21794107.690000001</v>
      </c>
      <c r="O921">
        <v>12632.43</v>
      </c>
      <c r="Q921">
        <v>9085465.8699999992</v>
      </c>
      <c r="R921">
        <v>4160638.07</v>
      </c>
      <c r="S921">
        <v>13493707.959999999</v>
      </c>
      <c r="T921">
        <v>0.61914477765893783</v>
      </c>
      <c r="V921">
        <v>8300399.7300000023</v>
      </c>
      <c r="W921">
        <v>0.61914477765893783</v>
      </c>
      <c r="X921">
        <v>1</v>
      </c>
      <c r="Y921">
        <v>1</v>
      </c>
      <c r="AA921">
        <v>2455593.700137537</v>
      </c>
      <c r="AB921">
        <v>736678.11004126107</v>
      </c>
      <c r="AC921">
        <v>3445420.5135284979</v>
      </c>
      <c r="AD921">
        <v>216481.27943642746</v>
      </c>
      <c r="AE921">
        <v>216481.27943642746</v>
      </c>
      <c r="AF921">
        <v>213427.78873312159</v>
      </c>
      <c r="AG921">
        <v>426.99789018476224</v>
      </c>
      <c r="AH921">
        <v>125.4782086285625</v>
      </c>
      <c r="AI921">
        <v>123.70832559520161</v>
      </c>
      <c r="AJ921">
        <v>0</v>
      </c>
      <c r="AK921">
        <v>0</v>
      </c>
      <c r="AL921">
        <v>0</v>
      </c>
      <c r="AM921">
        <v>0</v>
      </c>
      <c r="AN921">
        <v>950105.89</v>
      </c>
      <c r="AO921">
        <v>550.70000000000005</v>
      </c>
      <c r="AP921">
        <v>4192973.4799999995</v>
      </c>
      <c r="AQ921">
        <v>5143079.3699999992</v>
      </c>
      <c r="AS921">
        <v>5143079.3699999992</v>
      </c>
      <c r="AU921">
        <v>80</v>
      </c>
      <c r="AV921">
        <v>40</v>
      </c>
      <c r="AX921">
        <v>20.5</v>
      </c>
      <c r="AY921">
        <v>162.66</v>
      </c>
    </row>
    <row r="922" spans="1:51" x14ac:dyDescent="0.25">
      <c r="A922" t="s">
        <v>2017</v>
      </c>
      <c r="B922" t="s">
        <v>2018</v>
      </c>
      <c r="C922" t="s">
        <v>1984</v>
      </c>
      <c r="D922" t="s">
        <v>211</v>
      </c>
      <c r="F922">
        <v>4896.5600000000004</v>
      </c>
      <c r="H922">
        <v>27304475.43</v>
      </c>
      <c r="I922">
        <v>4427322.6500000004</v>
      </c>
      <c r="J922">
        <v>5250618.4700000007</v>
      </c>
      <c r="K922">
        <v>22904912.631559998</v>
      </c>
      <c r="L922">
        <v>59887329.181559995</v>
      </c>
      <c r="M922">
        <v>1.05731</v>
      </c>
      <c r="N922">
        <v>62006791.469999999</v>
      </c>
      <c r="O922">
        <v>12663.33</v>
      </c>
      <c r="Q922">
        <v>44451049.259999998</v>
      </c>
      <c r="R922">
        <v>5168585.3499999996</v>
      </c>
      <c r="S922">
        <v>50103213.25</v>
      </c>
      <c r="T922">
        <v>0.80802783150359969</v>
      </c>
      <c r="V922">
        <v>11903578.219999999</v>
      </c>
      <c r="W922">
        <v>0.80802783150359969</v>
      </c>
      <c r="X922">
        <v>2</v>
      </c>
      <c r="Y922">
        <v>0</v>
      </c>
      <c r="AA922">
        <v>0</v>
      </c>
      <c r="AB922">
        <v>0</v>
      </c>
      <c r="AC922">
        <v>1711440.0118072999</v>
      </c>
      <c r="AD922">
        <v>107532.51220859267</v>
      </c>
      <c r="AE922">
        <v>148726.8721093465</v>
      </c>
      <c r="AF922">
        <v>146629.06428734952</v>
      </c>
      <c r="AG922">
        <v>0</v>
      </c>
      <c r="AH922">
        <v>21.960828052467988</v>
      </c>
      <c r="AI922">
        <v>29.945321672224892</v>
      </c>
      <c r="AJ922">
        <v>0</v>
      </c>
      <c r="AK922">
        <v>0</v>
      </c>
      <c r="AL922">
        <v>0</v>
      </c>
      <c r="AM922">
        <v>0</v>
      </c>
      <c r="AN922">
        <v>146629.06</v>
      </c>
      <c r="AO922">
        <v>29.94</v>
      </c>
      <c r="AP922">
        <v>5222336.2300000004</v>
      </c>
      <c r="AQ922">
        <v>5368965.29</v>
      </c>
      <c r="AS922">
        <v>5368965.29</v>
      </c>
      <c r="AU922">
        <v>37</v>
      </c>
      <c r="AV922">
        <v>19</v>
      </c>
      <c r="AX922">
        <v>35.5</v>
      </c>
      <c r="AY922">
        <v>553</v>
      </c>
    </row>
    <row r="923" spans="1:51" x14ac:dyDescent="0.25">
      <c r="A923" t="s">
        <v>2019</v>
      </c>
      <c r="B923" t="s">
        <v>2020</v>
      </c>
      <c r="C923" t="s">
        <v>1984</v>
      </c>
      <c r="D923" t="s">
        <v>211</v>
      </c>
      <c r="F923">
        <v>2585</v>
      </c>
      <c r="H923">
        <v>14379303.279999999</v>
      </c>
      <c r="I923">
        <v>2337279.4500000002</v>
      </c>
      <c r="J923">
        <v>2582368.21</v>
      </c>
      <c r="K923">
        <v>11285372.759</v>
      </c>
      <c r="L923">
        <v>30584323.699000001</v>
      </c>
      <c r="M923">
        <v>1.05731</v>
      </c>
      <c r="N923">
        <v>31690346.57</v>
      </c>
      <c r="O923">
        <v>12259.32</v>
      </c>
      <c r="Q923">
        <v>29803225.379999999</v>
      </c>
      <c r="R923">
        <v>1850430.43</v>
      </c>
      <c r="S923">
        <v>31981095.559999999</v>
      </c>
      <c r="T923">
        <v>1.0091746863467641</v>
      </c>
      <c r="V923">
        <v>-290748.98999999836</v>
      </c>
      <c r="W923">
        <v>1.0091746863467641</v>
      </c>
      <c r="X923">
        <v>4</v>
      </c>
      <c r="Y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0.94334136052240114</v>
      </c>
      <c r="AL923">
        <v>0</v>
      </c>
      <c r="AM923">
        <v>2438.5374169504071</v>
      </c>
      <c r="AN923">
        <v>2438.5300000000002</v>
      </c>
      <c r="AO923">
        <v>0.94</v>
      </c>
      <c r="AP923">
        <v>1856892.69</v>
      </c>
      <c r="AQ923">
        <v>1859331.22</v>
      </c>
      <c r="AS923">
        <v>1859331.22</v>
      </c>
      <c r="AU923">
        <v>80</v>
      </c>
      <c r="AV923">
        <v>40</v>
      </c>
      <c r="AX923">
        <v>56</v>
      </c>
      <c r="AY923">
        <v>163</v>
      </c>
    </row>
    <row r="924" spans="1:51" x14ac:dyDescent="0.25">
      <c r="A924" t="s">
        <v>2021</v>
      </c>
      <c r="B924" t="s">
        <v>2022</v>
      </c>
      <c r="C924" t="s">
        <v>1984</v>
      </c>
      <c r="D924" t="s">
        <v>211</v>
      </c>
      <c r="F924">
        <v>1514.75</v>
      </c>
      <c r="H924">
        <v>8553717.1899999995</v>
      </c>
      <c r="I924">
        <v>1369591.5</v>
      </c>
      <c r="J924">
        <v>1895562.69</v>
      </c>
      <c r="K924">
        <v>6761928.4782499997</v>
      </c>
      <c r="L924">
        <v>18580799.85825</v>
      </c>
      <c r="M924">
        <v>1.05731</v>
      </c>
      <c r="N924">
        <v>19258139.370000001</v>
      </c>
      <c r="O924">
        <v>12713.74</v>
      </c>
      <c r="Q924">
        <v>17332325.43</v>
      </c>
      <c r="R924">
        <v>1451985.38</v>
      </c>
      <c r="S924">
        <v>18995996.139999997</v>
      </c>
      <c r="T924">
        <v>0.98638792538762254</v>
      </c>
      <c r="V924">
        <v>262143.23000000417</v>
      </c>
      <c r="W924">
        <v>0.98638792538762254</v>
      </c>
      <c r="X924">
        <v>3</v>
      </c>
      <c r="Y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20.835372328801164</v>
      </c>
      <c r="AK924">
        <v>0</v>
      </c>
      <c r="AL924">
        <v>31560.380235051565</v>
      </c>
      <c r="AM924">
        <v>0</v>
      </c>
      <c r="AN924">
        <v>31560.38</v>
      </c>
      <c r="AO924">
        <v>20.83</v>
      </c>
      <c r="AP924">
        <v>1453703.5299999998</v>
      </c>
      <c r="AQ924">
        <v>1485263.9099999997</v>
      </c>
      <c r="AS924">
        <v>1485263.9099999997</v>
      </c>
      <c r="AU924">
        <v>37</v>
      </c>
      <c r="AV924">
        <v>19</v>
      </c>
      <c r="AX924">
        <v>62.33</v>
      </c>
      <c r="AY924">
        <v>221.33</v>
      </c>
    </row>
    <row r="925" spans="1:51" x14ac:dyDescent="0.25">
      <c r="A925" t="s">
        <v>2023</v>
      </c>
      <c r="B925" t="s">
        <v>2024</v>
      </c>
      <c r="C925" t="s">
        <v>1984</v>
      </c>
      <c r="D925" t="s">
        <v>211</v>
      </c>
      <c r="F925">
        <v>2665.05</v>
      </c>
      <c r="H925">
        <v>14934134.09</v>
      </c>
      <c r="I925">
        <v>2409658.25</v>
      </c>
      <c r="J925">
        <v>3487107.38</v>
      </c>
      <c r="K925">
        <v>11920618.319549998</v>
      </c>
      <c r="L925">
        <v>32751518.039549999</v>
      </c>
      <c r="M925">
        <v>1.05731</v>
      </c>
      <c r="N925">
        <v>33945336.899999999</v>
      </c>
      <c r="O925">
        <v>12737.22</v>
      </c>
      <c r="Q925">
        <v>30521497.449999999</v>
      </c>
      <c r="R925">
        <v>2968469.94</v>
      </c>
      <c r="S925">
        <v>33669243.140000001</v>
      </c>
      <c r="T925">
        <v>0.9918665187853829</v>
      </c>
      <c r="V925">
        <v>276093.75999999791</v>
      </c>
      <c r="W925">
        <v>0.9918665187853829</v>
      </c>
      <c r="X925">
        <v>3</v>
      </c>
      <c r="Y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20.87385505443849</v>
      </c>
      <c r="AK925">
        <v>0</v>
      </c>
      <c r="AL925">
        <v>55629.8674128313</v>
      </c>
      <c r="AM925">
        <v>0</v>
      </c>
      <c r="AN925">
        <v>55629.86</v>
      </c>
      <c r="AO925">
        <v>20.87</v>
      </c>
      <c r="AP925">
        <v>2984033.7800000003</v>
      </c>
      <c r="AQ925">
        <v>3039663.64</v>
      </c>
      <c r="AS925">
        <v>3039663.64</v>
      </c>
      <c r="AU925">
        <v>37</v>
      </c>
      <c r="AV925">
        <v>19</v>
      </c>
      <c r="AX925">
        <v>171.5</v>
      </c>
      <c r="AY925">
        <v>372</v>
      </c>
    </row>
    <row r="926" spans="1:51" x14ac:dyDescent="0.25">
      <c r="A926" t="s">
        <v>2025</v>
      </c>
      <c r="B926" t="s">
        <v>2026</v>
      </c>
      <c r="C926" t="s">
        <v>1984</v>
      </c>
      <c r="D926" t="s">
        <v>102</v>
      </c>
      <c r="F926">
        <v>1076.6199999999999</v>
      </c>
      <c r="H926">
        <v>6400029.8300000001</v>
      </c>
      <c r="I926">
        <v>973447.5</v>
      </c>
      <c r="J926">
        <v>1622366.8599999994</v>
      </c>
      <c r="K926">
        <v>5522758.6916200006</v>
      </c>
      <c r="L926">
        <v>14518602.881620001</v>
      </c>
      <c r="M926">
        <v>1.05731</v>
      </c>
      <c r="N926">
        <v>15034154.710000001</v>
      </c>
      <c r="O926">
        <v>13964.21</v>
      </c>
      <c r="Q926">
        <v>6891996.8799999999</v>
      </c>
      <c r="R926">
        <v>2338219.9700000002</v>
      </c>
      <c r="S926">
        <v>9632444.9800000004</v>
      </c>
      <c r="T926">
        <v>0.64070412775471564</v>
      </c>
      <c r="V926">
        <v>5401709.7300000004</v>
      </c>
      <c r="W926">
        <v>0.64070412775471564</v>
      </c>
      <c r="X926">
        <v>1</v>
      </c>
      <c r="Y926">
        <v>1</v>
      </c>
      <c r="AA926">
        <v>1369807.1922690235</v>
      </c>
      <c r="AB926">
        <v>410942.15768070705</v>
      </c>
      <c r="AC926">
        <v>2055445.3285175918</v>
      </c>
      <c r="AD926">
        <v>129146.916256507</v>
      </c>
      <c r="AE926">
        <v>129146.916256507</v>
      </c>
      <c r="AF926">
        <v>127325.28572486709</v>
      </c>
      <c r="AG926">
        <v>381.69656673729548</v>
      </c>
      <c r="AH926">
        <v>119.95589554021569</v>
      </c>
      <c r="AI926">
        <v>118.26390530072551</v>
      </c>
      <c r="AJ926">
        <v>0</v>
      </c>
      <c r="AK926">
        <v>0</v>
      </c>
      <c r="AL926">
        <v>0</v>
      </c>
      <c r="AM926">
        <v>0</v>
      </c>
      <c r="AN926">
        <v>538267.43999999994</v>
      </c>
      <c r="AO926">
        <v>499.96</v>
      </c>
      <c r="AP926">
        <v>2386826.3600000003</v>
      </c>
      <c r="AQ926">
        <v>2925093.8000000003</v>
      </c>
      <c r="AS926">
        <v>2925093.8000000003</v>
      </c>
      <c r="AU926">
        <v>34</v>
      </c>
      <c r="AV926">
        <v>17</v>
      </c>
      <c r="AX926">
        <v>69.5</v>
      </c>
      <c r="AY926">
        <v>243</v>
      </c>
    </row>
    <row r="927" spans="1:51" x14ac:dyDescent="0.25">
      <c r="A927" t="s">
        <v>2027</v>
      </c>
      <c r="B927" t="s">
        <v>2028</v>
      </c>
      <c r="C927" t="s">
        <v>1984</v>
      </c>
      <c r="D927" t="s">
        <v>102</v>
      </c>
      <c r="F927">
        <v>4367.2</v>
      </c>
      <c r="H927">
        <v>27225905.710000001</v>
      </c>
      <c r="I927">
        <v>3948691.22</v>
      </c>
      <c r="J927">
        <v>9186016.6699999981</v>
      </c>
      <c r="K927">
        <v>23540625.344199996</v>
      </c>
      <c r="L927">
        <v>63901238.944199994</v>
      </c>
      <c r="M927">
        <v>1.05731</v>
      </c>
      <c r="N927">
        <v>66214305.700000003</v>
      </c>
      <c r="O927">
        <v>15161.72</v>
      </c>
      <c r="Q927">
        <v>28869234.850000001</v>
      </c>
      <c r="R927">
        <v>16903100.57</v>
      </c>
      <c r="S927">
        <v>47594787.900000006</v>
      </c>
      <c r="T927">
        <v>0.71879916880258099</v>
      </c>
      <c r="V927">
        <v>18619517.799999997</v>
      </c>
      <c r="W927">
        <v>0.71879916880258099</v>
      </c>
      <c r="X927">
        <v>1</v>
      </c>
      <c r="Y927">
        <v>1</v>
      </c>
      <c r="AA927">
        <v>861976.23310703039</v>
      </c>
      <c r="AB927">
        <v>258592.86993210911</v>
      </c>
      <c r="AC927">
        <v>7672933.513740371</v>
      </c>
      <c r="AD927">
        <v>482102.68022815604</v>
      </c>
      <c r="AE927">
        <v>482102.68022815604</v>
      </c>
      <c r="AF927">
        <v>475302.57235763775</v>
      </c>
      <c r="AG927">
        <v>59.212509143641036</v>
      </c>
      <c r="AH927">
        <v>110.39171098831197</v>
      </c>
      <c r="AI927">
        <v>108.83462455523855</v>
      </c>
      <c r="AJ927">
        <v>0</v>
      </c>
      <c r="AK927">
        <v>0</v>
      </c>
      <c r="AL927">
        <v>0</v>
      </c>
      <c r="AM927">
        <v>0</v>
      </c>
      <c r="AN927">
        <v>733895.44</v>
      </c>
      <c r="AO927">
        <v>168.04</v>
      </c>
      <c r="AP927">
        <v>17946757.23</v>
      </c>
      <c r="AQ927">
        <v>18680652.670000002</v>
      </c>
      <c r="AS927">
        <v>18680652.670000002</v>
      </c>
      <c r="AU927">
        <v>29</v>
      </c>
      <c r="AV927">
        <v>15</v>
      </c>
      <c r="AX927">
        <v>160.5</v>
      </c>
      <c r="AY927">
        <v>2253.33</v>
      </c>
    </row>
    <row r="928" spans="1:51" x14ac:dyDescent="0.25">
      <c r="A928" t="s">
        <v>2029</v>
      </c>
      <c r="B928" t="s">
        <v>2030</v>
      </c>
      <c r="C928" t="s">
        <v>1984</v>
      </c>
      <c r="D928" t="s">
        <v>102</v>
      </c>
      <c r="F928">
        <v>25174.03</v>
      </c>
      <c r="H928">
        <v>149816957.18000001</v>
      </c>
      <c r="I928">
        <v>22761602.699999999</v>
      </c>
      <c r="J928">
        <v>41570928.440000005</v>
      </c>
      <c r="K928">
        <v>130539492.31652997</v>
      </c>
      <c r="L928">
        <v>344688980.63652998</v>
      </c>
      <c r="M928">
        <v>1.05731</v>
      </c>
      <c r="N928">
        <v>356961887.81</v>
      </c>
      <c r="O928">
        <v>14179.76</v>
      </c>
      <c r="Q928">
        <v>138345467.24000001</v>
      </c>
      <c r="R928">
        <v>101361505.76000001</v>
      </c>
      <c r="S928">
        <v>241071933.58000004</v>
      </c>
      <c r="T928">
        <v>0.67534362018030147</v>
      </c>
      <c r="V928">
        <v>115889954.22999996</v>
      </c>
      <c r="W928">
        <v>0.67534362018030147</v>
      </c>
      <c r="X928">
        <v>1</v>
      </c>
      <c r="Y928">
        <v>1</v>
      </c>
      <c r="AA928">
        <v>20158895.910035461</v>
      </c>
      <c r="AB928">
        <v>6047668.7730106385</v>
      </c>
      <c r="AC928">
        <v>48224621.278063439</v>
      </c>
      <c r="AD928">
        <v>3030030.0568887256</v>
      </c>
      <c r="AE928">
        <v>3030030.0568887256</v>
      </c>
      <c r="AF928">
        <v>2987291.1714131152</v>
      </c>
      <c r="AG928">
        <v>240.23443099935287</v>
      </c>
      <c r="AH928">
        <v>120.36332906923229</v>
      </c>
      <c r="AI928">
        <v>118.66559193792632</v>
      </c>
      <c r="AJ928">
        <v>0</v>
      </c>
      <c r="AK928">
        <v>0</v>
      </c>
      <c r="AL928">
        <v>0</v>
      </c>
      <c r="AM928">
        <v>0</v>
      </c>
      <c r="AN928">
        <v>9034959.9399999995</v>
      </c>
      <c r="AO928">
        <v>358.9</v>
      </c>
      <c r="AP928">
        <v>102408489.08000001</v>
      </c>
      <c r="AQ928">
        <v>111443449.02000001</v>
      </c>
      <c r="AS928">
        <v>111443449.02000001</v>
      </c>
      <c r="AU928">
        <v>97</v>
      </c>
      <c r="AV928">
        <v>49</v>
      </c>
      <c r="AX928">
        <v>2636.5</v>
      </c>
      <c r="AY928">
        <v>5870.33</v>
      </c>
    </row>
    <row r="929" spans="1:51" x14ac:dyDescent="0.25">
      <c r="A929" t="s">
        <v>2031</v>
      </c>
      <c r="B929" t="s">
        <v>2032</v>
      </c>
      <c r="C929" t="s">
        <v>1984</v>
      </c>
      <c r="D929" t="s">
        <v>211</v>
      </c>
      <c r="F929">
        <v>289.63</v>
      </c>
      <c r="H929">
        <v>1691093.12</v>
      </c>
      <c r="I929">
        <v>261874.75</v>
      </c>
      <c r="J929">
        <v>520009.62999999989</v>
      </c>
      <c r="K929">
        <v>1439458.1991300001</v>
      </c>
      <c r="L929">
        <v>3912435.6991300001</v>
      </c>
      <c r="M929">
        <v>1.05731</v>
      </c>
      <c r="N929">
        <v>4054162.03</v>
      </c>
      <c r="O929">
        <v>13997.72</v>
      </c>
      <c r="Q929">
        <v>3636988.75</v>
      </c>
      <c r="R929">
        <v>318605.55</v>
      </c>
      <c r="S929">
        <v>4119913.29</v>
      </c>
      <c r="T929">
        <v>1.016218212176389</v>
      </c>
      <c r="V929">
        <v>-65751.260000000242</v>
      </c>
      <c r="W929">
        <v>1.016218212176389</v>
      </c>
      <c r="X929">
        <v>4</v>
      </c>
      <c r="Y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1.077109838129181</v>
      </c>
      <c r="AL929">
        <v>0</v>
      </c>
      <c r="AM929">
        <v>311.96332241735468</v>
      </c>
      <c r="AN929">
        <v>311.95999999999998</v>
      </c>
      <c r="AO929">
        <v>1.07</v>
      </c>
      <c r="AP929">
        <v>318605.55</v>
      </c>
      <c r="AQ929">
        <v>318917.51</v>
      </c>
      <c r="AS929">
        <v>318917.51</v>
      </c>
      <c r="AU929">
        <v>86</v>
      </c>
      <c r="AV929">
        <v>43</v>
      </c>
      <c r="AX929">
        <v>14</v>
      </c>
      <c r="AY929">
        <v>108</v>
      </c>
    </row>
    <row r="930" spans="1:51" x14ac:dyDescent="0.25">
      <c r="A930" t="s">
        <v>2033</v>
      </c>
      <c r="B930" t="s">
        <v>2034</v>
      </c>
      <c r="C930" t="s">
        <v>1984</v>
      </c>
      <c r="D930" t="s">
        <v>222</v>
      </c>
      <c r="F930">
        <v>6800.5</v>
      </c>
      <c r="H930">
        <v>45915192.57</v>
      </c>
      <c r="I930">
        <v>6148808.0800000001</v>
      </c>
      <c r="J930">
        <v>15697724.27</v>
      </c>
      <c r="K930">
        <v>40939840.906499997</v>
      </c>
      <c r="L930">
        <v>108701565.8265</v>
      </c>
      <c r="M930">
        <v>1.05731</v>
      </c>
      <c r="N930">
        <v>112584990.28</v>
      </c>
      <c r="O930">
        <v>16555.39</v>
      </c>
      <c r="Q930">
        <v>45217535.619999997</v>
      </c>
      <c r="R930">
        <v>20509432.449999999</v>
      </c>
      <c r="S930">
        <v>78986495.019999996</v>
      </c>
      <c r="T930">
        <v>0.70157216182689885</v>
      </c>
      <c r="V930">
        <v>33598495.260000005</v>
      </c>
      <c r="W930">
        <v>0.70157216182689885</v>
      </c>
      <c r="X930">
        <v>1</v>
      </c>
      <c r="Y930">
        <v>1</v>
      </c>
      <c r="AA930">
        <v>3405131.0984342247</v>
      </c>
      <c r="AB930">
        <v>1021539.3295302674</v>
      </c>
      <c r="AC930">
        <v>14880282.917923877</v>
      </c>
      <c r="AD930">
        <v>934951.96647250501</v>
      </c>
      <c r="AE930">
        <v>934951.96647250501</v>
      </c>
      <c r="AF930">
        <v>921764.37286120746</v>
      </c>
      <c r="AG930">
        <v>150.21532674513159</v>
      </c>
      <c r="AH930">
        <v>137.48282721454379</v>
      </c>
      <c r="AI930">
        <v>135.5436178018098</v>
      </c>
      <c r="AJ930">
        <v>0</v>
      </c>
      <c r="AK930">
        <v>0</v>
      </c>
      <c r="AL930">
        <v>0</v>
      </c>
      <c r="AM930">
        <v>0</v>
      </c>
      <c r="AN930">
        <v>1943303.7</v>
      </c>
      <c r="AO930">
        <v>285.75</v>
      </c>
      <c r="AP930">
        <v>22749597.32</v>
      </c>
      <c r="AQ930">
        <v>24692901.02</v>
      </c>
      <c r="AS930">
        <v>24692901.02</v>
      </c>
      <c r="AU930">
        <v>86</v>
      </c>
      <c r="AV930">
        <v>43</v>
      </c>
      <c r="AX930">
        <v>303</v>
      </c>
      <c r="AY930">
        <v>4034</v>
      </c>
    </row>
    <row r="931" spans="1:51" x14ac:dyDescent="0.25">
      <c r="A931" t="s">
        <v>2035</v>
      </c>
      <c r="B931" t="s">
        <v>2036</v>
      </c>
      <c r="C931" t="s">
        <v>1984</v>
      </c>
      <c r="D931" t="s">
        <v>222</v>
      </c>
      <c r="F931">
        <v>3835.49</v>
      </c>
      <c r="H931">
        <v>24452359.609999999</v>
      </c>
      <c r="I931">
        <v>3467934.99</v>
      </c>
      <c r="J931">
        <v>5379477.1700000009</v>
      </c>
      <c r="K931">
        <v>21636476.519990005</v>
      </c>
      <c r="L931">
        <v>54936248.289990008</v>
      </c>
      <c r="M931">
        <v>1.05731</v>
      </c>
      <c r="N931">
        <v>56844658.210000001</v>
      </c>
      <c r="O931">
        <v>14820.7</v>
      </c>
      <c r="Q931">
        <v>42763474.829999998</v>
      </c>
      <c r="R931">
        <v>3359336.33</v>
      </c>
      <c r="S931">
        <v>47721421.369999997</v>
      </c>
      <c r="T931">
        <v>0.83950581941585034</v>
      </c>
      <c r="V931">
        <v>9123236.8400000036</v>
      </c>
      <c r="W931">
        <v>0.83950581941585034</v>
      </c>
      <c r="X931">
        <v>2</v>
      </c>
      <c r="Y931">
        <v>0</v>
      </c>
      <c r="AA931">
        <v>0</v>
      </c>
      <c r="AB931">
        <v>0</v>
      </c>
      <c r="AC931">
        <v>1372413.5136829005</v>
      </c>
      <c r="AD931">
        <v>86230.935292612965</v>
      </c>
      <c r="AE931">
        <v>116498.20092201</v>
      </c>
      <c r="AF931">
        <v>114854.98182060182</v>
      </c>
      <c r="AG931">
        <v>0</v>
      </c>
      <c r="AH931">
        <v>22.482377816814271</v>
      </c>
      <c r="AI931">
        <v>29.945321672224885</v>
      </c>
      <c r="AJ931">
        <v>0</v>
      </c>
      <c r="AK931">
        <v>0</v>
      </c>
      <c r="AL931">
        <v>0</v>
      </c>
      <c r="AM931">
        <v>0</v>
      </c>
      <c r="AN931">
        <v>114854.98</v>
      </c>
      <c r="AO931">
        <v>29.94</v>
      </c>
      <c r="AP931">
        <v>3511946.7599999993</v>
      </c>
      <c r="AQ931">
        <v>3626801.7399999993</v>
      </c>
      <c r="AS931">
        <v>3626801.7399999993</v>
      </c>
      <c r="AU931">
        <v>85</v>
      </c>
      <c r="AV931">
        <v>43</v>
      </c>
      <c r="AX931">
        <v>39.5</v>
      </c>
      <c r="AY931">
        <v>960.33</v>
      </c>
    </row>
    <row r="932" spans="1:51" x14ac:dyDescent="0.25">
      <c r="A932" t="s">
        <v>2037</v>
      </c>
      <c r="B932" t="s">
        <v>2038</v>
      </c>
      <c r="C932" t="s">
        <v>1984</v>
      </c>
      <c r="D932" t="s">
        <v>102</v>
      </c>
      <c r="F932">
        <v>1348.62</v>
      </c>
      <c r="H932">
        <v>7935785.5300000012</v>
      </c>
      <c r="I932">
        <v>1219381.74</v>
      </c>
      <c r="J932">
        <v>1920123.8999999997</v>
      </c>
      <c r="K932">
        <v>6483924.4216199992</v>
      </c>
      <c r="L932">
        <v>17559215.591620002</v>
      </c>
      <c r="M932">
        <v>1.05731</v>
      </c>
      <c r="N932">
        <v>18193940.52</v>
      </c>
      <c r="O932">
        <v>13490.78</v>
      </c>
      <c r="Q932">
        <v>16214439.789999999</v>
      </c>
      <c r="R932">
        <v>1565001.54</v>
      </c>
      <c r="S932">
        <v>18849610.939999998</v>
      </c>
      <c r="T932">
        <v>1.0360378456376309</v>
      </c>
      <c r="V932">
        <v>-655670.41999999806</v>
      </c>
      <c r="W932">
        <v>1.0360378456376309</v>
      </c>
      <c r="X932">
        <v>4</v>
      </c>
      <c r="Y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1.0381010006910807</v>
      </c>
      <c r="AL932">
        <v>0</v>
      </c>
      <c r="AM932">
        <v>1400.003771552005</v>
      </c>
      <c r="AN932">
        <v>1400</v>
      </c>
      <c r="AO932">
        <v>1.03</v>
      </c>
      <c r="AP932">
        <v>1565001.54</v>
      </c>
      <c r="AQ932">
        <v>1566401.54</v>
      </c>
      <c r="AS932">
        <v>1566401.54</v>
      </c>
      <c r="AU932">
        <v>79</v>
      </c>
      <c r="AV932">
        <v>40</v>
      </c>
      <c r="AX932">
        <v>62.5</v>
      </c>
      <c r="AY932">
        <v>287</v>
      </c>
    </row>
    <row r="933" spans="1:51" x14ac:dyDescent="0.25">
      <c r="A933" t="s">
        <v>2039</v>
      </c>
      <c r="B933" t="s">
        <v>2040</v>
      </c>
      <c r="C933" t="s">
        <v>1984</v>
      </c>
      <c r="D933" t="s">
        <v>102</v>
      </c>
      <c r="F933">
        <v>1249.71</v>
      </c>
      <c r="H933">
        <v>7494955.0800000001</v>
      </c>
      <c r="I933">
        <v>1129950.29</v>
      </c>
      <c r="J933">
        <v>1953119.4000000001</v>
      </c>
      <c r="K933">
        <v>6448374.2242099997</v>
      </c>
      <c r="L933">
        <v>17026398.994210001</v>
      </c>
      <c r="M933">
        <v>1.05731</v>
      </c>
      <c r="N933">
        <v>17632625.59</v>
      </c>
      <c r="O933">
        <v>14109.37</v>
      </c>
      <c r="Q933">
        <v>9722629.75</v>
      </c>
      <c r="R933">
        <v>2512002.08</v>
      </c>
      <c r="S933">
        <v>13006642.119999999</v>
      </c>
      <c r="T933">
        <v>0.73764636205832346</v>
      </c>
      <c r="V933">
        <v>4625983.4700000007</v>
      </c>
      <c r="W933">
        <v>0.73764636205832346</v>
      </c>
      <c r="X933">
        <v>2</v>
      </c>
      <c r="Y933">
        <v>0</v>
      </c>
      <c r="AA933">
        <v>0</v>
      </c>
      <c r="AB933">
        <v>0</v>
      </c>
      <c r="AC933">
        <v>1284216.6006746001</v>
      </c>
      <c r="AD933">
        <v>80689.382238229256</v>
      </c>
      <c r="AE933">
        <v>80689.382238229256</v>
      </c>
      <c r="AF933">
        <v>79551.250205929056</v>
      </c>
      <c r="AG933">
        <v>0</v>
      </c>
      <c r="AH933">
        <v>64.566485215153321</v>
      </c>
      <c r="AI933">
        <v>63.655768302989536</v>
      </c>
      <c r="AJ933">
        <v>0</v>
      </c>
      <c r="AK933">
        <v>0</v>
      </c>
      <c r="AL933">
        <v>0</v>
      </c>
      <c r="AM933">
        <v>0</v>
      </c>
      <c r="AN933">
        <v>79551.25</v>
      </c>
      <c r="AO933">
        <v>63.65</v>
      </c>
      <c r="AP933">
        <v>2611664.5199999996</v>
      </c>
      <c r="AQ933">
        <v>2691215.7699999996</v>
      </c>
      <c r="AS933">
        <v>2691215.7699999996</v>
      </c>
      <c r="AU933">
        <v>80</v>
      </c>
      <c r="AV933">
        <v>40</v>
      </c>
      <c r="AX933">
        <v>17</v>
      </c>
      <c r="AY933">
        <v>394</v>
      </c>
    </row>
    <row r="934" spans="1:51" x14ac:dyDescent="0.25">
      <c r="A934" t="s">
        <v>2041</v>
      </c>
      <c r="B934" t="s">
        <v>2042</v>
      </c>
      <c r="C934" t="s">
        <v>1984</v>
      </c>
      <c r="D934" t="s">
        <v>222</v>
      </c>
      <c r="F934">
        <v>6726.83</v>
      </c>
      <c r="H934">
        <v>41746321.310000002</v>
      </c>
      <c r="I934">
        <v>6082197.8799999999</v>
      </c>
      <c r="J934">
        <v>6957662.5200000014</v>
      </c>
      <c r="K934">
        <v>36877991.737330005</v>
      </c>
      <c r="L934">
        <v>91664173.447330013</v>
      </c>
      <c r="M934">
        <v>1.05731</v>
      </c>
      <c r="N934">
        <v>94803969.519999996</v>
      </c>
      <c r="O934">
        <v>14093.4</v>
      </c>
      <c r="Q934">
        <v>58819634.939999998</v>
      </c>
      <c r="R934">
        <v>8794614.9000000004</v>
      </c>
      <c r="S934">
        <v>68715651.930000007</v>
      </c>
      <c r="T934">
        <v>0.72481829904288597</v>
      </c>
      <c r="V934">
        <v>26088317.589999989</v>
      </c>
      <c r="W934">
        <v>0.72481829904288597</v>
      </c>
      <c r="X934">
        <v>1</v>
      </c>
      <c r="Y934">
        <v>1</v>
      </c>
      <c r="AA934">
        <v>663518.34668701887</v>
      </c>
      <c r="AB934">
        <v>199055.50400610565</v>
      </c>
      <c r="AC934">
        <v>7103397.716505954</v>
      </c>
      <c r="AD934">
        <v>446317.835508611</v>
      </c>
      <c r="AE934">
        <v>446317.835508611</v>
      </c>
      <c r="AF934">
        <v>440022.47655197029</v>
      </c>
      <c r="AG934">
        <v>29.591279102653946</v>
      </c>
      <c r="AH934">
        <v>66.348909591681519</v>
      </c>
      <c r="AI934">
        <v>65.413051400432337</v>
      </c>
      <c r="AJ934">
        <v>0</v>
      </c>
      <c r="AK934">
        <v>0</v>
      </c>
      <c r="AL934">
        <v>0</v>
      </c>
      <c r="AM934">
        <v>0</v>
      </c>
      <c r="AN934">
        <v>639077.98</v>
      </c>
      <c r="AO934">
        <v>95</v>
      </c>
      <c r="AP934">
        <v>8889141.7799999993</v>
      </c>
      <c r="AQ934">
        <v>9528219.7599999998</v>
      </c>
      <c r="AS934">
        <v>9528219.7599999998</v>
      </c>
      <c r="AU934">
        <v>37</v>
      </c>
      <c r="AV934">
        <v>19</v>
      </c>
      <c r="AX934">
        <v>55.5</v>
      </c>
      <c r="AY934">
        <v>640.66</v>
      </c>
    </row>
    <row r="935" spans="1:51" x14ac:dyDescent="0.25">
      <c r="A935" t="s">
        <v>2043</v>
      </c>
      <c r="B935" t="s">
        <v>2044</v>
      </c>
      <c r="C935" t="s">
        <v>1984</v>
      </c>
      <c r="D935" t="s">
        <v>102</v>
      </c>
      <c r="F935">
        <v>1354.01</v>
      </c>
      <c r="H935">
        <v>8167430.4500000002</v>
      </c>
      <c r="I935">
        <v>1224255.22</v>
      </c>
      <c r="J935">
        <v>2125093.2299999995</v>
      </c>
      <c r="K935">
        <v>6623710.6905100001</v>
      </c>
      <c r="L935">
        <v>18140489.59051</v>
      </c>
      <c r="M935">
        <v>1.05731</v>
      </c>
      <c r="N935">
        <v>18800516.18</v>
      </c>
      <c r="O935">
        <v>13885.06</v>
      </c>
      <c r="Q935">
        <v>25033658.469999999</v>
      </c>
      <c r="R935">
        <v>1163907.3999999999</v>
      </c>
      <c r="S935">
        <v>26482644.399999999</v>
      </c>
      <c r="T935">
        <v>1.4086126224647093</v>
      </c>
      <c r="V935">
        <v>-7682128.2199999988</v>
      </c>
      <c r="W935">
        <v>1.4086126224647093</v>
      </c>
      <c r="X935">
        <v>4</v>
      </c>
      <c r="Y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1.0684404867161807</v>
      </c>
      <c r="AL935">
        <v>0</v>
      </c>
      <c r="AM935">
        <v>1446.6791034185758</v>
      </c>
      <c r="AN935">
        <v>1446.67</v>
      </c>
      <c r="AO935">
        <v>1.06</v>
      </c>
      <c r="AP935">
        <v>1172586.8499999999</v>
      </c>
      <c r="AQ935">
        <v>1174033.5199999998</v>
      </c>
      <c r="AS935">
        <v>1174033.5199999998</v>
      </c>
      <c r="AU935">
        <v>75</v>
      </c>
      <c r="AV935">
        <v>38</v>
      </c>
      <c r="AX935">
        <v>22.5</v>
      </c>
      <c r="AY935">
        <v>425.66</v>
      </c>
    </row>
    <row r="936" spans="1:51" x14ac:dyDescent="0.25">
      <c r="A936" t="s">
        <v>2045</v>
      </c>
      <c r="B936" t="s">
        <v>2046</v>
      </c>
      <c r="C936" t="s">
        <v>1984</v>
      </c>
      <c r="D936" t="s">
        <v>102</v>
      </c>
      <c r="F936">
        <v>15388.87</v>
      </c>
      <c r="H936">
        <v>95782313.99000001</v>
      </c>
      <c r="I936">
        <v>13914154.58</v>
      </c>
      <c r="J936">
        <v>38404172.859999999</v>
      </c>
      <c r="K936">
        <v>84753745.212369993</v>
      </c>
      <c r="L936">
        <v>232854386.64236999</v>
      </c>
      <c r="M936">
        <v>1.05731</v>
      </c>
      <c r="N936">
        <v>241342034.40000001</v>
      </c>
      <c r="O936">
        <v>15682.89</v>
      </c>
      <c r="Q936">
        <v>118198768.51000001</v>
      </c>
      <c r="R936">
        <v>46829000.509999998</v>
      </c>
      <c r="S936">
        <v>182326396.59999999</v>
      </c>
      <c r="T936">
        <v>0.75546888072474117</v>
      </c>
      <c r="V936">
        <v>59015637.800000012</v>
      </c>
      <c r="W936">
        <v>0.75546888072474117</v>
      </c>
      <c r="X936">
        <v>2</v>
      </c>
      <c r="Y936">
        <v>0</v>
      </c>
      <c r="AA936">
        <v>0</v>
      </c>
      <c r="AB936">
        <v>0</v>
      </c>
      <c r="AC936">
        <v>20827704.456356008</v>
      </c>
      <c r="AD936">
        <v>1308637.9705269136</v>
      </c>
      <c r="AE936">
        <v>1308637.9705269136</v>
      </c>
      <c r="AF936">
        <v>1290179.4974090548</v>
      </c>
      <c r="AG936">
        <v>0</v>
      </c>
      <c r="AH936">
        <v>85.037950838944866</v>
      </c>
      <c r="AI936">
        <v>83.838481799446924</v>
      </c>
      <c r="AJ936">
        <v>0</v>
      </c>
      <c r="AK936">
        <v>0</v>
      </c>
      <c r="AL936">
        <v>0</v>
      </c>
      <c r="AM936">
        <v>0</v>
      </c>
      <c r="AN936">
        <v>1290179.49</v>
      </c>
      <c r="AO936">
        <v>83.83</v>
      </c>
      <c r="AP936">
        <v>49832777.280000001</v>
      </c>
      <c r="AQ936">
        <v>51122956.770000003</v>
      </c>
      <c r="AS936">
        <v>51122956.770000003</v>
      </c>
      <c r="AU936">
        <v>85</v>
      </c>
      <c r="AV936">
        <v>43</v>
      </c>
      <c r="AX936">
        <v>2845.5</v>
      </c>
      <c r="AY936">
        <v>7540.66</v>
      </c>
    </row>
    <row r="937" spans="1:51" x14ac:dyDescent="0.25">
      <c r="A937" t="s">
        <v>2047</v>
      </c>
      <c r="B937" t="s">
        <v>2048</v>
      </c>
      <c r="C937" t="s">
        <v>813</v>
      </c>
      <c r="D937" t="s">
        <v>2049</v>
      </c>
      <c r="F937">
        <v>998.5</v>
      </c>
      <c r="H937">
        <v>5856735.5800000001</v>
      </c>
      <c r="I937">
        <v>902813.74</v>
      </c>
      <c r="J937">
        <v>788259.18999999971</v>
      </c>
      <c r="K937">
        <v>5055842.0614999998</v>
      </c>
      <c r="L937">
        <v>12603650.5715</v>
      </c>
      <c r="M937">
        <v>0.90107000000000004</v>
      </c>
      <c r="N937">
        <v>11856945.869999999</v>
      </c>
      <c r="O937">
        <v>11874.75</v>
      </c>
      <c r="Q937">
        <v>1185694.58</v>
      </c>
      <c r="R937">
        <v>6516922.3899999997</v>
      </c>
      <c r="S937">
        <v>7702616.9699999997</v>
      </c>
      <c r="T937">
        <v>0.64962909120542356</v>
      </c>
      <c r="V937">
        <v>4154328.8999999994</v>
      </c>
      <c r="W937">
        <v>0.64962909120542356</v>
      </c>
      <c r="X937">
        <v>1</v>
      </c>
      <c r="Y937">
        <v>1</v>
      </c>
      <c r="AA937">
        <v>974499.30098745693</v>
      </c>
      <c r="AB937">
        <v>292349.79029623704</v>
      </c>
      <c r="AC937">
        <v>2408656.0704333871</v>
      </c>
      <c r="AD937">
        <v>151339.7118878054</v>
      </c>
      <c r="AE937">
        <v>151339.7118878054</v>
      </c>
      <c r="AF937">
        <v>149205.04969210218</v>
      </c>
      <c r="AG937">
        <v>292.78897375687234</v>
      </c>
      <c r="AH937">
        <v>151.5670624815277</v>
      </c>
      <c r="AI937">
        <v>149.42919348232567</v>
      </c>
      <c r="AJ937">
        <v>0</v>
      </c>
      <c r="AK937">
        <v>0</v>
      </c>
      <c r="AL937">
        <v>0</v>
      </c>
      <c r="AM937">
        <v>0</v>
      </c>
      <c r="AN937">
        <v>441554.83</v>
      </c>
      <c r="AO937">
        <v>442.21</v>
      </c>
      <c r="AP937">
        <v>6516922.3899999997</v>
      </c>
      <c r="AQ937">
        <v>6958477.2199999997</v>
      </c>
      <c r="AS937">
        <v>6958477.2199999997</v>
      </c>
      <c r="AU937">
        <v>105</v>
      </c>
      <c r="AV937">
        <v>53</v>
      </c>
      <c r="AX937">
        <v>0</v>
      </c>
      <c r="AY937">
        <v>2</v>
      </c>
    </row>
    <row r="938" spans="1:51" x14ac:dyDescent="0.25">
      <c r="A938" t="s">
        <v>2050</v>
      </c>
      <c r="B938" t="s">
        <v>2051</v>
      </c>
      <c r="C938" t="s">
        <v>565</v>
      </c>
      <c r="D938" t="s">
        <v>2049</v>
      </c>
      <c r="F938">
        <v>313</v>
      </c>
      <c r="H938">
        <v>1854338.2799999998</v>
      </c>
      <c r="I938">
        <v>283005.21000000002</v>
      </c>
      <c r="J938">
        <v>245237.13999999998</v>
      </c>
      <c r="K938">
        <v>1632832.9139999999</v>
      </c>
      <c r="L938">
        <v>4015413.5439999998</v>
      </c>
      <c r="M938">
        <v>0.9</v>
      </c>
      <c r="N938">
        <v>3777155.48</v>
      </c>
      <c r="O938">
        <v>12067.58</v>
      </c>
      <c r="Q938">
        <v>377715.54</v>
      </c>
      <c r="R938">
        <v>2098551.25</v>
      </c>
      <c r="S938">
        <v>2476266.79</v>
      </c>
      <c r="T938">
        <v>0.65559037829176148</v>
      </c>
      <c r="V938">
        <v>1300888.69</v>
      </c>
      <c r="W938">
        <v>0.65559037829176148</v>
      </c>
      <c r="X938">
        <v>1</v>
      </c>
      <c r="Y938">
        <v>1</v>
      </c>
      <c r="AA938">
        <v>287920.34831552999</v>
      </c>
      <c r="AB938">
        <v>86376.104494658997</v>
      </c>
      <c r="AC938">
        <v>753117.3337548069</v>
      </c>
      <c r="AD938">
        <v>47319.56617104615</v>
      </c>
      <c r="AE938">
        <v>47319.56617104615</v>
      </c>
      <c r="AF938">
        <v>46652.118825188292</v>
      </c>
      <c r="AG938">
        <v>275.96199519060383</v>
      </c>
      <c r="AH938">
        <v>151.18072259120174</v>
      </c>
      <c r="AI938">
        <v>149.04830295587314</v>
      </c>
      <c r="AJ938">
        <v>0</v>
      </c>
      <c r="AK938">
        <v>0</v>
      </c>
      <c r="AL938">
        <v>0</v>
      </c>
      <c r="AM938">
        <v>0</v>
      </c>
      <c r="AN938">
        <v>133028.22</v>
      </c>
      <c r="AO938">
        <v>425.01</v>
      </c>
      <c r="AP938">
        <v>2098551.25</v>
      </c>
      <c r="AQ938">
        <v>2231579.4700000002</v>
      </c>
      <c r="AS938">
        <v>2231579.4700000002</v>
      </c>
      <c r="AU938">
        <v>103</v>
      </c>
      <c r="AV938">
        <v>52</v>
      </c>
      <c r="AX938">
        <v>0</v>
      </c>
      <c r="AY938">
        <v>1</v>
      </c>
    </row>
    <row r="939" spans="1:51" x14ac:dyDescent="0.25">
      <c r="B939" t="s">
        <v>2052</v>
      </c>
      <c r="F939">
        <v>1855677.9399999965</v>
      </c>
      <c r="H939">
        <v>11491400402.159998</v>
      </c>
      <c r="I939">
        <v>1677848318.6600029</v>
      </c>
      <c r="J939">
        <v>4191329193.1999974</v>
      </c>
      <c r="K939">
        <v>9938819975.867939</v>
      </c>
      <c r="L939">
        <v>27299397889.887917</v>
      </c>
      <c r="M939">
        <v>890.255069999988</v>
      </c>
      <c r="N939">
        <v>27519893430.289997</v>
      </c>
      <c r="O939">
        <v>12703286.370000001</v>
      </c>
      <c r="P939">
        <v>82131393386.690918</v>
      </c>
      <c r="Q939">
        <v>14152949296.210007</v>
      </c>
      <c r="R939">
        <v>7123773656.5000076</v>
      </c>
      <c r="S939">
        <v>22544761039.980003</v>
      </c>
      <c r="T939">
        <v>823.73096509583502</v>
      </c>
      <c r="V939">
        <v>4975132390.3100014</v>
      </c>
      <c r="W939">
        <v>823.73096509583502</v>
      </c>
      <c r="X939">
        <v>1934</v>
      </c>
      <c r="Y939">
        <v>384</v>
      </c>
      <c r="AA939">
        <v>499999999.99763846</v>
      </c>
      <c r="AB939">
        <v>149999999.99929145</v>
      </c>
      <c r="AC939">
        <v>2339587131.0776463</v>
      </c>
      <c r="AD939">
        <v>147000000.00000009</v>
      </c>
      <c r="AE939">
        <v>149103114.7633135</v>
      </c>
      <c r="AF939">
        <v>147000000.00000006</v>
      </c>
      <c r="AG939">
        <v>95164.732369097837</v>
      </c>
      <c r="AH939">
        <v>69185.943708755367</v>
      </c>
      <c r="AI939">
        <v>69421.191257242303</v>
      </c>
      <c r="AJ939">
        <v>1584.9510548576991</v>
      </c>
      <c r="AK939">
        <v>200.5844196386094</v>
      </c>
      <c r="AL939">
        <v>2700000.0000000014</v>
      </c>
      <c r="AM939">
        <v>300000</v>
      </c>
      <c r="AN939">
        <v>299999995.2899999</v>
      </c>
      <c r="AO939">
        <v>166366.80000000031</v>
      </c>
      <c r="AP939">
        <v>7492965994.6299934</v>
      </c>
      <c r="AQ939">
        <v>7792965989.9200058</v>
      </c>
      <c r="AR939">
        <v>0</v>
      </c>
      <c r="AS939">
        <v>7792965989.9200058</v>
      </c>
      <c r="AX939">
        <v>243233.25999999969</v>
      </c>
      <c r="AY939">
        <v>852601.59370124293</v>
      </c>
    </row>
    <row r="941" spans="1:51" x14ac:dyDescent="0.25">
      <c r="AB941" t="s">
        <v>2053</v>
      </c>
      <c r="AE941">
        <v>0.98589489718808421</v>
      </c>
    </row>
    <row r="942" spans="1:51" x14ac:dyDescent="0.25">
      <c r="T942" t="s">
        <v>2054</v>
      </c>
      <c r="V942">
        <v>5986633867.6399994</v>
      </c>
    </row>
    <row r="945" spans="1:45" x14ac:dyDescent="0.25">
      <c r="B945" t="s">
        <v>2055</v>
      </c>
      <c r="F945">
        <v>1890684.39</v>
      </c>
      <c r="H945">
        <v>11280434257.720011</v>
      </c>
      <c r="I945">
        <v>1607989257.349999</v>
      </c>
      <c r="J945">
        <v>4112999803.77</v>
      </c>
      <c r="K945">
        <v>9728076292.5141506</v>
      </c>
      <c r="L945">
        <v>26729499611.354168</v>
      </c>
      <c r="M945">
        <v>885.43511999999532</v>
      </c>
      <c r="N945">
        <v>26943305248.979984</v>
      </c>
      <c r="O945">
        <v>12166922.100000003</v>
      </c>
      <c r="P945">
        <v>80414472279.223434</v>
      </c>
      <c r="Q945">
        <v>13613456990.440004</v>
      </c>
      <c r="R945">
        <v>6711031344.0299959</v>
      </c>
      <c r="S945">
        <v>21046805582.249958</v>
      </c>
      <c r="T945">
        <v>766.64582419348812</v>
      </c>
      <c r="V945">
        <v>5896499666.7299957</v>
      </c>
      <c r="W945">
        <v>766.64582419348812</v>
      </c>
      <c r="X945">
        <v>1901</v>
      </c>
      <c r="Y945">
        <v>355</v>
      </c>
      <c r="AA945">
        <v>500000000.00000048</v>
      </c>
      <c r="AB945">
        <v>150000000.00000009</v>
      </c>
      <c r="AC945">
        <v>2818215735.8634076</v>
      </c>
      <c r="AD945">
        <v>147000000.00000003</v>
      </c>
      <c r="AE945">
        <v>149800283.59617558</v>
      </c>
      <c r="AF945">
        <v>146999999.99999997</v>
      </c>
      <c r="AG945">
        <v>83459.745992052587</v>
      </c>
      <c r="AH945">
        <v>66268.79359855791</v>
      </c>
      <c r="AI945">
        <v>66726.025711651222</v>
      </c>
      <c r="AJ945">
        <v>1618.7687154591108</v>
      </c>
      <c r="AK945">
        <v>179.35481055934466</v>
      </c>
      <c r="AL945">
        <v>2699999.9999999977</v>
      </c>
      <c r="AM945">
        <v>299999.99999999994</v>
      </c>
      <c r="AN945">
        <v>299999995.2900002</v>
      </c>
      <c r="AO945">
        <v>151979.58000000028</v>
      </c>
      <c r="AP945">
        <v>7142965469.4599934</v>
      </c>
      <c r="AQ945">
        <v>7442965464.7499962</v>
      </c>
      <c r="AR945">
        <v>0</v>
      </c>
      <c r="AS945">
        <v>7442965464.7499962</v>
      </c>
    </row>
    <row r="946" spans="1:45" x14ac:dyDescent="0.25">
      <c r="D946" t="s">
        <v>2056</v>
      </c>
      <c r="F946">
        <v>-35006.450000003446</v>
      </c>
      <c r="G946">
        <v>0</v>
      </c>
      <c r="H946">
        <v>210966144.43998718</v>
      </c>
      <c r="I946">
        <v>69859061.310003996</v>
      </c>
      <c r="J946">
        <v>78329389.429997444</v>
      </c>
      <c r="K946">
        <v>210743683.35378838</v>
      </c>
      <c r="L946">
        <v>569898278.53374863</v>
      </c>
      <c r="M946">
        <v>4.8199499999926729</v>
      </c>
      <c r="N946">
        <v>576588181.31001282</v>
      </c>
      <c r="O946">
        <v>536364.26999999769</v>
      </c>
      <c r="P946">
        <v>1716921107.4674835</v>
      </c>
      <c r="Q946">
        <v>539492305.77000237</v>
      </c>
      <c r="R946">
        <v>412742312.47001171</v>
      </c>
      <c r="S946">
        <v>1497955457.7300453</v>
      </c>
      <c r="T946">
        <v>57.085140902346893</v>
      </c>
      <c r="U946">
        <v>0</v>
      </c>
      <c r="V946">
        <v>-921367276.41999435</v>
      </c>
      <c r="W946">
        <v>57.085140902346893</v>
      </c>
      <c r="X946">
        <v>33</v>
      </c>
      <c r="Y946">
        <v>29</v>
      </c>
      <c r="Z946">
        <v>0</v>
      </c>
      <c r="AA946">
        <v>-2.3620128631591797E-3</v>
      </c>
      <c r="AB946">
        <v>-7.0863962173461914E-4</v>
      </c>
      <c r="AC946">
        <v>-478628604.78576136</v>
      </c>
      <c r="AD946">
        <v>0</v>
      </c>
      <c r="AE946">
        <v>-697168.83286207914</v>
      </c>
      <c r="AF946">
        <v>0</v>
      </c>
      <c r="AG946">
        <v>11704.98637704525</v>
      </c>
      <c r="AH946">
        <v>2917.1501101974573</v>
      </c>
      <c r="AI946">
        <v>2695.1655455910804</v>
      </c>
      <c r="AJ946">
        <v>-33.817660601411717</v>
      </c>
      <c r="AK946">
        <v>21.229609079264748</v>
      </c>
      <c r="AL946">
        <v>3.7252902984619141E-9</v>
      </c>
      <c r="AM946">
        <v>0</v>
      </c>
      <c r="AN946">
        <v>0</v>
      </c>
      <c r="AO946">
        <v>14387.22000000003</v>
      </c>
      <c r="AP946">
        <v>350000525.17000008</v>
      </c>
      <c r="AQ946">
        <v>350000525.17000961</v>
      </c>
      <c r="AR946">
        <v>0</v>
      </c>
      <c r="AS946">
        <v>350000525.17000961</v>
      </c>
    </row>
    <row r="947" spans="1:45" x14ac:dyDescent="0.25">
      <c r="D947" t="s">
        <v>7</v>
      </c>
      <c r="F947">
        <v>-1.8515226647639191E-2</v>
      </c>
      <c r="G947" t="e">
        <v>#DIV/0!</v>
      </c>
      <c r="H947">
        <v>1.870195239120408E-2</v>
      </c>
      <c r="I947">
        <v>4.344498011456447E-2</v>
      </c>
      <c r="J947">
        <v>1.9044345530529874E-2</v>
      </c>
      <c r="K947">
        <v>2.1663448868709807E-2</v>
      </c>
      <c r="L947">
        <v>2.132094827138728E-2</v>
      </c>
      <c r="M947">
        <v>5.443594783085517E-3</v>
      </c>
      <c r="N947">
        <v>2.1400053778919393E-2</v>
      </c>
      <c r="O947">
        <v>4.4083809002113818E-2</v>
      </c>
      <c r="P947">
        <v>2.1350896907036992E-2</v>
      </c>
      <c r="Q947">
        <v>3.9629339274282693E-2</v>
      </c>
      <c r="R947">
        <v>6.1502068953556491E-2</v>
      </c>
      <c r="S947">
        <v>7.1172580174986816E-2</v>
      </c>
      <c r="T947">
        <v>7.4460903719655025E-2</v>
      </c>
      <c r="U947" t="e">
        <v>#DIV/0!</v>
      </c>
      <c r="V947">
        <v>-0.15625664860436672</v>
      </c>
      <c r="W947">
        <v>7.4460903719655025E-2</v>
      </c>
      <c r="X947">
        <v>1.7359284587059442E-2</v>
      </c>
      <c r="Y947">
        <v>8.1690140845070425E-2</v>
      </c>
      <c r="Z947" t="e">
        <v>#DIV/0!</v>
      </c>
      <c r="AA947">
        <v>-4.7240257263183546E-12</v>
      </c>
      <c r="AB947">
        <v>-4.7242641448974583E-12</v>
      </c>
      <c r="AC947">
        <v>-0.16983391253371363</v>
      </c>
      <c r="AD947">
        <v>0</v>
      </c>
      <c r="AE947">
        <v>-4.6539887383756457E-3</v>
      </c>
      <c r="AF947">
        <v>0</v>
      </c>
      <c r="AG947">
        <v>0.14024708843662012</v>
      </c>
      <c r="AH947">
        <v>4.4019967043144391E-2</v>
      </c>
      <c r="AI947">
        <v>4.0391519153829505E-2</v>
      </c>
      <c r="AJ947">
        <v>-2.0890977369685849E-2</v>
      </c>
      <c r="AK947">
        <v>0.11836654401996274</v>
      </c>
      <c r="AL947">
        <v>1.3797371475784878E-15</v>
      </c>
      <c r="AM947">
        <v>0</v>
      </c>
      <c r="AN947">
        <v>0</v>
      </c>
      <c r="AO947">
        <v>9.4665480717870149E-2</v>
      </c>
      <c r="AP947">
        <v>4.8999330413459219E-2</v>
      </c>
      <c r="AQ947">
        <v>4.7024338192568231E-2</v>
      </c>
      <c r="AR947" t="e">
        <v>#DIV/0!</v>
      </c>
      <c r="AS947">
        <v>4.7024338192568231E-2</v>
      </c>
    </row>
    <row r="950" spans="1:45" x14ac:dyDescent="0.25">
      <c r="B950" t="s">
        <v>2057</v>
      </c>
    </row>
    <row r="951" spans="1:45" x14ac:dyDescent="0.25">
      <c r="A951" t="s">
        <v>790</v>
      </c>
      <c r="B951" t="s">
        <v>791</v>
      </c>
      <c r="C951" t="s">
        <v>233</v>
      </c>
      <c r="D951" t="s">
        <v>102</v>
      </c>
      <c r="F951">
        <v>341689.53</v>
      </c>
      <c r="H951">
        <v>2133993717.8800001</v>
      </c>
      <c r="I951">
        <v>290600111.47000003</v>
      </c>
      <c r="J951">
        <v>1016715652.0500002</v>
      </c>
      <c r="K951">
        <v>1882971700.4693201</v>
      </c>
      <c r="L951">
        <v>5324281181.8693209</v>
      </c>
      <c r="M951">
        <v>1.0572999999999999</v>
      </c>
      <c r="N951">
        <v>5521468215.1499996</v>
      </c>
      <c r="O951">
        <v>16159.31</v>
      </c>
      <c r="Q951">
        <v>2012388524.8099999</v>
      </c>
      <c r="R951">
        <v>1540097548.6600001</v>
      </c>
      <c r="S951">
        <v>3745923288.4499998</v>
      </c>
      <c r="T951">
        <v>0.67842884220030519</v>
      </c>
      <c r="V951">
        <v>1775544926.6999998</v>
      </c>
      <c r="W951">
        <v>0.67842884220030519</v>
      </c>
      <c r="X951">
        <v>1</v>
      </c>
      <c r="Y951">
        <v>1</v>
      </c>
      <c r="AA951">
        <v>83613467.372864246</v>
      </c>
      <c r="AB951">
        <v>25084040.211859275</v>
      </c>
      <c r="AC951">
        <v>616772249.24167573</v>
      </c>
      <c r="AD951">
        <v>32171249.164766118</v>
      </c>
      <c r="AE951">
        <v>32171249.164766118</v>
      </c>
      <c r="AF951">
        <v>31569857.637715157</v>
      </c>
      <c r="AG951">
        <v>73.411790556940019</v>
      </c>
      <c r="AH951">
        <v>94.15345317945831</v>
      </c>
      <c r="AI951">
        <v>92.393400633947294</v>
      </c>
      <c r="AJ951">
        <v>0</v>
      </c>
      <c r="AK951">
        <v>0</v>
      </c>
      <c r="AL951">
        <v>0</v>
      </c>
      <c r="AM951">
        <v>0</v>
      </c>
      <c r="AN951">
        <v>56653897.840000004</v>
      </c>
      <c r="AO951">
        <v>165.8</v>
      </c>
      <c r="AP951">
        <v>1665495099.2999997</v>
      </c>
      <c r="AQ951">
        <v>1722148997.1399996</v>
      </c>
      <c r="AS951">
        <v>1722148997.1399996</v>
      </c>
    </row>
    <row r="952" spans="1:45" x14ac:dyDescent="0.25">
      <c r="D952" t="s">
        <v>2056</v>
      </c>
      <c r="F952">
        <v>-9405.6700000000419</v>
      </c>
      <c r="G952">
        <v>0</v>
      </c>
      <c r="H952">
        <v>19245248.71999979</v>
      </c>
      <c r="I952">
        <v>9840986.219999969</v>
      </c>
      <c r="J952">
        <v>11513658.749999881</v>
      </c>
      <c r="K952">
        <v>24052109.284539938</v>
      </c>
      <c r="L952">
        <v>64652002.974539757</v>
      </c>
      <c r="M952">
        <v>1.0000000000065512E-5</v>
      </c>
      <c r="N952">
        <v>67013195.980000496</v>
      </c>
      <c r="O952">
        <v>659.07999999999993</v>
      </c>
      <c r="P952">
        <v>0</v>
      </c>
      <c r="Q952">
        <v>192198507.1500001</v>
      </c>
      <c r="R952">
        <v>84935644.429999828</v>
      </c>
      <c r="S952">
        <v>423278694.55000019</v>
      </c>
      <c r="T952">
        <v>6.7606024211996352E-2</v>
      </c>
      <c r="U952">
        <v>0</v>
      </c>
      <c r="V952">
        <v>-356265498.56999969</v>
      </c>
      <c r="W952">
        <v>6.7606024211996352E-2</v>
      </c>
      <c r="X952">
        <v>1</v>
      </c>
      <c r="Y952">
        <v>-1</v>
      </c>
      <c r="Z952">
        <v>0</v>
      </c>
      <c r="AA952">
        <v>-83613467.372864246</v>
      </c>
      <c r="AB952">
        <v>-25084040.211859275</v>
      </c>
      <c r="AC952">
        <v>-180705672.98146009</v>
      </c>
      <c r="AD952">
        <v>-4772488.9909034856</v>
      </c>
      <c r="AE952">
        <v>-4772488.9909034856</v>
      </c>
      <c r="AF952">
        <v>-4557559.7930238806</v>
      </c>
      <c r="AG952">
        <v>-73.411790556940019</v>
      </c>
      <c r="AH952">
        <v>-11.697566896379044</v>
      </c>
      <c r="AI952">
        <v>-11.100563104338491</v>
      </c>
      <c r="AJ952">
        <v>0</v>
      </c>
      <c r="AK952">
        <v>0</v>
      </c>
      <c r="AL952">
        <v>0</v>
      </c>
      <c r="AM952">
        <v>0</v>
      </c>
      <c r="AN952">
        <v>-29641600.000000004</v>
      </c>
      <c r="AO952">
        <v>-84.51</v>
      </c>
      <c r="AP952">
        <v>56653897.839999914</v>
      </c>
      <c r="AQ952">
        <v>27012297.839999914</v>
      </c>
      <c r="AR952">
        <v>0</v>
      </c>
      <c r="AS952">
        <v>27012297.839999914</v>
      </c>
    </row>
    <row r="953" spans="1:45" x14ac:dyDescent="0.25">
      <c r="D953" t="s">
        <v>7</v>
      </c>
      <c r="F953">
        <v>-2.7526948221094281E-2</v>
      </c>
      <c r="G953" t="e">
        <v>#DIV/0!</v>
      </c>
      <c r="H953">
        <v>9.0184186386072576E-3</v>
      </c>
      <c r="I953">
        <v>3.3864358035581479E-2</v>
      </c>
      <c r="J953">
        <v>1.1324364611467259E-2</v>
      </c>
      <c r="K953">
        <v>1.2773484210381434E-2</v>
      </c>
      <c r="L953">
        <v>1.2142860372344357E-2</v>
      </c>
      <c r="M953">
        <v>9.4580535326449577E-6</v>
      </c>
      <c r="N953">
        <v>1.2136843565652941E-2</v>
      </c>
      <c r="O953">
        <v>4.078639496364634E-2</v>
      </c>
      <c r="P953" t="e">
        <v>#DIV/0!</v>
      </c>
      <c r="Q953">
        <v>9.5507654103795164E-2</v>
      </c>
      <c r="R953">
        <v>5.5149522511674785E-2</v>
      </c>
      <c r="S953">
        <v>0.11299716036767689</v>
      </c>
      <c r="T953">
        <v>9.9650869784270998E-2</v>
      </c>
      <c r="U953" t="e">
        <v>#DIV/0!</v>
      </c>
      <c r="V953">
        <v>-0.20065135678213966</v>
      </c>
      <c r="W953">
        <v>9.9650869784270998E-2</v>
      </c>
      <c r="X953">
        <v>1</v>
      </c>
      <c r="Y953">
        <v>-1</v>
      </c>
      <c r="Z953" t="e">
        <v>#DIV/0!</v>
      </c>
      <c r="AA953">
        <v>-1</v>
      </c>
      <c r="AB953">
        <v>-1</v>
      </c>
      <c r="AC953">
        <v>-0.29298606285162559</v>
      </c>
      <c r="AD953">
        <v>-0.14834639980751213</v>
      </c>
      <c r="AE953">
        <v>-0.14834639980751213</v>
      </c>
      <c r="AF953">
        <v>-0.14436428080623204</v>
      </c>
      <c r="AG953">
        <v>-1</v>
      </c>
      <c r="AH953">
        <v>-0.12423938263935211</v>
      </c>
      <c r="AI953">
        <v>-0.12014454526160073</v>
      </c>
      <c r="AJ953" t="e">
        <v>#DIV/0!</v>
      </c>
      <c r="AK953" t="e">
        <v>#DIV/0!</v>
      </c>
      <c r="AL953" t="e">
        <v>#DIV/0!</v>
      </c>
      <c r="AM953" t="e">
        <v>#DIV/0!</v>
      </c>
      <c r="AN953">
        <v>-0.52320495376527831</v>
      </c>
      <c r="AO953">
        <v>-0.5097104945717732</v>
      </c>
      <c r="AP953">
        <v>3.4016250101132871E-2</v>
      </c>
      <c r="AQ953">
        <v>1.5685226937308949E-2</v>
      </c>
      <c r="AR953" t="e">
        <v>#DIV/0!</v>
      </c>
      <c r="AS953">
        <v>1.5685226937308949E-2</v>
      </c>
    </row>
  </sheetData>
  <sheetProtection algorithmName="SHA-512" hashValue="GG2gir+k9dAFXANX08lJLOD/eDvMEEA2kAynLY6dUy5+OKjjdEX2Tq594VORpjVkpjxai73JxjY+k+tnoHgn8w==" saltValue="kkB6Gb+vR0is7PSkMvr9/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45"/>
  <sheetViews>
    <sheetView workbookViewId="0">
      <pane xSplit="2" ySplit="5" topLeftCell="Z6" activePane="bottomRight" state="frozen"/>
      <selection activeCell="AN11" sqref="AN11"/>
      <selection pane="topRight" activeCell="AN11" sqref="AN11"/>
      <selection pane="bottomLeft" activeCell="AN11" sqref="AN11"/>
      <selection pane="bottomRight" activeCell="AN11" sqref="AN11"/>
    </sheetView>
  </sheetViews>
  <sheetFormatPr defaultRowHeight="15" x14ac:dyDescent="0.25"/>
  <cols>
    <col min="8" max="8" width="30.85546875" bestFit="1" customWidth="1"/>
    <col min="13" max="13" width="11.85546875" bestFit="1" customWidth="1"/>
  </cols>
  <sheetData>
    <row r="1" spans="1:42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</row>
    <row r="2" spans="1:42" x14ac:dyDescent="0.25">
      <c r="A2" t="s">
        <v>2058</v>
      </c>
    </row>
    <row r="3" spans="1:42" x14ac:dyDescent="0.25">
      <c r="A3" t="s">
        <v>2059</v>
      </c>
      <c r="L3" t="s">
        <v>2060</v>
      </c>
      <c r="N3">
        <v>12.03</v>
      </c>
      <c r="P3" t="s">
        <v>2061</v>
      </c>
      <c r="Q3">
        <v>7.04</v>
      </c>
      <c r="AO3" t="s">
        <v>2062</v>
      </c>
    </row>
    <row r="4" spans="1:42" x14ac:dyDescent="0.25">
      <c r="D4" t="s">
        <v>2063</v>
      </c>
      <c r="F4">
        <v>1855677.9399999965</v>
      </c>
      <c r="H4" t="s">
        <v>2064</v>
      </c>
      <c r="L4" t="s">
        <v>2065</v>
      </c>
      <c r="N4">
        <v>22332978.500000011</v>
      </c>
      <c r="P4" t="s">
        <v>2066</v>
      </c>
      <c r="Q4">
        <v>92220786.729999989</v>
      </c>
      <c r="AB4" t="s">
        <v>2067</v>
      </c>
      <c r="AC4" t="s">
        <v>2068</v>
      </c>
      <c r="AF4" t="s">
        <v>2069</v>
      </c>
      <c r="AH4" t="s">
        <v>2070</v>
      </c>
    </row>
    <row r="5" spans="1:42" x14ac:dyDescent="0.25">
      <c r="A5" t="s">
        <v>56</v>
      </c>
      <c r="B5" t="s">
        <v>1</v>
      </c>
      <c r="C5" t="s">
        <v>57</v>
      </c>
      <c r="D5" t="s">
        <v>58</v>
      </c>
      <c r="F5" t="s">
        <v>59</v>
      </c>
      <c r="H5" t="s">
        <v>2071</v>
      </c>
      <c r="I5" t="s">
        <v>2072</v>
      </c>
      <c r="J5" t="s">
        <v>2073</v>
      </c>
      <c r="L5" t="s">
        <v>2074</v>
      </c>
      <c r="M5" t="s">
        <v>2075</v>
      </c>
      <c r="N5" t="s">
        <v>2076</v>
      </c>
      <c r="P5" t="s">
        <v>2077</v>
      </c>
      <c r="Q5" t="s">
        <v>2078</v>
      </c>
      <c r="S5" t="s">
        <v>2079</v>
      </c>
      <c r="T5" t="s">
        <v>2080</v>
      </c>
      <c r="V5" t="s">
        <v>2081</v>
      </c>
      <c r="X5" t="s">
        <v>2082</v>
      </c>
      <c r="Y5" t="s">
        <v>2083</v>
      </c>
      <c r="Z5" t="s">
        <v>2084</v>
      </c>
      <c r="AA5" t="s">
        <v>2085</v>
      </c>
      <c r="AB5" t="s">
        <v>2086</v>
      </c>
      <c r="AC5" t="s">
        <v>2087</v>
      </c>
      <c r="AD5" t="s">
        <v>2088</v>
      </c>
      <c r="AE5" t="s">
        <v>2089</v>
      </c>
      <c r="AF5" t="s">
        <v>2090</v>
      </c>
      <c r="AH5" t="s">
        <v>2091</v>
      </c>
      <c r="AJ5" t="s">
        <v>16</v>
      </c>
      <c r="AK5" t="s">
        <v>17</v>
      </c>
      <c r="AL5" t="s">
        <v>68</v>
      </c>
      <c r="AO5" t="s">
        <v>2092</v>
      </c>
      <c r="AP5" t="s">
        <v>2093</v>
      </c>
    </row>
    <row r="6" spans="1:42" x14ac:dyDescent="0.25">
      <c r="A6" t="s">
        <v>94</v>
      </c>
      <c r="B6" t="s">
        <v>95</v>
      </c>
      <c r="C6" t="s">
        <v>96</v>
      </c>
      <c r="D6" t="s">
        <v>97</v>
      </c>
      <c r="F6">
        <v>36.659999999999997</v>
      </c>
      <c r="H6">
        <v>0</v>
      </c>
      <c r="I6">
        <v>531292.46</v>
      </c>
      <c r="J6">
        <v>14492.42</v>
      </c>
      <c r="L6">
        <v>0</v>
      </c>
      <c r="M6">
        <v>0</v>
      </c>
      <c r="N6">
        <v>0</v>
      </c>
      <c r="P6">
        <v>0</v>
      </c>
      <c r="Q6">
        <v>0</v>
      </c>
      <c r="S6">
        <v>0</v>
      </c>
      <c r="T6">
        <v>0.1</v>
      </c>
      <c r="V6">
        <v>53129.24</v>
      </c>
      <c r="X6">
        <v>0</v>
      </c>
      <c r="Y6">
        <v>321764.58000000007</v>
      </c>
      <c r="Z6">
        <v>374893.82000000007</v>
      </c>
      <c r="AA6">
        <v>0.70562608774835633</v>
      </c>
      <c r="AB6">
        <v>0</v>
      </c>
      <c r="AC6">
        <v>0</v>
      </c>
      <c r="AD6">
        <v>0</v>
      </c>
      <c r="AE6">
        <v>0</v>
      </c>
      <c r="AF6">
        <v>53129.24</v>
      </c>
      <c r="AH6">
        <v>0</v>
      </c>
      <c r="AJ6">
        <v>321764.58</v>
      </c>
      <c r="AK6">
        <v>374893.82</v>
      </c>
      <c r="AL6">
        <v>0.70562608774835622</v>
      </c>
      <c r="AO6">
        <v>0</v>
      </c>
      <c r="AP6">
        <v>0</v>
      </c>
    </row>
    <row r="7" spans="1:42" x14ac:dyDescent="0.25">
      <c r="A7" t="s">
        <v>98</v>
      </c>
      <c r="B7" t="s">
        <v>99</v>
      </c>
      <c r="C7" t="s">
        <v>96</v>
      </c>
      <c r="D7" t="s">
        <v>97</v>
      </c>
      <c r="F7">
        <v>80.650000000000006</v>
      </c>
      <c r="H7">
        <v>0</v>
      </c>
      <c r="I7">
        <v>1119348.99</v>
      </c>
      <c r="J7">
        <v>13879.09</v>
      </c>
      <c r="L7">
        <v>0</v>
      </c>
      <c r="M7">
        <v>0</v>
      </c>
      <c r="N7">
        <v>0</v>
      </c>
      <c r="P7">
        <v>0</v>
      </c>
      <c r="Q7">
        <v>0</v>
      </c>
      <c r="S7">
        <v>0</v>
      </c>
      <c r="T7">
        <v>0.1</v>
      </c>
      <c r="V7">
        <v>111934.89</v>
      </c>
      <c r="X7">
        <v>0</v>
      </c>
      <c r="Y7">
        <v>643876.93000000005</v>
      </c>
      <c r="Z7">
        <v>755811.82000000007</v>
      </c>
      <c r="AA7">
        <v>0.67522446239041145</v>
      </c>
      <c r="AB7">
        <v>0</v>
      </c>
      <c r="AC7">
        <v>0</v>
      </c>
      <c r="AD7">
        <v>0</v>
      </c>
      <c r="AE7">
        <v>0</v>
      </c>
      <c r="AF7">
        <v>111934.89</v>
      </c>
      <c r="AH7">
        <v>0</v>
      </c>
      <c r="AJ7">
        <v>643876.93000000005</v>
      </c>
      <c r="AK7">
        <v>755811.82000000007</v>
      </c>
      <c r="AL7">
        <v>0.67522446239041145</v>
      </c>
      <c r="AO7">
        <v>0</v>
      </c>
      <c r="AP7">
        <v>0</v>
      </c>
    </row>
    <row r="8" spans="1:42" x14ac:dyDescent="0.25">
      <c r="A8" t="s">
        <v>100</v>
      </c>
      <c r="B8" t="s">
        <v>101</v>
      </c>
      <c r="C8" t="s">
        <v>96</v>
      </c>
      <c r="D8" t="s">
        <v>102</v>
      </c>
      <c r="F8">
        <v>486.47</v>
      </c>
      <c r="H8">
        <v>63339301</v>
      </c>
      <c r="I8">
        <v>6443556.9000000004</v>
      </c>
      <c r="J8">
        <v>13245.53</v>
      </c>
      <c r="L8">
        <v>9.82</v>
      </c>
      <c r="M8">
        <v>9.82</v>
      </c>
      <c r="N8">
        <v>4777.13</v>
      </c>
      <c r="P8">
        <v>4.88</v>
      </c>
      <c r="Q8">
        <v>2373.9699999999998</v>
      </c>
      <c r="S8">
        <v>0.37669999999999998</v>
      </c>
      <c r="T8">
        <v>0.37669999999999998</v>
      </c>
      <c r="V8">
        <v>2427287.88</v>
      </c>
      <c r="X8">
        <v>70570.009999999995</v>
      </c>
      <c r="Y8">
        <v>2344447.6899999995</v>
      </c>
      <c r="Z8">
        <v>4842305.5799999991</v>
      </c>
      <c r="AA8">
        <v>0.75149574298009203</v>
      </c>
      <c r="AB8">
        <v>63339301</v>
      </c>
      <c r="AC8">
        <v>3.9746499999999997E-2</v>
      </c>
      <c r="AD8">
        <v>2517515.52</v>
      </c>
      <c r="AE8">
        <v>33988.75</v>
      </c>
      <c r="AF8">
        <v>2461276.63</v>
      </c>
      <c r="AH8">
        <v>160862</v>
      </c>
      <c r="AJ8">
        <v>2304472.79</v>
      </c>
      <c r="AK8">
        <v>4836319.43</v>
      </c>
      <c r="AL8">
        <v>0.75056672968931171</v>
      </c>
      <c r="AO8">
        <v>145.06549221945852</v>
      </c>
      <c r="AP8">
        <v>1.4591676795012691E-2</v>
      </c>
    </row>
    <row r="9" spans="1:42" x14ac:dyDescent="0.25">
      <c r="A9" t="s">
        <v>103</v>
      </c>
      <c r="B9" t="s">
        <v>104</v>
      </c>
      <c r="C9" t="s">
        <v>96</v>
      </c>
      <c r="D9" t="s">
        <v>102</v>
      </c>
      <c r="F9">
        <v>590.78</v>
      </c>
      <c r="H9">
        <v>74734770</v>
      </c>
      <c r="I9">
        <v>7374914.5700000003</v>
      </c>
      <c r="J9">
        <v>12483.35</v>
      </c>
      <c r="L9">
        <v>10.130000000000001</v>
      </c>
      <c r="M9">
        <v>10.130000000000001</v>
      </c>
      <c r="N9">
        <v>5984.6</v>
      </c>
      <c r="P9">
        <v>3.6</v>
      </c>
      <c r="Q9">
        <v>2126.8000000000002</v>
      </c>
      <c r="S9">
        <v>0.39360000000000001</v>
      </c>
      <c r="T9">
        <v>0.39360000000000001</v>
      </c>
      <c r="V9">
        <v>2902766.37</v>
      </c>
      <c r="X9">
        <v>114341.68</v>
      </c>
      <c r="Y9">
        <v>2302058.080000001</v>
      </c>
      <c r="Z9">
        <v>5319166.1300000008</v>
      </c>
      <c r="AA9">
        <v>0.72125121986328322</v>
      </c>
      <c r="AB9">
        <v>74734770</v>
      </c>
      <c r="AC9">
        <v>3.5928599999999998E-2</v>
      </c>
      <c r="AD9">
        <v>2685115.65</v>
      </c>
      <c r="AE9">
        <v>0</v>
      </c>
      <c r="AF9">
        <v>2902766.37</v>
      </c>
      <c r="AH9">
        <v>84755.11</v>
      </c>
      <c r="AJ9">
        <v>2278432.69</v>
      </c>
      <c r="AK9">
        <v>5295540.74</v>
      </c>
      <c r="AL9">
        <v>0.71804774004317717</v>
      </c>
      <c r="AO9">
        <v>193.54358644503876</v>
      </c>
      <c r="AP9">
        <v>2.1592068801646117E-2</v>
      </c>
    </row>
    <row r="10" spans="1:42" x14ac:dyDescent="0.25">
      <c r="A10" t="s">
        <v>105</v>
      </c>
      <c r="B10" t="s">
        <v>106</v>
      </c>
      <c r="C10" t="s">
        <v>96</v>
      </c>
      <c r="D10" t="s">
        <v>102</v>
      </c>
      <c r="F10">
        <v>838.7</v>
      </c>
      <c r="H10">
        <v>109436487</v>
      </c>
      <c r="I10">
        <v>10833212.16</v>
      </c>
      <c r="J10">
        <v>12916.67</v>
      </c>
      <c r="L10">
        <v>10.1</v>
      </c>
      <c r="M10">
        <v>10.1</v>
      </c>
      <c r="N10">
        <v>8470.8700000000008</v>
      </c>
      <c r="P10">
        <v>3.72</v>
      </c>
      <c r="Q10">
        <v>3119.96</v>
      </c>
      <c r="S10">
        <v>0.39190000000000003</v>
      </c>
      <c r="T10">
        <v>0.39190000000000003</v>
      </c>
      <c r="V10">
        <v>4245535.84</v>
      </c>
      <c r="X10">
        <v>214011.44</v>
      </c>
      <c r="Y10">
        <v>3565579.05</v>
      </c>
      <c r="Z10">
        <v>8025126.3300000001</v>
      </c>
      <c r="AA10">
        <v>0.7407891778979061</v>
      </c>
      <c r="AB10">
        <v>109436487</v>
      </c>
      <c r="AC10">
        <v>3.3354599999999998E-2</v>
      </c>
      <c r="AD10">
        <v>3650210.24</v>
      </c>
      <c r="AE10">
        <v>0</v>
      </c>
      <c r="AF10">
        <v>4245535.84</v>
      </c>
      <c r="AH10">
        <v>308347.86</v>
      </c>
      <c r="AJ10">
        <v>3485651.94</v>
      </c>
      <c r="AK10">
        <v>7945199.2200000007</v>
      </c>
      <c r="AL10">
        <v>0.73341120829669049</v>
      </c>
      <c r="AO10">
        <v>255.1704304280434</v>
      </c>
      <c r="AP10">
        <v>2.6935943841569273E-2</v>
      </c>
    </row>
    <row r="11" spans="1:42" x14ac:dyDescent="0.25">
      <c r="A11" t="s">
        <v>107</v>
      </c>
      <c r="B11" t="s">
        <v>108</v>
      </c>
      <c r="C11" t="s">
        <v>96</v>
      </c>
      <c r="D11" t="s">
        <v>102</v>
      </c>
      <c r="F11">
        <v>638.46</v>
      </c>
      <c r="H11">
        <v>86232442</v>
      </c>
      <c r="I11">
        <v>8178275.2599999998</v>
      </c>
      <c r="J11">
        <v>12809.37</v>
      </c>
      <c r="L11">
        <v>10.54</v>
      </c>
      <c r="M11">
        <v>10.54</v>
      </c>
      <c r="N11">
        <v>6729.36</v>
      </c>
      <c r="P11">
        <v>2.2200000000000002</v>
      </c>
      <c r="Q11">
        <v>1417.38</v>
      </c>
      <c r="S11">
        <v>0.41610000000000003</v>
      </c>
      <c r="T11">
        <v>0.41610000000000003</v>
      </c>
      <c r="V11">
        <v>3402980.33</v>
      </c>
      <c r="X11">
        <v>131785.09</v>
      </c>
      <c r="Y11">
        <v>2739101.02</v>
      </c>
      <c r="Z11">
        <v>6273866.4399999995</v>
      </c>
      <c r="AA11">
        <v>0.76713808725484245</v>
      </c>
      <c r="AB11">
        <v>86232442</v>
      </c>
      <c r="AC11">
        <v>4.0652099999999997E-2</v>
      </c>
      <c r="AD11">
        <v>3505529.85</v>
      </c>
      <c r="AE11">
        <v>42670.85</v>
      </c>
      <c r="AF11">
        <v>3445651.18</v>
      </c>
      <c r="AH11">
        <v>123165.04</v>
      </c>
      <c r="AJ11">
        <v>2710420.57</v>
      </c>
      <c r="AK11">
        <v>6287856.8399999999</v>
      </c>
      <c r="AL11">
        <v>0.76884876579710526</v>
      </c>
      <c r="AO11">
        <v>206.41087930332361</v>
      </c>
      <c r="AP11">
        <v>2.0958665782855195E-2</v>
      </c>
    </row>
    <row r="12" spans="1:42" x14ac:dyDescent="0.25">
      <c r="A12" t="s">
        <v>109</v>
      </c>
      <c r="B12" t="s">
        <v>110</v>
      </c>
      <c r="C12" t="s">
        <v>96</v>
      </c>
      <c r="D12" t="s">
        <v>102</v>
      </c>
      <c r="F12">
        <v>6113.29</v>
      </c>
      <c r="H12">
        <v>950717038</v>
      </c>
      <c r="I12">
        <v>83274574.519999996</v>
      </c>
      <c r="J12">
        <v>13621.89</v>
      </c>
      <c r="L12">
        <v>11.41</v>
      </c>
      <c r="M12">
        <v>11.41</v>
      </c>
      <c r="N12">
        <v>69752.63</v>
      </c>
      <c r="P12">
        <v>0.38</v>
      </c>
      <c r="Q12">
        <v>2323.0500000000002</v>
      </c>
      <c r="S12">
        <v>0.46489999999999998</v>
      </c>
      <c r="T12">
        <v>0.46489999999999998</v>
      </c>
      <c r="V12">
        <v>38714349.689999998</v>
      </c>
      <c r="X12">
        <v>8926907.4800000004</v>
      </c>
      <c r="Y12">
        <v>16586630.529999999</v>
      </c>
      <c r="Z12">
        <v>64227887.700000003</v>
      </c>
      <c r="AA12">
        <v>0.77127848530255094</v>
      </c>
      <c r="AB12">
        <v>950717038</v>
      </c>
      <c r="AC12">
        <v>3.02037E-2</v>
      </c>
      <c r="AD12">
        <v>28715172.199999999</v>
      </c>
      <c r="AE12">
        <v>0</v>
      </c>
      <c r="AF12">
        <v>38714349.689999998</v>
      </c>
      <c r="AH12">
        <v>4910463.22</v>
      </c>
      <c r="AJ12">
        <v>15463501.939999999</v>
      </c>
      <c r="AK12">
        <v>63104759.109999999</v>
      </c>
      <c r="AL12">
        <v>0.75779143242388081</v>
      </c>
      <c r="AO12">
        <v>1460.2460344593501</v>
      </c>
      <c r="AP12">
        <v>0.14146171550134931</v>
      </c>
    </row>
    <row r="13" spans="1:42" x14ac:dyDescent="0.25">
      <c r="A13" t="s">
        <v>111</v>
      </c>
      <c r="B13" t="s">
        <v>112</v>
      </c>
      <c r="C13" t="s">
        <v>113</v>
      </c>
      <c r="D13" t="s">
        <v>102</v>
      </c>
      <c r="F13">
        <v>655.28</v>
      </c>
      <c r="H13">
        <v>106266804</v>
      </c>
      <c r="I13">
        <v>8374510.0800000001</v>
      </c>
      <c r="J13">
        <v>12780.04</v>
      </c>
      <c r="L13">
        <v>12.68</v>
      </c>
      <c r="M13">
        <v>12.68</v>
      </c>
      <c r="N13">
        <v>8308.9500000000007</v>
      </c>
      <c r="P13">
        <v>0.42</v>
      </c>
      <c r="Q13">
        <v>275.20999999999998</v>
      </c>
      <c r="S13">
        <v>0.53669999999999995</v>
      </c>
      <c r="T13">
        <v>0.53669999999999995</v>
      </c>
      <c r="V13">
        <v>4494599.55</v>
      </c>
      <c r="X13">
        <v>239474.38</v>
      </c>
      <c r="Y13">
        <v>2348992.38</v>
      </c>
      <c r="Z13">
        <v>7083066.3099999996</v>
      </c>
      <c r="AA13">
        <v>0.84578873776936214</v>
      </c>
      <c r="AB13">
        <v>106266804</v>
      </c>
      <c r="AC13">
        <v>4.3875699999999997E-2</v>
      </c>
      <c r="AD13">
        <v>4662530.41</v>
      </c>
      <c r="AE13">
        <v>90128.49</v>
      </c>
      <c r="AF13">
        <v>4584728.04</v>
      </c>
      <c r="AH13">
        <v>264843.88</v>
      </c>
      <c r="AJ13">
        <v>2308150.4700000002</v>
      </c>
      <c r="AK13">
        <v>7132352.8900000006</v>
      </c>
      <c r="AL13">
        <v>0.85167404682376369</v>
      </c>
      <c r="AO13">
        <v>365.45351605420586</v>
      </c>
      <c r="AP13">
        <v>3.3575789601739681E-2</v>
      </c>
    </row>
    <row r="14" spans="1:42" x14ac:dyDescent="0.25">
      <c r="A14" t="s">
        <v>114</v>
      </c>
      <c r="B14" t="s">
        <v>115</v>
      </c>
      <c r="C14" t="s">
        <v>116</v>
      </c>
      <c r="D14" t="s">
        <v>102</v>
      </c>
      <c r="F14">
        <v>1350.54</v>
      </c>
      <c r="H14">
        <v>64567631</v>
      </c>
      <c r="I14">
        <v>21137934.43</v>
      </c>
      <c r="J14">
        <v>15651.46</v>
      </c>
      <c r="L14">
        <v>3.05</v>
      </c>
      <c r="M14">
        <v>3.05</v>
      </c>
      <c r="N14">
        <v>4119.1400000000003</v>
      </c>
      <c r="P14">
        <v>80.64</v>
      </c>
      <c r="Q14">
        <v>108907.54</v>
      </c>
      <c r="S14">
        <v>0.10100000000000001</v>
      </c>
      <c r="T14">
        <v>0.10100000000000001</v>
      </c>
      <c r="V14">
        <v>2134931.37</v>
      </c>
      <c r="X14">
        <v>496939.69</v>
      </c>
      <c r="Y14">
        <v>11604732.98</v>
      </c>
      <c r="Z14">
        <v>14236604.040000001</v>
      </c>
      <c r="AA14">
        <v>0.6735097077316462</v>
      </c>
      <c r="AB14">
        <v>64567631</v>
      </c>
      <c r="AC14">
        <v>3.9114400000000001E-2</v>
      </c>
      <c r="AD14">
        <v>2525524.14</v>
      </c>
      <c r="AE14">
        <v>39449.86</v>
      </c>
      <c r="AF14">
        <v>2174381.23</v>
      </c>
      <c r="AH14">
        <v>1145714.1499999999</v>
      </c>
      <c r="AJ14">
        <v>11230668.43</v>
      </c>
      <c r="AK14">
        <v>13901989.35</v>
      </c>
      <c r="AL14">
        <v>0.65767965153064389</v>
      </c>
      <c r="AO14">
        <v>367.9562915574511</v>
      </c>
      <c r="AP14">
        <v>3.5745940921757362E-2</v>
      </c>
    </row>
    <row r="15" spans="1:42" x14ac:dyDescent="0.25">
      <c r="A15" t="s">
        <v>117</v>
      </c>
      <c r="B15" t="s">
        <v>118</v>
      </c>
      <c r="C15" t="s">
        <v>116</v>
      </c>
      <c r="D15" t="s">
        <v>102</v>
      </c>
      <c r="F15">
        <v>298.37</v>
      </c>
      <c r="H15">
        <v>43358374</v>
      </c>
      <c r="I15">
        <v>3817517.11</v>
      </c>
      <c r="J15">
        <v>12794.57</v>
      </c>
      <c r="L15">
        <v>11.35</v>
      </c>
      <c r="M15">
        <v>11.35</v>
      </c>
      <c r="N15">
        <v>3386.49</v>
      </c>
      <c r="P15">
        <v>0.46</v>
      </c>
      <c r="Q15">
        <v>137.25</v>
      </c>
      <c r="S15">
        <v>0.46150000000000002</v>
      </c>
      <c r="T15">
        <v>0.46150000000000002</v>
      </c>
      <c r="V15">
        <v>1761784.14</v>
      </c>
      <c r="X15">
        <v>153267.59</v>
      </c>
      <c r="Y15">
        <v>753987.8899999999</v>
      </c>
      <c r="Z15">
        <v>2669039.62</v>
      </c>
      <c r="AA15">
        <v>0.69915590240799219</v>
      </c>
      <c r="AB15">
        <v>43358374</v>
      </c>
      <c r="AC15">
        <v>4.8893100000000002E-2</v>
      </c>
      <c r="AD15">
        <v>2119925.31</v>
      </c>
      <c r="AE15">
        <v>165282.14000000001</v>
      </c>
      <c r="AF15">
        <v>1927066.28</v>
      </c>
      <c r="AH15">
        <v>125733.61</v>
      </c>
      <c r="AJ15">
        <v>716161.67</v>
      </c>
      <c r="AK15">
        <v>2796495.54</v>
      </c>
      <c r="AL15">
        <v>0.73254302716144215</v>
      </c>
      <c r="AO15">
        <v>513.68297751114392</v>
      </c>
      <c r="AP15">
        <v>5.4807021076100124E-2</v>
      </c>
    </row>
    <row r="16" spans="1:42" x14ac:dyDescent="0.25">
      <c r="A16" t="s">
        <v>119</v>
      </c>
      <c r="B16" t="s">
        <v>120</v>
      </c>
      <c r="C16" t="s">
        <v>116</v>
      </c>
      <c r="D16" t="s">
        <v>102</v>
      </c>
      <c r="F16">
        <v>359.79</v>
      </c>
      <c r="H16">
        <v>59835917</v>
      </c>
      <c r="I16">
        <v>4699192.99</v>
      </c>
      <c r="J16">
        <v>13060.93</v>
      </c>
      <c r="L16">
        <v>12.73</v>
      </c>
      <c r="M16">
        <v>12.73</v>
      </c>
      <c r="N16">
        <v>4580.12</v>
      </c>
      <c r="P16">
        <v>0.49</v>
      </c>
      <c r="Q16">
        <v>176.29</v>
      </c>
      <c r="S16">
        <v>0.53959999999999997</v>
      </c>
      <c r="T16">
        <v>0.53959999999999997</v>
      </c>
      <c r="V16">
        <v>2535684.5299999998</v>
      </c>
      <c r="X16">
        <v>112677.94</v>
      </c>
      <c r="Y16">
        <v>1343965.04</v>
      </c>
      <c r="Z16">
        <v>3992327.51</v>
      </c>
      <c r="AA16">
        <v>0.84957726113734255</v>
      </c>
      <c r="AB16">
        <v>59835917</v>
      </c>
      <c r="AC16">
        <v>4.8643800000000001E-2</v>
      </c>
      <c r="AD16">
        <v>2910646.37</v>
      </c>
      <c r="AE16">
        <v>202329.4</v>
      </c>
      <c r="AF16">
        <v>2738013.93</v>
      </c>
      <c r="AH16">
        <v>107019.12</v>
      </c>
      <c r="AJ16">
        <v>1327866.93</v>
      </c>
      <c r="AK16">
        <v>4178558.8</v>
      </c>
      <c r="AL16">
        <v>0.88920774458339491</v>
      </c>
      <c r="AO16">
        <v>313.17696434030961</v>
      </c>
      <c r="AP16">
        <v>2.6965742351166628E-2</v>
      </c>
    </row>
    <row r="17" spans="1:42" x14ac:dyDescent="0.25">
      <c r="A17" t="s">
        <v>121</v>
      </c>
      <c r="B17" t="s">
        <v>122</v>
      </c>
      <c r="C17" t="s">
        <v>123</v>
      </c>
      <c r="D17" t="s">
        <v>102</v>
      </c>
      <c r="F17">
        <v>276.79000000000002</v>
      </c>
      <c r="H17">
        <v>53075716</v>
      </c>
      <c r="I17">
        <v>3459609.41</v>
      </c>
      <c r="J17">
        <v>12499.04</v>
      </c>
      <c r="L17">
        <v>15.34</v>
      </c>
      <c r="M17">
        <v>15.34</v>
      </c>
      <c r="N17">
        <v>4245.95</v>
      </c>
      <c r="P17">
        <v>10.95</v>
      </c>
      <c r="Q17">
        <v>3030.85</v>
      </c>
      <c r="S17">
        <v>0.68079999999999996</v>
      </c>
      <c r="T17">
        <v>0.68079999999999996</v>
      </c>
      <c r="V17">
        <v>2355302.08</v>
      </c>
      <c r="X17">
        <v>147172.1</v>
      </c>
      <c r="Y17">
        <v>513619.36000000004</v>
      </c>
      <c r="Z17">
        <v>3016093.54</v>
      </c>
      <c r="AA17">
        <v>0.87180175059126108</v>
      </c>
      <c r="AB17">
        <v>65954005</v>
      </c>
      <c r="AC17">
        <v>4.0070799999999997E-2</v>
      </c>
      <c r="AD17">
        <v>2642829.7400000002</v>
      </c>
      <c r="AE17">
        <v>195748.83</v>
      </c>
      <c r="AF17">
        <v>2551050.91</v>
      </c>
      <c r="AH17">
        <v>72960.05</v>
      </c>
      <c r="AJ17">
        <v>504266</v>
      </c>
      <c r="AK17">
        <v>3202489.0100000002</v>
      </c>
      <c r="AL17">
        <v>0.92567935580912875</v>
      </c>
      <c r="AO17">
        <v>531.71032190469305</v>
      </c>
      <c r="AP17">
        <v>4.5955536315798316E-2</v>
      </c>
    </row>
    <row r="18" spans="1:42" x14ac:dyDescent="0.25">
      <c r="A18" t="s">
        <v>124</v>
      </c>
      <c r="B18" t="s">
        <v>125</v>
      </c>
      <c r="C18" t="s">
        <v>123</v>
      </c>
      <c r="D18" t="s">
        <v>102</v>
      </c>
      <c r="F18">
        <v>339.22</v>
      </c>
      <c r="H18">
        <v>54751191</v>
      </c>
      <c r="I18">
        <v>4422503.53</v>
      </c>
      <c r="J18">
        <v>13037.27</v>
      </c>
      <c r="L18">
        <v>12.38</v>
      </c>
      <c r="M18">
        <v>12.38</v>
      </c>
      <c r="N18">
        <v>4199.54</v>
      </c>
      <c r="P18">
        <v>0.12</v>
      </c>
      <c r="Q18">
        <v>40.700000000000003</v>
      </c>
      <c r="S18">
        <v>0.51980000000000004</v>
      </c>
      <c r="T18">
        <v>0.51980000000000004</v>
      </c>
      <c r="V18">
        <v>2298817.33</v>
      </c>
      <c r="X18">
        <v>275519.68</v>
      </c>
      <c r="Y18">
        <v>988505.09</v>
      </c>
      <c r="Z18">
        <v>3562842.1</v>
      </c>
      <c r="AA18">
        <v>0.80561656442589658</v>
      </c>
      <c r="AB18">
        <v>56304520</v>
      </c>
      <c r="AC18">
        <v>4.2515900000000002E-2</v>
      </c>
      <c r="AD18">
        <v>2393837.34</v>
      </c>
      <c r="AE18">
        <v>49391.4</v>
      </c>
      <c r="AF18">
        <v>2348208.73</v>
      </c>
      <c r="AH18">
        <v>141150.18</v>
      </c>
      <c r="AJ18">
        <v>961067.83</v>
      </c>
      <c r="AK18">
        <v>3584796.24</v>
      </c>
      <c r="AL18">
        <v>0.81058075266250829</v>
      </c>
      <c r="AO18">
        <v>812.21531749307223</v>
      </c>
      <c r="AP18">
        <v>7.6857835579519571E-2</v>
      </c>
    </row>
    <row r="19" spans="1:42" x14ac:dyDescent="0.25">
      <c r="A19" t="s">
        <v>126</v>
      </c>
      <c r="B19" t="s">
        <v>127</v>
      </c>
      <c r="C19" t="s">
        <v>123</v>
      </c>
      <c r="D19" t="s">
        <v>102</v>
      </c>
      <c r="F19">
        <v>175.5</v>
      </c>
      <c r="H19">
        <v>26123271</v>
      </c>
      <c r="I19">
        <v>2393351.75</v>
      </c>
      <c r="J19">
        <v>13637.33</v>
      </c>
      <c r="L19">
        <v>10.91</v>
      </c>
      <c r="M19">
        <v>10.91</v>
      </c>
      <c r="N19">
        <v>1914.7</v>
      </c>
      <c r="P19">
        <v>1.25</v>
      </c>
      <c r="Q19">
        <v>219.37</v>
      </c>
      <c r="S19">
        <v>0.43669999999999998</v>
      </c>
      <c r="T19">
        <v>0.43669999999999998</v>
      </c>
      <c r="V19">
        <v>1045176.7</v>
      </c>
      <c r="X19">
        <v>1578627.24</v>
      </c>
      <c r="Y19">
        <v>343126.41000000003</v>
      </c>
      <c r="Z19">
        <v>2966930.35</v>
      </c>
      <c r="AA19">
        <v>1</v>
      </c>
      <c r="AB19">
        <v>26123271</v>
      </c>
      <c r="AC19">
        <v>4.71928E-2</v>
      </c>
      <c r="AD19">
        <v>1232830.3</v>
      </c>
      <c r="AE19">
        <v>81948.320000000007</v>
      </c>
      <c r="AF19">
        <v>1127125.02</v>
      </c>
      <c r="AH19">
        <v>203552.22</v>
      </c>
      <c r="AJ19">
        <v>343126.41</v>
      </c>
      <c r="AK19">
        <v>3048878.67</v>
      </c>
      <c r="AL19">
        <v>1.2738949341650261</v>
      </c>
      <c r="AO19">
        <v>8995.0270085470092</v>
      </c>
      <c r="AP19">
        <v>0.51777306048062588</v>
      </c>
    </row>
    <row r="20" spans="1:42" x14ac:dyDescent="0.25">
      <c r="A20" t="s">
        <v>128</v>
      </c>
      <c r="B20" t="s">
        <v>129</v>
      </c>
      <c r="C20" t="s">
        <v>123</v>
      </c>
      <c r="D20" t="s">
        <v>102</v>
      </c>
      <c r="F20">
        <v>363.96</v>
      </c>
      <c r="H20">
        <v>55145241</v>
      </c>
      <c r="I20">
        <v>4527481.28</v>
      </c>
      <c r="J20">
        <v>12439.5</v>
      </c>
      <c r="L20">
        <v>12.18</v>
      </c>
      <c r="M20">
        <v>12.18</v>
      </c>
      <c r="N20">
        <v>4433.03</v>
      </c>
      <c r="P20">
        <v>0.02</v>
      </c>
      <c r="Q20">
        <v>7.27</v>
      </c>
      <c r="S20">
        <v>0.50839999999999996</v>
      </c>
      <c r="T20">
        <v>0.50839999999999996</v>
      </c>
      <c r="V20">
        <v>2301771.48</v>
      </c>
      <c r="X20">
        <v>181948.88</v>
      </c>
      <c r="Y20">
        <v>1044979.1699999999</v>
      </c>
      <c r="Z20">
        <v>3528699.53</v>
      </c>
      <c r="AA20">
        <v>0.77939571955557585</v>
      </c>
      <c r="AB20">
        <v>55145241</v>
      </c>
      <c r="AC20">
        <v>4.35544E-2</v>
      </c>
      <c r="AD20">
        <v>2401817.88</v>
      </c>
      <c r="AE20">
        <v>50863.58</v>
      </c>
      <c r="AF20">
        <v>2352635.06</v>
      </c>
      <c r="AH20">
        <v>64450.59</v>
      </c>
      <c r="AJ20">
        <v>1030761.09</v>
      </c>
      <c r="AK20">
        <v>3565345.03</v>
      </c>
      <c r="AL20">
        <v>0.78748973424800106</v>
      </c>
      <c r="AO20">
        <v>499.9144960984724</v>
      </c>
      <c r="AP20">
        <v>5.10326149275937E-2</v>
      </c>
    </row>
    <row r="21" spans="1:42" x14ac:dyDescent="0.25">
      <c r="A21" t="s">
        <v>130</v>
      </c>
      <c r="B21" t="s">
        <v>131</v>
      </c>
      <c r="C21" t="s">
        <v>123</v>
      </c>
      <c r="D21" t="s">
        <v>102</v>
      </c>
      <c r="F21">
        <v>3032.54</v>
      </c>
      <c r="H21">
        <v>424830564</v>
      </c>
      <c r="I21">
        <v>41835378.259999998</v>
      </c>
      <c r="J21">
        <v>13795.49</v>
      </c>
      <c r="L21">
        <v>10.15</v>
      </c>
      <c r="M21">
        <v>10.15</v>
      </c>
      <c r="N21">
        <v>30780.28</v>
      </c>
      <c r="P21">
        <v>3.53</v>
      </c>
      <c r="Q21">
        <v>10704.86</v>
      </c>
      <c r="S21">
        <v>0.3947</v>
      </c>
      <c r="T21">
        <v>0.3947</v>
      </c>
      <c r="V21">
        <v>16512423.789999999</v>
      </c>
      <c r="X21">
        <v>3366355.73</v>
      </c>
      <c r="Y21">
        <v>10986033.85</v>
      </c>
      <c r="Z21">
        <v>30864813.369999997</v>
      </c>
      <c r="AA21">
        <v>0.73776823955505444</v>
      </c>
      <c r="AB21">
        <v>424830564</v>
      </c>
      <c r="AC21">
        <v>4.6154199999999999E-2</v>
      </c>
      <c r="AD21">
        <v>19607714.809999999</v>
      </c>
      <c r="AE21">
        <v>1221711.3600000001</v>
      </c>
      <c r="AF21">
        <v>17734135.149999999</v>
      </c>
      <c r="AH21">
        <v>2926745.82</v>
      </c>
      <c r="AJ21">
        <v>10218548.140000001</v>
      </c>
      <c r="AK21">
        <v>31319039.02</v>
      </c>
      <c r="AL21">
        <v>0.74862569247867972</v>
      </c>
      <c r="AO21">
        <v>1110.0779313710618</v>
      </c>
      <c r="AP21">
        <v>0.10748592023689749</v>
      </c>
    </row>
    <row r="22" spans="1:42" x14ac:dyDescent="0.25">
      <c r="A22" t="s">
        <v>132</v>
      </c>
      <c r="B22" t="s">
        <v>133</v>
      </c>
      <c r="C22" t="s">
        <v>134</v>
      </c>
      <c r="D22" t="s">
        <v>102</v>
      </c>
      <c r="F22">
        <v>311.5</v>
      </c>
      <c r="H22">
        <v>31946047</v>
      </c>
      <c r="I22">
        <v>4041876.17</v>
      </c>
      <c r="J22">
        <v>12975.52</v>
      </c>
      <c r="L22">
        <v>7.9</v>
      </c>
      <c r="M22">
        <v>7.9</v>
      </c>
      <c r="N22">
        <v>2460.85</v>
      </c>
      <c r="P22">
        <v>17.05</v>
      </c>
      <c r="Q22">
        <v>5311.07</v>
      </c>
      <c r="S22">
        <v>0.2787</v>
      </c>
      <c r="T22">
        <v>0.2787</v>
      </c>
      <c r="V22">
        <v>1126470.8799999999</v>
      </c>
      <c r="X22">
        <v>333641.95</v>
      </c>
      <c r="Y22">
        <v>1179010.6200000001</v>
      </c>
      <c r="Z22">
        <v>2639123.4500000002</v>
      </c>
      <c r="AA22">
        <v>0.65294515195402447</v>
      </c>
      <c r="AB22">
        <v>31946047</v>
      </c>
      <c r="AC22">
        <v>4.0932799999999998E-2</v>
      </c>
      <c r="AD22">
        <v>1307641.1499999999</v>
      </c>
      <c r="AE22">
        <v>50492.15</v>
      </c>
      <c r="AF22">
        <v>1176963.03</v>
      </c>
      <c r="AH22">
        <v>118972.83</v>
      </c>
      <c r="AJ22">
        <v>1137720.52</v>
      </c>
      <c r="AK22">
        <v>2648325.5</v>
      </c>
      <c r="AL22">
        <v>0.65522182981672095</v>
      </c>
      <c r="AO22">
        <v>1071.0817014446229</v>
      </c>
      <c r="AP22">
        <v>0.12598222914819196</v>
      </c>
    </row>
    <row r="23" spans="1:42" x14ac:dyDescent="0.25">
      <c r="A23" t="s">
        <v>135</v>
      </c>
      <c r="B23" t="s">
        <v>136</v>
      </c>
      <c r="C23" t="s">
        <v>134</v>
      </c>
      <c r="D23" t="s">
        <v>102</v>
      </c>
      <c r="F23">
        <v>326.2</v>
      </c>
      <c r="H23">
        <v>46059929</v>
      </c>
      <c r="I23">
        <v>4356298.01</v>
      </c>
      <c r="J23">
        <v>13354.68</v>
      </c>
      <c r="L23">
        <v>10.57</v>
      </c>
      <c r="M23">
        <v>10.57</v>
      </c>
      <c r="N23">
        <v>3447.93</v>
      </c>
      <c r="P23">
        <v>2.13</v>
      </c>
      <c r="Q23">
        <v>694.8</v>
      </c>
      <c r="S23">
        <v>0.4178</v>
      </c>
      <c r="T23">
        <v>0.4178</v>
      </c>
      <c r="V23">
        <v>1820061.3</v>
      </c>
      <c r="X23">
        <v>173476.89</v>
      </c>
      <c r="Y23">
        <v>1683261.0199999998</v>
      </c>
      <c r="Z23">
        <v>3676799.21</v>
      </c>
      <c r="AA23">
        <v>0.84401921116503231</v>
      </c>
      <c r="AB23">
        <v>46059929</v>
      </c>
      <c r="AC23">
        <v>3.8862000000000001E-2</v>
      </c>
      <c r="AD23">
        <v>1789980.96</v>
      </c>
      <c r="AE23">
        <v>0</v>
      </c>
      <c r="AF23">
        <v>1820061.3</v>
      </c>
      <c r="AH23">
        <v>258144.6</v>
      </c>
      <c r="AJ23">
        <v>1642995.42</v>
      </c>
      <c r="AK23">
        <v>3636533.61</v>
      </c>
      <c r="AL23">
        <v>0.83477613369246983</v>
      </c>
      <c r="AO23">
        <v>531.81143470263646</v>
      </c>
      <c r="AP23">
        <v>4.7703914937830043E-2</v>
      </c>
    </row>
    <row r="24" spans="1:42" x14ac:dyDescent="0.25">
      <c r="A24" t="s">
        <v>137</v>
      </c>
      <c r="B24" t="s">
        <v>138</v>
      </c>
      <c r="C24" t="s">
        <v>134</v>
      </c>
      <c r="D24" t="s">
        <v>102</v>
      </c>
      <c r="F24">
        <v>1095.04</v>
      </c>
      <c r="H24">
        <v>133604514</v>
      </c>
      <c r="I24">
        <v>14725516.210000001</v>
      </c>
      <c r="J24">
        <v>13447.46</v>
      </c>
      <c r="L24">
        <v>9.07</v>
      </c>
      <c r="M24">
        <v>9.07</v>
      </c>
      <c r="N24">
        <v>9932.01</v>
      </c>
      <c r="P24">
        <v>8.76</v>
      </c>
      <c r="Q24">
        <v>9592.5499999999993</v>
      </c>
      <c r="S24">
        <v>0.33700000000000002</v>
      </c>
      <c r="T24">
        <v>0.33700000000000002</v>
      </c>
      <c r="V24">
        <v>4962498.96</v>
      </c>
      <c r="X24">
        <v>355389.34</v>
      </c>
      <c r="Y24">
        <v>5610234.4800000004</v>
      </c>
      <c r="Z24">
        <v>10928122.780000001</v>
      </c>
      <c r="AA24">
        <v>0.74212154087873572</v>
      </c>
      <c r="AB24">
        <v>133604514</v>
      </c>
      <c r="AC24">
        <v>3.20345E-2</v>
      </c>
      <c r="AD24">
        <v>4279953.8</v>
      </c>
      <c r="AE24">
        <v>0</v>
      </c>
      <c r="AF24">
        <v>4962498.96</v>
      </c>
      <c r="AH24">
        <v>679582.87</v>
      </c>
      <c r="AJ24">
        <v>5434984.6900000004</v>
      </c>
      <c r="AK24">
        <v>10752872.99</v>
      </c>
      <c r="AL24">
        <v>0.73022044433985922</v>
      </c>
      <c r="AO24">
        <v>324.54461937463475</v>
      </c>
      <c r="AP24">
        <v>3.3050640543276798E-2</v>
      </c>
    </row>
    <row r="25" spans="1:42" x14ac:dyDescent="0.25">
      <c r="A25" t="s">
        <v>139</v>
      </c>
      <c r="B25" t="s">
        <v>140</v>
      </c>
      <c r="C25" t="s">
        <v>134</v>
      </c>
      <c r="D25" t="s">
        <v>102</v>
      </c>
      <c r="F25">
        <v>463.96</v>
      </c>
      <c r="H25">
        <v>63802060</v>
      </c>
      <c r="I25">
        <v>6236986.0199999996</v>
      </c>
      <c r="J25">
        <v>13442.93</v>
      </c>
      <c r="L25">
        <v>10.220000000000001</v>
      </c>
      <c r="M25">
        <v>10.220000000000001</v>
      </c>
      <c r="N25">
        <v>4741.67</v>
      </c>
      <c r="P25">
        <v>3.27</v>
      </c>
      <c r="Q25">
        <v>1517.14</v>
      </c>
      <c r="S25">
        <v>0.39850000000000002</v>
      </c>
      <c r="T25">
        <v>0.39850000000000002</v>
      </c>
      <c r="V25">
        <v>2485438.92</v>
      </c>
      <c r="X25">
        <v>185634.98</v>
      </c>
      <c r="Y25">
        <v>2220886.1800000002</v>
      </c>
      <c r="Z25">
        <v>4891960.08</v>
      </c>
      <c r="AA25">
        <v>0.78434680858880623</v>
      </c>
      <c r="AB25">
        <v>63802060</v>
      </c>
      <c r="AC25">
        <v>4.1151E-2</v>
      </c>
      <c r="AD25">
        <v>2625518.5699999998</v>
      </c>
      <c r="AE25">
        <v>55821.74</v>
      </c>
      <c r="AF25">
        <v>2541260.66</v>
      </c>
      <c r="AH25">
        <v>374542.77</v>
      </c>
      <c r="AJ25">
        <v>2140114.83</v>
      </c>
      <c r="AK25">
        <v>4867010.4700000007</v>
      </c>
      <c r="AL25">
        <v>0.78034654148543381</v>
      </c>
      <c r="AO25">
        <v>400.10988016208296</v>
      </c>
      <c r="AP25">
        <v>3.8141479486071453E-2</v>
      </c>
    </row>
    <row r="26" spans="1:42" x14ac:dyDescent="0.25">
      <c r="A26" t="s">
        <v>141</v>
      </c>
      <c r="B26" t="s">
        <v>142</v>
      </c>
      <c r="C26" t="s">
        <v>143</v>
      </c>
      <c r="D26" t="s">
        <v>102</v>
      </c>
      <c r="F26">
        <v>550.28</v>
      </c>
      <c r="H26">
        <v>62919182</v>
      </c>
      <c r="I26">
        <v>7205178.3899999997</v>
      </c>
      <c r="J26">
        <v>13093.65</v>
      </c>
      <c r="L26">
        <v>8.73</v>
      </c>
      <c r="M26">
        <v>8.73</v>
      </c>
      <c r="N26">
        <v>4803.9399999999996</v>
      </c>
      <c r="P26">
        <v>10.89</v>
      </c>
      <c r="Q26">
        <v>5992.54</v>
      </c>
      <c r="S26">
        <v>0.3196</v>
      </c>
      <c r="T26">
        <v>0.3196</v>
      </c>
      <c r="V26">
        <v>2302775.0099999998</v>
      </c>
      <c r="X26">
        <v>237514.01</v>
      </c>
      <c r="Y26">
        <v>2926220</v>
      </c>
      <c r="Z26">
        <v>5466509.0199999996</v>
      </c>
      <c r="AA26">
        <v>0.75869169701431916</v>
      </c>
      <c r="AB26">
        <v>62919182</v>
      </c>
      <c r="AC26">
        <v>3.0522199999999999E-2</v>
      </c>
      <c r="AD26">
        <v>1920431.85</v>
      </c>
      <c r="AE26">
        <v>0</v>
      </c>
      <c r="AF26">
        <v>2302775.0099999998</v>
      </c>
      <c r="AH26">
        <v>224818.36</v>
      </c>
      <c r="AJ26">
        <v>2871969.46</v>
      </c>
      <c r="AK26">
        <v>5412258.4799999995</v>
      </c>
      <c r="AL26">
        <v>0.75116231508044584</v>
      </c>
      <c r="AO26">
        <v>431.62391873228177</v>
      </c>
      <c r="AP26">
        <v>4.3884454313793238E-2</v>
      </c>
    </row>
    <row r="27" spans="1:42" x14ac:dyDescent="0.25">
      <c r="A27" t="s">
        <v>144</v>
      </c>
      <c r="B27" t="s">
        <v>145</v>
      </c>
      <c r="C27" t="s">
        <v>143</v>
      </c>
      <c r="D27" t="s">
        <v>102</v>
      </c>
      <c r="F27">
        <v>198.29</v>
      </c>
      <c r="H27">
        <v>25367421</v>
      </c>
      <c r="I27">
        <v>2680506.71</v>
      </c>
      <c r="J27">
        <v>13518.11</v>
      </c>
      <c r="L27">
        <v>9.4600000000000009</v>
      </c>
      <c r="M27">
        <v>9.4600000000000009</v>
      </c>
      <c r="N27">
        <v>1875.82</v>
      </c>
      <c r="P27">
        <v>6.6</v>
      </c>
      <c r="Q27">
        <v>1308.71</v>
      </c>
      <c r="S27">
        <v>0.35749999999999998</v>
      </c>
      <c r="T27">
        <v>0.35749999999999998</v>
      </c>
      <c r="V27">
        <v>958281.14</v>
      </c>
      <c r="X27">
        <v>145230.57</v>
      </c>
      <c r="Y27">
        <v>999105.82</v>
      </c>
      <c r="Z27">
        <v>2102617.5299999998</v>
      </c>
      <c r="AA27">
        <v>0.78441047066060121</v>
      </c>
      <c r="AB27">
        <v>25367421</v>
      </c>
      <c r="AC27">
        <v>4.0365699999999997E-2</v>
      </c>
      <c r="AD27">
        <v>1023973.7</v>
      </c>
      <c r="AE27">
        <v>23485.09</v>
      </c>
      <c r="AF27">
        <v>981766.23</v>
      </c>
      <c r="AH27">
        <v>166934.81</v>
      </c>
      <c r="AJ27">
        <v>963116.42</v>
      </c>
      <c r="AK27">
        <v>2090113.2200000002</v>
      </c>
      <c r="AL27">
        <v>0.77974556534499417</v>
      </c>
      <c r="AO27">
        <v>732.41499823490858</v>
      </c>
      <c r="AP27">
        <v>6.9484546870623595E-2</v>
      </c>
    </row>
    <row r="28" spans="1:42" x14ac:dyDescent="0.25">
      <c r="A28" t="s">
        <v>146</v>
      </c>
      <c r="B28" t="s">
        <v>147</v>
      </c>
      <c r="C28" t="s">
        <v>148</v>
      </c>
      <c r="D28" t="s">
        <v>97</v>
      </c>
      <c r="F28">
        <v>104.65</v>
      </c>
      <c r="H28">
        <v>0</v>
      </c>
      <c r="I28">
        <v>1482307.06</v>
      </c>
      <c r="J28">
        <v>14164.42</v>
      </c>
      <c r="L28">
        <v>0</v>
      </c>
      <c r="M28">
        <v>0</v>
      </c>
      <c r="N28">
        <v>0</v>
      </c>
      <c r="P28">
        <v>0</v>
      </c>
      <c r="Q28">
        <v>0</v>
      </c>
      <c r="S28">
        <v>0</v>
      </c>
      <c r="T28">
        <v>0.1</v>
      </c>
      <c r="V28">
        <v>148230.70000000001</v>
      </c>
      <c r="X28">
        <v>0</v>
      </c>
      <c r="Y28">
        <v>671876.58</v>
      </c>
      <c r="Z28">
        <v>820107.28</v>
      </c>
      <c r="AA28">
        <v>0.55326409900523577</v>
      </c>
      <c r="AB28">
        <v>0</v>
      </c>
      <c r="AC28">
        <v>0</v>
      </c>
      <c r="AD28">
        <v>0</v>
      </c>
      <c r="AE28">
        <v>0</v>
      </c>
      <c r="AF28">
        <v>148230.70000000001</v>
      </c>
      <c r="AH28">
        <v>0</v>
      </c>
      <c r="AJ28">
        <v>671876.58</v>
      </c>
      <c r="AK28">
        <v>820107.28</v>
      </c>
      <c r="AL28">
        <v>0.55326409900523577</v>
      </c>
      <c r="AO28">
        <v>0</v>
      </c>
      <c r="AP28">
        <v>0</v>
      </c>
    </row>
    <row r="29" spans="1:42" x14ac:dyDescent="0.25">
      <c r="A29" t="s">
        <v>149</v>
      </c>
      <c r="B29" t="s">
        <v>150</v>
      </c>
      <c r="C29" t="s">
        <v>148</v>
      </c>
      <c r="D29" t="s">
        <v>97</v>
      </c>
      <c r="F29">
        <v>34</v>
      </c>
      <c r="H29">
        <v>0</v>
      </c>
      <c r="I29">
        <v>410861.07</v>
      </c>
      <c r="J29">
        <v>12084.14</v>
      </c>
      <c r="L29">
        <v>0</v>
      </c>
      <c r="M29">
        <v>0</v>
      </c>
      <c r="N29">
        <v>0</v>
      </c>
      <c r="P29">
        <v>0</v>
      </c>
      <c r="Q29">
        <v>0</v>
      </c>
      <c r="S29">
        <v>0</v>
      </c>
      <c r="T29">
        <v>0.1</v>
      </c>
      <c r="V29">
        <v>41086.1</v>
      </c>
      <c r="X29">
        <v>0</v>
      </c>
      <c r="Y29">
        <v>436240.81</v>
      </c>
      <c r="Z29">
        <v>477326.91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41086.1</v>
      </c>
      <c r="AH29">
        <v>0</v>
      </c>
      <c r="AJ29">
        <v>436240.81</v>
      </c>
      <c r="AK29">
        <v>477326.91</v>
      </c>
      <c r="AL29">
        <v>1.1617720559409535</v>
      </c>
      <c r="AO29">
        <v>0</v>
      </c>
      <c r="AP29">
        <v>0</v>
      </c>
    </row>
    <row r="30" spans="1:42" x14ac:dyDescent="0.25">
      <c r="A30" t="s">
        <v>151</v>
      </c>
      <c r="B30" t="s">
        <v>152</v>
      </c>
      <c r="C30" t="s">
        <v>153</v>
      </c>
      <c r="D30" t="s">
        <v>102</v>
      </c>
      <c r="F30">
        <v>344.55</v>
      </c>
      <c r="H30">
        <v>37153330</v>
      </c>
      <c r="I30">
        <v>4668998.28</v>
      </c>
      <c r="J30">
        <v>13551</v>
      </c>
      <c r="L30">
        <v>7.95</v>
      </c>
      <c r="M30">
        <v>7.95</v>
      </c>
      <c r="N30">
        <v>2739.17</v>
      </c>
      <c r="P30">
        <v>16.64</v>
      </c>
      <c r="Q30">
        <v>5733.31</v>
      </c>
      <c r="S30">
        <v>0.28110000000000002</v>
      </c>
      <c r="T30">
        <v>0.28110000000000002</v>
      </c>
      <c r="V30">
        <v>1312455.4099999999</v>
      </c>
      <c r="X30">
        <v>122084.48</v>
      </c>
      <c r="Y30">
        <v>2243748.4499999997</v>
      </c>
      <c r="Z30">
        <v>3678288.34</v>
      </c>
      <c r="AA30">
        <v>0.78781102913578283</v>
      </c>
      <c r="AB30">
        <v>37153330</v>
      </c>
      <c r="AC30">
        <v>3.5798900000000002E-2</v>
      </c>
      <c r="AD30">
        <v>1330048.3400000001</v>
      </c>
      <c r="AE30">
        <v>4945.37</v>
      </c>
      <c r="AF30">
        <v>1317400.78</v>
      </c>
      <c r="AH30">
        <v>182117.48</v>
      </c>
      <c r="AJ30">
        <v>2205105.12</v>
      </c>
      <c r="AK30">
        <v>3644590.38</v>
      </c>
      <c r="AL30">
        <v>0.78059364373978735</v>
      </c>
      <c r="AO30">
        <v>354.33022783340584</v>
      </c>
      <c r="AP30">
        <v>3.3497448895752173E-2</v>
      </c>
    </row>
    <row r="31" spans="1:42" x14ac:dyDescent="0.25">
      <c r="A31" t="s">
        <v>154</v>
      </c>
      <c r="B31" t="s">
        <v>155</v>
      </c>
      <c r="C31" t="s">
        <v>153</v>
      </c>
      <c r="D31" t="s">
        <v>102</v>
      </c>
      <c r="F31">
        <v>1625.7</v>
      </c>
      <c r="H31">
        <v>185157704</v>
      </c>
      <c r="I31">
        <v>21735426.739999998</v>
      </c>
      <c r="J31">
        <v>13369.88</v>
      </c>
      <c r="L31">
        <v>8.51</v>
      </c>
      <c r="M31">
        <v>8.51</v>
      </c>
      <c r="N31">
        <v>13834.7</v>
      </c>
      <c r="P31">
        <v>12.39</v>
      </c>
      <c r="Q31">
        <v>20142.419999999998</v>
      </c>
      <c r="S31">
        <v>0.3085</v>
      </c>
      <c r="T31">
        <v>0.3085</v>
      </c>
      <c r="V31">
        <v>6705379.1399999997</v>
      </c>
      <c r="X31">
        <v>658952.43000000005</v>
      </c>
      <c r="Y31">
        <v>8069847.7199999997</v>
      </c>
      <c r="Z31">
        <v>15434179.289999999</v>
      </c>
      <c r="AA31">
        <v>0.71009322589449198</v>
      </c>
      <c r="AB31">
        <v>185157704</v>
      </c>
      <c r="AC31">
        <v>3.8594900000000001E-2</v>
      </c>
      <c r="AD31">
        <v>7146143.0700000003</v>
      </c>
      <c r="AE31">
        <v>135975.67000000001</v>
      </c>
      <c r="AF31">
        <v>6841354.8099999996</v>
      </c>
      <c r="AH31">
        <v>686078.61</v>
      </c>
      <c r="AJ31">
        <v>7870948.8799999999</v>
      </c>
      <c r="AK31">
        <v>15371256.119999999</v>
      </c>
      <c r="AL31">
        <v>0.70719826686043707</v>
      </c>
      <c r="AO31">
        <v>405.33458202620409</v>
      </c>
      <c r="AP31">
        <v>4.2869133456348921E-2</v>
      </c>
    </row>
    <row r="32" spans="1:42" x14ac:dyDescent="0.25">
      <c r="A32" t="s">
        <v>156</v>
      </c>
      <c r="B32" t="s">
        <v>157</v>
      </c>
      <c r="C32" t="s">
        <v>158</v>
      </c>
      <c r="D32" t="s">
        <v>102</v>
      </c>
      <c r="F32">
        <v>264.29000000000002</v>
      </c>
      <c r="H32">
        <v>50133039</v>
      </c>
      <c r="I32">
        <v>3476020.12</v>
      </c>
      <c r="J32">
        <v>13152.29</v>
      </c>
      <c r="L32">
        <v>14.42</v>
      </c>
      <c r="M32">
        <v>14.42</v>
      </c>
      <c r="N32">
        <v>3811.06</v>
      </c>
      <c r="P32">
        <v>5.71</v>
      </c>
      <c r="Q32">
        <v>1509.09</v>
      </c>
      <c r="S32">
        <v>0.63280000000000003</v>
      </c>
      <c r="T32">
        <v>0.63280000000000003</v>
      </c>
      <c r="V32">
        <v>2199625.5299999998</v>
      </c>
      <c r="X32">
        <v>130970.24000000001</v>
      </c>
      <c r="Y32">
        <v>777422.45999999985</v>
      </c>
      <c r="Z32">
        <v>3108018.23</v>
      </c>
      <c r="AA32">
        <v>0.89413125433807905</v>
      </c>
      <c r="AB32">
        <v>50133039</v>
      </c>
      <c r="AC32">
        <v>4.06918E-2</v>
      </c>
      <c r="AD32">
        <v>2040003.59</v>
      </c>
      <c r="AE32">
        <v>0</v>
      </c>
      <c r="AF32">
        <v>2199625.5299999998</v>
      </c>
      <c r="AH32">
        <v>112180.98</v>
      </c>
      <c r="AJ32">
        <v>765546</v>
      </c>
      <c r="AK32">
        <v>3096141.77</v>
      </c>
      <c r="AL32">
        <v>0.890714571007719</v>
      </c>
      <c r="AO32">
        <v>495.55503424268795</v>
      </c>
      <c r="AP32">
        <v>4.2301112070846809E-2</v>
      </c>
    </row>
    <row r="33" spans="1:42" x14ac:dyDescent="0.25">
      <c r="A33" t="s">
        <v>159</v>
      </c>
      <c r="B33" t="s">
        <v>160</v>
      </c>
      <c r="C33" t="s">
        <v>158</v>
      </c>
      <c r="D33" t="s">
        <v>102</v>
      </c>
      <c r="F33">
        <v>2208.21</v>
      </c>
      <c r="H33">
        <v>317382475</v>
      </c>
      <c r="I33">
        <v>29767655.059999999</v>
      </c>
      <c r="J33">
        <v>13480.44</v>
      </c>
      <c r="L33">
        <v>10.66</v>
      </c>
      <c r="M33">
        <v>10.66</v>
      </c>
      <c r="N33">
        <v>23539.51</v>
      </c>
      <c r="P33">
        <v>1.87</v>
      </c>
      <c r="Q33">
        <v>4129.3500000000004</v>
      </c>
      <c r="S33">
        <v>0.42280000000000001</v>
      </c>
      <c r="T33">
        <v>0.42280000000000001</v>
      </c>
      <c r="V33">
        <v>12585764.550000001</v>
      </c>
      <c r="X33">
        <v>965416.16</v>
      </c>
      <c r="Y33">
        <v>8383859.379999999</v>
      </c>
      <c r="Z33">
        <v>21935040.09</v>
      </c>
      <c r="AA33">
        <v>0.73687497539821334</v>
      </c>
      <c r="AB33">
        <v>321576001</v>
      </c>
      <c r="AC33">
        <v>3.7184099999999998E-2</v>
      </c>
      <c r="AD33">
        <v>11957514.17</v>
      </c>
      <c r="AE33">
        <v>0</v>
      </c>
      <c r="AF33">
        <v>12585764.550000001</v>
      </c>
      <c r="AH33">
        <v>1593448.65</v>
      </c>
      <c r="AJ33">
        <v>7964583.1600000001</v>
      </c>
      <c r="AK33">
        <v>21515763.870000001</v>
      </c>
      <c r="AL33">
        <v>0.72279001576149016</v>
      </c>
      <c r="AO33">
        <v>437.193998759176</v>
      </c>
      <c r="AP33">
        <v>4.4870178248521554E-2</v>
      </c>
    </row>
    <row r="34" spans="1:42" x14ac:dyDescent="0.25">
      <c r="A34" t="s">
        <v>161</v>
      </c>
      <c r="B34" t="s">
        <v>162</v>
      </c>
      <c r="C34" t="s">
        <v>158</v>
      </c>
      <c r="D34" t="s">
        <v>102</v>
      </c>
      <c r="F34">
        <v>224.94</v>
      </c>
      <c r="H34">
        <v>42510136</v>
      </c>
      <c r="I34">
        <v>2956572.03</v>
      </c>
      <c r="J34">
        <v>13143.82</v>
      </c>
      <c r="L34">
        <v>14.37</v>
      </c>
      <c r="M34">
        <v>14.37</v>
      </c>
      <c r="N34">
        <v>3232.38</v>
      </c>
      <c r="P34">
        <v>5.47</v>
      </c>
      <c r="Q34">
        <v>1230.42</v>
      </c>
      <c r="S34">
        <v>0.63019999999999998</v>
      </c>
      <c r="T34">
        <v>0.63019999999999998</v>
      </c>
      <c r="V34">
        <v>1863231.69</v>
      </c>
      <c r="X34">
        <v>170021.66</v>
      </c>
      <c r="Y34">
        <v>572140.22999999986</v>
      </c>
      <c r="Z34">
        <v>2605393.5799999996</v>
      </c>
      <c r="AA34">
        <v>0.88122107412346717</v>
      </c>
      <c r="AB34">
        <v>50248194</v>
      </c>
      <c r="AC34">
        <v>3.5840400000000001E-2</v>
      </c>
      <c r="AD34">
        <v>1800915.37</v>
      </c>
      <c r="AE34">
        <v>0</v>
      </c>
      <c r="AF34">
        <v>1863231.69</v>
      </c>
      <c r="AH34">
        <v>70951</v>
      </c>
      <c r="AJ34">
        <v>563712.74</v>
      </c>
      <c r="AK34">
        <v>2596966.09</v>
      </c>
      <c r="AL34">
        <v>0.87837064805081044</v>
      </c>
      <c r="AO34">
        <v>755.85338312438876</v>
      </c>
      <c r="AP34">
        <v>6.546934157311235E-2</v>
      </c>
    </row>
    <row r="35" spans="1:42" x14ac:dyDescent="0.25">
      <c r="A35" t="s">
        <v>163</v>
      </c>
      <c r="B35" t="s">
        <v>164</v>
      </c>
      <c r="C35" t="s">
        <v>158</v>
      </c>
      <c r="D35" t="s">
        <v>102</v>
      </c>
      <c r="F35">
        <v>1155.28</v>
      </c>
      <c r="H35">
        <v>118527956</v>
      </c>
      <c r="I35">
        <v>15935894.9</v>
      </c>
      <c r="J35">
        <v>13793.96</v>
      </c>
      <c r="L35">
        <v>7.43</v>
      </c>
      <c r="M35">
        <v>7.43</v>
      </c>
      <c r="N35">
        <v>8583.73</v>
      </c>
      <c r="P35">
        <v>21.16</v>
      </c>
      <c r="Q35">
        <v>24445.72</v>
      </c>
      <c r="S35">
        <v>0.25669999999999998</v>
      </c>
      <c r="T35">
        <v>0.25669999999999998</v>
      </c>
      <c r="V35">
        <v>4090744.22</v>
      </c>
      <c r="X35">
        <v>520434.17</v>
      </c>
      <c r="Y35">
        <v>6986060.0800000001</v>
      </c>
      <c r="Z35">
        <v>11597238.470000001</v>
      </c>
      <c r="AA35">
        <v>0.7277431573673343</v>
      </c>
      <c r="AB35">
        <v>118527956</v>
      </c>
      <c r="AC35">
        <v>4.2470000000000001E-2</v>
      </c>
      <c r="AD35">
        <v>5033882.29</v>
      </c>
      <c r="AE35">
        <v>242103.54</v>
      </c>
      <c r="AF35">
        <v>4332847.76</v>
      </c>
      <c r="AH35">
        <v>1263117.3799999999</v>
      </c>
      <c r="AJ35">
        <v>6642167.7300000004</v>
      </c>
      <c r="AK35">
        <v>11495449.66</v>
      </c>
      <c r="AL35">
        <v>0.72135576521654898</v>
      </c>
      <c r="AO35">
        <v>450.4831469427325</v>
      </c>
      <c r="AP35">
        <v>4.527305894008847E-2</v>
      </c>
    </row>
    <row r="36" spans="1:42" x14ac:dyDescent="0.25">
      <c r="A36" t="s">
        <v>165</v>
      </c>
      <c r="B36" t="s">
        <v>166</v>
      </c>
      <c r="C36" t="s">
        <v>158</v>
      </c>
      <c r="D36" t="s">
        <v>102</v>
      </c>
      <c r="F36">
        <v>285.36</v>
      </c>
      <c r="H36">
        <v>19748556</v>
      </c>
      <c r="I36">
        <v>3826543.27</v>
      </c>
      <c r="J36">
        <v>13409.52</v>
      </c>
      <c r="L36">
        <v>5.16</v>
      </c>
      <c r="M36">
        <v>5.16</v>
      </c>
      <c r="N36">
        <v>1472.45</v>
      </c>
      <c r="P36">
        <v>47.19</v>
      </c>
      <c r="Q36">
        <v>13466.13</v>
      </c>
      <c r="S36">
        <v>0.16450000000000001</v>
      </c>
      <c r="T36">
        <v>0.16450000000000001</v>
      </c>
      <c r="V36">
        <v>629466.36</v>
      </c>
      <c r="X36">
        <v>87213.88</v>
      </c>
      <c r="Y36">
        <v>1939197.9200000002</v>
      </c>
      <c r="Z36">
        <v>2655878.16</v>
      </c>
      <c r="AA36">
        <v>0.69406719657974758</v>
      </c>
      <c r="AB36">
        <v>19748556</v>
      </c>
      <c r="AC36">
        <v>3.9541199999999999E-2</v>
      </c>
      <c r="AD36">
        <v>780881.6</v>
      </c>
      <c r="AE36">
        <v>24907.8</v>
      </c>
      <c r="AF36">
        <v>654374.16</v>
      </c>
      <c r="AH36">
        <v>260237.87</v>
      </c>
      <c r="AJ36">
        <v>1859582.61</v>
      </c>
      <c r="AK36">
        <v>2601170.6500000004</v>
      </c>
      <c r="AL36">
        <v>0.67977034792553137</v>
      </c>
      <c r="AO36">
        <v>305.62755817213343</v>
      </c>
      <c r="AP36">
        <v>3.3528703701158548E-2</v>
      </c>
    </row>
    <row r="37" spans="1:42" x14ac:dyDescent="0.25">
      <c r="A37" t="s">
        <v>167</v>
      </c>
      <c r="B37" t="s">
        <v>168</v>
      </c>
      <c r="C37" t="s">
        <v>169</v>
      </c>
      <c r="D37" t="s">
        <v>102</v>
      </c>
      <c r="F37">
        <v>707</v>
      </c>
      <c r="H37">
        <v>84764672</v>
      </c>
      <c r="I37">
        <v>9409172.1600000001</v>
      </c>
      <c r="J37">
        <v>13308.58</v>
      </c>
      <c r="L37">
        <v>9</v>
      </c>
      <c r="M37">
        <v>9</v>
      </c>
      <c r="N37">
        <v>6363</v>
      </c>
      <c r="P37">
        <v>9.18</v>
      </c>
      <c r="Q37">
        <v>6490.26</v>
      </c>
      <c r="S37">
        <v>0.33339999999999997</v>
      </c>
      <c r="T37">
        <v>0.33339999999999997</v>
      </c>
      <c r="V37">
        <v>3137017.99</v>
      </c>
      <c r="X37">
        <v>176045.7</v>
      </c>
      <c r="Y37">
        <v>3387956.64</v>
      </c>
      <c r="Z37">
        <v>6701020.3300000001</v>
      </c>
      <c r="AA37">
        <v>0.71217958562679762</v>
      </c>
      <c r="AB37">
        <v>84764672</v>
      </c>
      <c r="AC37">
        <v>3.0189000000000001E-2</v>
      </c>
      <c r="AD37">
        <v>2558960.6800000002</v>
      </c>
      <c r="AE37">
        <v>0</v>
      </c>
      <c r="AF37">
        <v>3137017.99</v>
      </c>
      <c r="AH37">
        <v>406994.53</v>
      </c>
      <c r="AJ37">
        <v>3270815.3</v>
      </c>
      <c r="AK37">
        <v>6583878.9900000002</v>
      </c>
      <c r="AL37">
        <v>0.69972988888323207</v>
      </c>
      <c r="AO37">
        <v>249.00381895332393</v>
      </c>
      <c r="AP37">
        <v>2.6738902745234085E-2</v>
      </c>
    </row>
    <row r="38" spans="1:42" x14ac:dyDescent="0.25">
      <c r="A38" t="s">
        <v>170</v>
      </c>
      <c r="B38" t="s">
        <v>171</v>
      </c>
      <c r="C38" t="s">
        <v>169</v>
      </c>
      <c r="D38" t="s">
        <v>102</v>
      </c>
      <c r="F38">
        <v>313.75</v>
      </c>
      <c r="H38">
        <v>70098521</v>
      </c>
      <c r="I38">
        <v>4028002.4</v>
      </c>
      <c r="J38">
        <v>12838.25</v>
      </c>
      <c r="L38">
        <v>17.399999999999999</v>
      </c>
      <c r="M38">
        <v>17.399999999999999</v>
      </c>
      <c r="N38">
        <v>5459.25</v>
      </c>
      <c r="P38">
        <v>28.83</v>
      </c>
      <c r="Q38">
        <v>9045.41</v>
      </c>
      <c r="S38">
        <v>0.7772</v>
      </c>
      <c r="T38">
        <v>0.7772</v>
      </c>
      <c r="V38">
        <v>3130563.46</v>
      </c>
      <c r="X38">
        <v>289543.24</v>
      </c>
      <c r="Y38">
        <v>594027.29</v>
      </c>
      <c r="Z38">
        <v>4014133.99</v>
      </c>
      <c r="AA38">
        <v>0.99655700056186669</v>
      </c>
      <c r="AB38">
        <v>70098521</v>
      </c>
      <c r="AC38">
        <v>3.3967299999999999E-2</v>
      </c>
      <c r="AD38">
        <v>2381057.4900000002</v>
      </c>
      <c r="AE38">
        <v>0</v>
      </c>
      <c r="AF38">
        <v>3130563.46</v>
      </c>
      <c r="AH38">
        <v>208897.52</v>
      </c>
      <c r="AJ38">
        <v>593308.05000000005</v>
      </c>
      <c r="AK38">
        <v>4013414.75</v>
      </c>
      <c r="AL38">
        <v>0.99637844058881397</v>
      </c>
      <c r="AO38">
        <v>922.8469800796812</v>
      </c>
      <c r="AP38">
        <v>7.2143862031702546E-2</v>
      </c>
    </row>
    <row r="39" spans="1:42" x14ac:dyDescent="0.25">
      <c r="A39" t="s">
        <v>172</v>
      </c>
      <c r="B39" t="s">
        <v>173</v>
      </c>
      <c r="C39" t="s">
        <v>169</v>
      </c>
      <c r="D39" t="s">
        <v>102</v>
      </c>
      <c r="F39">
        <v>545.25</v>
      </c>
      <c r="H39">
        <v>46691464</v>
      </c>
      <c r="I39">
        <v>6766709.7599999998</v>
      </c>
      <c r="J39">
        <v>12410.28</v>
      </c>
      <c r="L39">
        <v>6.9</v>
      </c>
      <c r="M39">
        <v>6.9</v>
      </c>
      <c r="N39">
        <v>3762.22</v>
      </c>
      <c r="P39">
        <v>26.31</v>
      </c>
      <c r="Q39">
        <v>14345.52</v>
      </c>
      <c r="S39">
        <v>0.23300000000000001</v>
      </c>
      <c r="T39">
        <v>0.23300000000000001</v>
      </c>
      <c r="V39">
        <v>1576643.37</v>
      </c>
      <c r="X39">
        <v>151512.46</v>
      </c>
      <c r="Y39">
        <v>2638033.4700000002</v>
      </c>
      <c r="Z39">
        <v>4366189.3000000007</v>
      </c>
      <c r="AA39">
        <v>0.6452455410175596</v>
      </c>
      <c r="AB39">
        <v>46691464</v>
      </c>
      <c r="AC39">
        <v>3.1763300000000001E-2</v>
      </c>
      <c r="AD39">
        <v>1483074.97</v>
      </c>
      <c r="AE39">
        <v>0</v>
      </c>
      <c r="AF39">
        <v>1576643.37</v>
      </c>
      <c r="AH39">
        <v>88101.440000000002</v>
      </c>
      <c r="AJ39">
        <v>2606779.09</v>
      </c>
      <c r="AK39">
        <v>4334934.92</v>
      </c>
      <c r="AL39">
        <v>0.64062669654091975</v>
      </c>
      <c r="AO39">
        <v>277.87704722604309</v>
      </c>
      <c r="AP39">
        <v>3.4951495880819361E-2</v>
      </c>
    </row>
    <row r="40" spans="1:42" x14ac:dyDescent="0.25">
      <c r="A40" t="s">
        <v>174</v>
      </c>
      <c r="B40" t="s">
        <v>175</v>
      </c>
      <c r="C40" t="s">
        <v>169</v>
      </c>
      <c r="D40" t="s">
        <v>102</v>
      </c>
      <c r="F40">
        <v>2374.96</v>
      </c>
      <c r="H40">
        <v>465732293</v>
      </c>
      <c r="I40">
        <v>31920189</v>
      </c>
      <c r="J40">
        <v>13440.3</v>
      </c>
      <c r="L40">
        <v>14.59</v>
      </c>
      <c r="M40">
        <v>14.59</v>
      </c>
      <c r="N40">
        <v>34650.660000000003</v>
      </c>
      <c r="P40">
        <v>6.55</v>
      </c>
      <c r="Q40">
        <v>15555.98</v>
      </c>
      <c r="S40">
        <v>0.64190000000000003</v>
      </c>
      <c r="T40">
        <v>0.64190000000000003</v>
      </c>
      <c r="V40">
        <v>20489569.309999999</v>
      </c>
      <c r="X40">
        <v>1188893.75</v>
      </c>
      <c r="Y40">
        <v>6322616.9500000002</v>
      </c>
      <c r="Z40">
        <v>28001080.009999998</v>
      </c>
      <c r="AA40">
        <v>0.87722162328048869</v>
      </c>
      <c r="AB40">
        <v>465732293</v>
      </c>
      <c r="AC40">
        <v>3.07932E-2</v>
      </c>
      <c r="AD40">
        <v>14341387.640000001</v>
      </c>
      <c r="AE40">
        <v>0</v>
      </c>
      <c r="AF40">
        <v>20489569.309999999</v>
      </c>
      <c r="AH40">
        <v>1382933.68</v>
      </c>
      <c r="AJ40">
        <v>6152822.5899999999</v>
      </c>
      <c r="AK40">
        <v>27831285.649999999</v>
      </c>
      <c r="AL40">
        <v>0.87190228259613367</v>
      </c>
      <c r="AO40">
        <v>500.59527318354833</v>
      </c>
      <c r="AP40">
        <v>4.2717888240998314E-2</v>
      </c>
    </row>
    <row r="41" spans="1:42" x14ac:dyDescent="0.25">
      <c r="A41" t="s">
        <v>176</v>
      </c>
      <c r="B41" t="s">
        <v>177</v>
      </c>
      <c r="C41" t="s">
        <v>169</v>
      </c>
      <c r="D41" t="s">
        <v>102</v>
      </c>
      <c r="F41">
        <v>1055.75</v>
      </c>
      <c r="H41">
        <v>149423889</v>
      </c>
      <c r="I41">
        <v>12568863.529999999</v>
      </c>
      <c r="J41">
        <v>11905.15</v>
      </c>
      <c r="L41">
        <v>11.88</v>
      </c>
      <c r="M41">
        <v>11.88</v>
      </c>
      <c r="N41">
        <v>12542.31</v>
      </c>
      <c r="P41">
        <v>0.02</v>
      </c>
      <c r="Q41">
        <v>21.11</v>
      </c>
      <c r="S41">
        <v>0.49149999999999999</v>
      </c>
      <c r="T41">
        <v>0.49149999999999999</v>
      </c>
      <c r="V41">
        <v>6177596.4199999999</v>
      </c>
      <c r="X41">
        <v>291490.55</v>
      </c>
      <c r="Y41">
        <v>3275694.6599999997</v>
      </c>
      <c r="Z41">
        <v>9744781.629999999</v>
      </c>
      <c r="AA41">
        <v>0.7753112766910597</v>
      </c>
      <c r="AB41">
        <v>149423889</v>
      </c>
      <c r="AC41">
        <v>3.0440399999999999E-2</v>
      </c>
      <c r="AD41">
        <v>4548522.95</v>
      </c>
      <c r="AE41">
        <v>0</v>
      </c>
      <c r="AF41">
        <v>6177596.4199999999</v>
      </c>
      <c r="AH41">
        <v>46029.3</v>
      </c>
      <c r="AJ41">
        <v>3265352.39</v>
      </c>
      <c r="AK41">
        <v>9734439.3599999994</v>
      </c>
      <c r="AL41">
        <v>0.77448842823102881</v>
      </c>
      <c r="AO41">
        <v>276.09808193227565</v>
      </c>
      <c r="AP41">
        <v>2.9944256594557492E-2</v>
      </c>
    </row>
    <row r="42" spans="1:42" x14ac:dyDescent="0.25">
      <c r="A42" t="s">
        <v>178</v>
      </c>
      <c r="B42" t="s">
        <v>179</v>
      </c>
      <c r="C42" t="s">
        <v>148</v>
      </c>
      <c r="D42" t="s">
        <v>102</v>
      </c>
      <c r="F42">
        <v>359.75</v>
      </c>
      <c r="H42">
        <v>24622393</v>
      </c>
      <c r="I42">
        <v>4806764.53</v>
      </c>
      <c r="J42">
        <v>13361.4</v>
      </c>
      <c r="L42">
        <v>5.12</v>
      </c>
      <c r="M42">
        <v>5.12</v>
      </c>
      <c r="N42">
        <v>1841.92</v>
      </c>
      <c r="P42">
        <v>47.74</v>
      </c>
      <c r="Q42">
        <v>17174.46</v>
      </c>
      <c r="S42">
        <v>0.16309999999999999</v>
      </c>
      <c r="T42">
        <v>0.16309999999999999</v>
      </c>
      <c r="V42">
        <v>783983.29</v>
      </c>
      <c r="X42">
        <v>160400.73000000001</v>
      </c>
      <c r="Y42">
        <v>2270030.17</v>
      </c>
      <c r="Z42">
        <v>3214414.19</v>
      </c>
      <c r="AA42">
        <v>0.66872720099729943</v>
      </c>
      <c r="AB42">
        <v>24622393</v>
      </c>
      <c r="AC42">
        <v>2.8356900000000001E-2</v>
      </c>
      <c r="AD42">
        <v>698214.73</v>
      </c>
      <c r="AE42">
        <v>0</v>
      </c>
      <c r="AF42">
        <v>783983.29</v>
      </c>
      <c r="AH42">
        <v>196211.32</v>
      </c>
      <c r="AJ42">
        <v>2205030.69</v>
      </c>
      <c r="AK42">
        <v>3149414.71</v>
      </c>
      <c r="AL42">
        <v>0.65520469961527317</v>
      </c>
      <c r="AO42">
        <v>445.86721334259903</v>
      </c>
      <c r="AP42">
        <v>5.0930329845319103E-2</v>
      </c>
    </row>
    <row r="43" spans="1:42" x14ac:dyDescent="0.25">
      <c r="A43" t="s">
        <v>180</v>
      </c>
      <c r="B43" t="s">
        <v>181</v>
      </c>
      <c r="C43" t="s">
        <v>148</v>
      </c>
      <c r="D43" t="s">
        <v>102</v>
      </c>
      <c r="F43">
        <v>401.96</v>
      </c>
      <c r="H43">
        <v>34750762</v>
      </c>
      <c r="I43">
        <v>5508794.8200000003</v>
      </c>
      <c r="J43">
        <v>13704.83</v>
      </c>
      <c r="L43">
        <v>6.3</v>
      </c>
      <c r="M43">
        <v>6.3</v>
      </c>
      <c r="N43">
        <v>2532.34</v>
      </c>
      <c r="P43">
        <v>32.83</v>
      </c>
      <c r="Q43">
        <v>13196.34</v>
      </c>
      <c r="S43">
        <v>0.20780000000000001</v>
      </c>
      <c r="T43">
        <v>0.20780000000000001</v>
      </c>
      <c r="V43">
        <v>1144727.56</v>
      </c>
      <c r="X43">
        <v>507574.84</v>
      </c>
      <c r="Y43">
        <v>2336874.6300000004</v>
      </c>
      <c r="Z43">
        <v>3989177.0300000003</v>
      </c>
      <c r="AA43">
        <v>0.72414696142195401</v>
      </c>
      <c r="AB43">
        <v>34750762</v>
      </c>
      <c r="AC43">
        <v>3.4153700000000002E-2</v>
      </c>
      <c r="AD43">
        <v>1186867.1000000001</v>
      </c>
      <c r="AE43">
        <v>8756.59</v>
      </c>
      <c r="AF43">
        <v>1153484.1499999999</v>
      </c>
      <c r="AH43">
        <v>255935.44</v>
      </c>
      <c r="AJ43">
        <v>2266274.06</v>
      </c>
      <c r="AK43">
        <v>3927333.05</v>
      </c>
      <c r="AL43">
        <v>0.71292055310203029</v>
      </c>
      <c r="AO43">
        <v>1262.7496268285404</v>
      </c>
      <c r="AP43">
        <v>0.12924160837339732</v>
      </c>
    </row>
    <row r="44" spans="1:42" x14ac:dyDescent="0.25">
      <c r="A44" t="s">
        <v>182</v>
      </c>
      <c r="B44" t="s">
        <v>183</v>
      </c>
      <c r="C44" t="s">
        <v>148</v>
      </c>
      <c r="D44" t="s">
        <v>102</v>
      </c>
      <c r="F44">
        <v>1354.54</v>
      </c>
      <c r="H44">
        <v>128115823</v>
      </c>
      <c r="I44">
        <v>18139959.989999998</v>
      </c>
      <c r="J44">
        <v>13391.97</v>
      </c>
      <c r="L44">
        <v>7.06</v>
      </c>
      <c r="M44">
        <v>7.06</v>
      </c>
      <c r="N44">
        <v>9563.0499999999993</v>
      </c>
      <c r="P44">
        <v>24.7</v>
      </c>
      <c r="Q44">
        <v>33457.129999999997</v>
      </c>
      <c r="S44">
        <v>0.24010000000000001</v>
      </c>
      <c r="T44">
        <v>0.24010000000000001</v>
      </c>
      <c r="V44">
        <v>4355404.3899999997</v>
      </c>
      <c r="X44">
        <v>475467.77</v>
      </c>
      <c r="Y44">
        <v>7909000.9400000004</v>
      </c>
      <c r="Z44">
        <v>12739873.100000001</v>
      </c>
      <c r="AA44">
        <v>0.70230987868898842</v>
      </c>
      <c r="AB44">
        <v>128115823</v>
      </c>
      <c r="AC44">
        <v>3.2012400000000003E-2</v>
      </c>
      <c r="AD44">
        <v>4101294.97</v>
      </c>
      <c r="AE44">
        <v>0</v>
      </c>
      <c r="AF44">
        <v>4355404.3899999997</v>
      </c>
      <c r="AH44">
        <v>895266.77</v>
      </c>
      <c r="AJ44">
        <v>7642488.8600000003</v>
      </c>
      <c r="AK44">
        <v>12473361.02</v>
      </c>
      <c r="AL44">
        <v>0.68761789038543519</v>
      </c>
      <c r="AO44">
        <v>351.01788799149529</v>
      </c>
      <c r="AP44">
        <v>3.811865697125473E-2</v>
      </c>
    </row>
    <row r="45" spans="1:42" x14ac:dyDescent="0.25">
      <c r="A45" t="s">
        <v>184</v>
      </c>
      <c r="B45" t="s">
        <v>185</v>
      </c>
      <c r="C45" t="s">
        <v>148</v>
      </c>
      <c r="D45" t="s">
        <v>102</v>
      </c>
      <c r="F45">
        <v>394.54</v>
      </c>
      <c r="H45">
        <v>31932749</v>
      </c>
      <c r="I45">
        <v>5280156.92</v>
      </c>
      <c r="J45">
        <v>13383.07</v>
      </c>
      <c r="L45">
        <v>6.04</v>
      </c>
      <c r="M45">
        <v>6.04</v>
      </c>
      <c r="N45">
        <v>2383.02</v>
      </c>
      <c r="P45">
        <v>35.880000000000003</v>
      </c>
      <c r="Q45">
        <v>14156.09</v>
      </c>
      <c r="S45">
        <v>0.19739999999999999</v>
      </c>
      <c r="T45">
        <v>0.19739999999999999</v>
      </c>
      <c r="V45">
        <v>1042302.97</v>
      </c>
      <c r="X45">
        <v>98995.6</v>
      </c>
      <c r="Y45">
        <v>2659560.8299999996</v>
      </c>
      <c r="Z45">
        <v>3800859.3999999994</v>
      </c>
      <c r="AA45">
        <v>0.71983834147110903</v>
      </c>
      <c r="AB45">
        <v>31932749</v>
      </c>
      <c r="AC45">
        <v>3.3526899999999998E-2</v>
      </c>
      <c r="AD45">
        <v>1070606.08</v>
      </c>
      <c r="AE45">
        <v>5587.03</v>
      </c>
      <c r="AF45">
        <v>1047890</v>
      </c>
      <c r="AH45">
        <v>330154.08</v>
      </c>
      <c r="AJ45">
        <v>2567064.31</v>
      </c>
      <c r="AK45">
        <v>3713949.91</v>
      </c>
      <c r="AL45">
        <v>0.70337869996484881</v>
      </c>
      <c r="AO45">
        <v>250.91397576925027</v>
      </c>
      <c r="AP45">
        <v>2.6655071392710301E-2</v>
      </c>
    </row>
    <row r="46" spans="1:42" x14ac:dyDescent="0.25">
      <c r="A46" t="s">
        <v>186</v>
      </c>
      <c r="B46" t="s">
        <v>187</v>
      </c>
      <c r="C46" t="s">
        <v>188</v>
      </c>
      <c r="D46" t="s">
        <v>102</v>
      </c>
      <c r="F46">
        <v>434.46</v>
      </c>
      <c r="H46">
        <v>79299230</v>
      </c>
      <c r="I46">
        <v>5736833.6100000003</v>
      </c>
      <c r="J46">
        <v>13204.51</v>
      </c>
      <c r="L46">
        <v>13.82</v>
      </c>
      <c r="M46">
        <v>13.82</v>
      </c>
      <c r="N46">
        <v>6004.23</v>
      </c>
      <c r="P46">
        <v>3.2</v>
      </c>
      <c r="Q46">
        <v>1390.27</v>
      </c>
      <c r="S46">
        <v>0.60029999999999994</v>
      </c>
      <c r="T46">
        <v>0.60029999999999994</v>
      </c>
      <c r="V46">
        <v>3443821.21</v>
      </c>
      <c r="X46">
        <v>241020.79999999999</v>
      </c>
      <c r="Y46">
        <v>1205239.28</v>
      </c>
      <c r="Z46">
        <v>4890081.29</v>
      </c>
      <c r="AA46">
        <v>0.85240075317436304</v>
      </c>
      <c r="AB46">
        <v>79299230</v>
      </c>
      <c r="AC46">
        <v>4.3729200000000003E-2</v>
      </c>
      <c r="AD46">
        <v>3467691.88</v>
      </c>
      <c r="AE46">
        <v>14329.56</v>
      </c>
      <c r="AF46">
        <v>3458150.77</v>
      </c>
      <c r="AH46">
        <v>208838.86</v>
      </c>
      <c r="AJ46">
        <v>1174414.82</v>
      </c>
      <c r="AK46">
        <v>4873586.3899999997</v>
      </c>
      <c r="AL46">
        <v>0.84952549111843589</v>
      </c>
      <c r="AO46">
        <v>554.75947152787364</v>
      </c>
      <c r="AP46">
        <v>4.9454504488633887E-2</v>
      </c>
    </row>
    <row r="47" spans="1:42" x14ac:dyDescent="0.25">
      <c r="A47" t="s">
        <v>189</v>
      </c>
      <c r="B47" t="s">
        <v>190</v>
      </c>
      <c r="C47" t="s">
        <v>188</v>
      </c>
      <c r="D47" t="s">
        <v>102</v>
      </c>
      <c r="F47">
        <v>1488.78</v>
      </c>
      <c r="H47">
        <v>168688117</v>
      </c>
      <c r="I47">
        <v>19700607.670000002</v>
      </c>
      <c r="J47">
        <v>13232.71</v>
      </c>
      <c r="L47">
        <v>8.56</v>
      </c>
      <c r="M47">
        <v>8.56</v>
      </c>
      <c r="N47">
        <v>12743.95</v>
      </c>
      <c r="P47">
        <v>12.04</v>
      </c>
      <c r="Q47">
        <v>17924.91</v>
      </c>
      <c r="S47">
        <v>0.311</v>
      </c>
      <c r="T47">
        <v>0.311</v>
      </c>
      <c r="V47">
        <v>6126888.9800000004</v>
      </c>
      <c r="X47">
        <v>2288927.66</v>
      </c>
      <c r="Y47">
        <v>5530683.709999999</v>
      </c>
      <c r="Z47">
        <v>13946500.35</v>
      </c>
      <c r="AA47">
        <v>0.70792234349388461</v>
      </c>
      <c r="AB47">
        <v>168688117</v>
      </c>
      <c r="AC47">
        <v>3.9499699999999999E-2</v>
      </c>
      <c r="AD47">
        <v>6663130.0099999998</v>
      </c>
      <c r="AE47">
        <v>166770.96</v>
      </c>
      <c r="AF47">
        <v>6293659.9400000004</v>
      </c>
      <c r="AH47">
        <v>972990</v>
      </c>
      <c r="AJ47">
        <v>5246495.07</v>
      </c>
      <c r="AK47">
        <v>13829082.670000002</v>
      </c>
      <c r="AL47">
        <v>0.70196223901554411</v>
      </c>
      <c r="AO47">
        <v>1537.4519136474162</v>
      </c>
      <c r="AP47">
        <v>0.16551550920766894</v>
      </c>
    </row>
    <row r="48" spans="1:42" x14ac:dyDescent="0.25">
      <c r="A48" t="s">
        <v>191</v>
      </c>
      <c r="B48" t="s">
        <v>192</v>
      </c>
      <c r="C48" t="s">
        <v>188</v>
      </c>
      <c r="D48" t="s">
        <v>102</v>
      </c>
      <c r="F48">
        <v>1242.28</v>
      </c>
      <c r="H48">
        <v>142097029</v>
      </c>
      <c r="I48">
        <v>17073098.120000001</v>
      </c>
      <c r="J48">
        <v>13743.35</v>
      </c>
      <c r="L48">
        <v>8.32</v>
      </c>
      <c r="M48">
        <v>8.32</v>
      </c>
      <c r="N48">
        <v>10335.76</v>
      </c>
      <c r="P48">
        <v>13.76</v>
      </c>
      <c r="Q48">
        <v>17093.77</v>
      </c>
      <c r="S48">
        <v>0.29909999999999998</v>
      </c>
      <c r="T48">
        <v>0.29909999999999998</v>
      </c>
      <c r="V48">
        <v>5106563.6399999997</v>
      </c>
      <c r="X48">
        <v>850901.08</v>
      </c>
      <c r="Y48">
        <v>6373766.75</v>
      </c>
      <c r="Z48">
        <v>12331231.469999999</v>
      </c>
      <c r="AA48">
        <v>0.72226091499789247</v>
      </c>
      <c r="AB48">
        <v>142097029</v>
      </c>
      <c r="AC48">
        <v>3.8567700000000003E-2</v>
      </c>
      <c r="AD48">
        <v>5480355.5800000001</v>
      </c>
      <c r="AE48">
        <v>111801.16</v>
      </c>
      <c r="AF48">
        <v>5218364.8</v>
      </c>
      <c r="AH48">
        <v>973800.33</v>
      </c>
      <c r="AJ48">
        <v>6103304.3300000001</v>
      </c>
      <c r="AK48">
        <v>12172570.210000001</v>
      </c>
      <c r="AL48">
        <v>0.71296785881764735</v>
      </c>
      <c r="AO48">
        <v>684.95112213027653</v>
      </c>
      <c r="AP48">
        <v>6.9903156467396532E-2</v>
      </c>
    </row>
    <row r="49" spans="1:42" x14ac:dyDescent="0.25">
      <c r="A49" t="s">
        <v>193</v>
      </c>
      <c r="B49" t="s">
        <v>194</v>
      </c>
      <c r="C49" t="s">
        <v>188</v>
      </c>
      <c r="D49" t="s">
        <v>102</v>
      </c>
      <c r="F49">
        <v>557.12</v>
      </c>
      <c r="H49">
        <v>62703566</v>
      </c>
      <c r="I49">
        <v>7384056.2300000004</v>
      </c>
      <c r="J49">
        <v>13253.97</v>
      </c>
      <c r="L49">
        <v>8.49</v>
      </c>
      <c r="M49">
        <v>8.49</v>
      </c>
      <c r="N49">
        <v>4729.9399999999996</v>
      </c>
      <c r="P49">
        <v>12.53</v>
      </c>
      <c r="Q49">
        <v>6980.71</v>
      </c>
      <c r="S49">
        <v>0.3075</v>
      </c>
      <c r="T49">
        <v>0.3075</v>
      </c>
      <c r="V49">
        <v>2270597.29</v>
      </c>
      <c r="X49">
        <v>297161.56</v>
      </c>
      <c r="Y49">
        <v>3069314.4</v>
      </c>
      <c r="Z49">
        <v>5637073.25</v>
      </c>
      <c r="AA49">
        <v>0.76341147391289566</v>
      </c>
      <c r="AB49">
        <v>62703566</v>
      </c>
      <c r="AC49">
        <v>3.5560300000000003E-2</v>
      </c>
      <c r="AD49">
        <v>2229757.61</v>
      </c>
      <c r="AE49">
        <v>0</v>
      </c>
      <c r="AF49">
        <v>2270597.29</v>
      </c>
      <c r="AH49">
        <v>513846.72</v>
      </c>
      <c r="AJ49">
        <v>2947744.16</v>
      </c>
      <c r="AK49">
        <v>5515503.0099999998</v>
      </c>
      <c r="AL49">
        <v>0.74694759061985083</v>
      </c>
      <c r="AO49">
        <v>533.38878518093054</v>
      </c>
      <c r="AP49">
        <v>5.3877508445054768E-2</v>
      </c>
    </row>
    <row r="50" spans="1:42" x14ac:dyDescent="0.25">
      <c r="A50" t="s">
        <v>195</v>
      </c>
      <c r="B50" t="s">
        <v>196</v>
      </c>
      <c r="C50" t="s">
        <v>197</v>
      </c>
      <c r="D50" t="s">
        <v>97</v>
      </c>
      <c r="F50">
        <v>1.99</v>
      </c>
      <c r="H50">
        <v>0</v>
      </c>
      <c r="I50">
        <v>20486.5</v>
      </c>
      <c r="J50">
        <v>10294.719999999999</v>
      </c>
      <c r="L50">
        <v>0</v>
      </c>
      <c r="M50">
        <v>0</v>
      </c>
      <c r="N50">
        <v>0</v>
      </c>
      <c r="P50">
        <v>0</v>
      </c>
      <c r="Q50">
        <v>0</v>
      </c>
      <c r="S50">
        <v>0</v>
      </c>
      <c r="T50">
        <v>0.1</v>
      </c>
      <c r="V50">
        <v>2048.65</v>
      </c>
      <c r="X50">
        <v>0</v>
      </c>
      <c r="Y50">
        <v>280077.11</v>
      </c>
      <c r="Z50">
        <v>282125.76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2048.65</v>
      </c>
      <c r="AH50">
        <v>0</v>
      </c>
      <c r="AJ50">
        <v>280077.11</v>
      </c>
      <c r="AK50">
        <v>282125.76</v>
      </c>
      <c r="AL50">
        <v>13.771301100724868</v>
      </c>
      <c r="AO50">
        <v>0</v>
      </c>
      <c r="AP50">
        <v>0</v>
      </c>
    </row>
    <row r="51" spans="1:42" x14ac:dyDescent="0.25">
      <c r="A51" t="s">
        <v>198</v>
      </c>
      <c r="B51" t="s">
        <v>199</v>
      </c>
      <c r="C51" t="s">
        <v>197</v>
      </c>
      <c r="D51" t="s">
        <v>97</v>
      </c>
      <c r="F51">
        <v>191.31</v>
      </c>
      <c r="H51">
        <v>0</v>
      </c>
      <c r="I51">
        <v>2717097.46</v>
      </c>
      <c r="J51">
        <v>14202.58</v>
      </c>
      <c r="L51">
        <v>0</v>
      </c>
      <c r="M51">
        <v>0</v>
      </c>
      <c r="N51">
        <v>0</v>
      </c>
      <c r="P51">
        <v>0</v>
      </c>
      <c r="Q51">
        <v>0</v>
      </c>
      <c r="S51">
        <v>0</v>
      </c>
      <c r="T51">
        <v>0.1</v>
      </c>
      <c r="V51">
        <v>271709.74</v>
      </c>
      <c r="X51">
        <v>0</v>
      </c>
      <c r="Y51">
        <v>1642762.69</v>
      </c>
      <c r="Z51">
        <v>1914472.43</v>
      </c>
      <c r="AA51">
        <v>0.70460204618497557</v>
      </c>
      <c r="AB51">
        <v>0</v>
      </c>
      <c r="AC51">
        <v>0</v>
      </c>
      <c r="AD51">
        <v>0</v>
      </c>
      <c r="AE51">
        <v>0</v>
      </c>
      <c r="AF51">
        <v>271709.74</v>
      </c>
      <c r="AH51">
        <v>0</v>
      </c>
      <c r="AJ51">
        <v>1642762.69</v>
      </c>
      <c r="AK51">
        <v>1914472.43</v>
      </c>
      <c r="AL51">
        <v>0.70460204618497557</v>
      </c>
      <c r="AO51">
        <v>0</v>
      </c>
      <c r="AP51">
        <v>0</v>
      </c>
    </row>
    <row r="52" spans="1:42" x14ac:dyDescent="0.25">
      <c r="A52" t="s">
        <v>200</v>
      </c>
      <c r="B52" t="s">
        <v>201</v>
      </c>
      <c r="C52" t="s">
        <v>197</v>
      </c>
      <c r="D52" t="s">
        <v>97</v>
      </c>
      <c r="F52">
        <v>164.98</v>
      </c>
      <c r="H52">
        <v>0</v>
      </c>
      <c r="I52">
        <v>2471244.87</v>
      </c>
      <c r="J52">
        <v>14979.05</v>
      </c>
      <c r="L52">
        <v>0</v>
      </c>
      <c r="M52">
        <v>0</v>
      </c>
      <c r="N52">
        <v>0</v>
      </c>
      <c r="P52">
        <v>0</v>
      </c>
      <c r="Q52">
        <v>0</v>
      </c>
      <c r="S52">
        <v>0</v>
      </c>
      <c r="T52">
        <v>0.1</v>
      </c>
      <c r="V52">
        <v>247124.48000000001</v>
      </c>
      <c r="X52">
        <v>0</v>
      </c>
      <c r="Y52">
        <v>1409475.1199999999</v>
      </c>
      <c r="Z52">
        <v>1656599.5999999999</v>
      </c>
      <c r="AA52">
        <v>0.67035024335730831</v>
      </c>
      <c r="AB52">
        <v>0</v>
      </c>
      <c r="AC52">
        <v>0</v>
      </c>
      <c r="AD52">
        <v>0</v>
      </c>
      <c r="AE52">
        <v>0</v>
      </c>
      <c r="AF52">
        <v>247124.48000000001</v>
      </c>
      <c r="AH52">
        <v>0</v>
      </c>
      <c r="AJ52">
        <v>1409475.12</v>
      </c>
      <c r="AK52">
        <v>1656599.6</v>
      </c>
      <c r="AL52">
        <v>0.67035024335730842</v>
      </c>
      <c r="AO52">
        <v>0</v>
      </c>
      <c r="AP52">
        <v>0</v>
      </c>
    </row>
    <row r="53" spans="1:42" x14ac:dyDescent="0.25">
      <c r="A53" t="s">
        <v>202</v>
      </c>
      <c r="B53" t="s">
        <v>203</v>
      </c>
      <c r="C53" t="s">
        <v>204</v>
      </c>
      <c r="D53" t="s">
        <v>102</v>
      </c>
      <c r="F53">
        <v>7457.29</v>
      </c>
      <c r="H53">
        <v>838001388</v>
      </c>
      <c r="I53">
        <v>108801836.28</v>
      </c>
      <c r="J53">
        <v>14589.99</v>
      </c>
      <c r="L53">
        <v>7.7</v>
      </c>
      <c r="M53">
        <v>7.7</v>
      </c>
      <c r="N53">
        <v>57421.13</v>
      </c>
      <c r="P53">
        <v>18.739999999999998</v>
      </c>
      <c r="Q53">
        <v>139749.60999999999</v>
      </c>
      <c r="S53">
        <v>0.26919999999999999</v>
      </c>
      <c r="T53">
        <v>0.26919999999999999</v>
      </c>
      <c r="V53">
        <v>29289454.32</v>
      </c>
      <c r="X53">
        <v>4765906.49</v>
      </c>
      <c r="Y53">
        <v>38695103.920000002</v>
      </c>
      <c r="Z53">
        <v>72750464.730000004</v>
      </c>
      <c r="AA53">
        <v>0.66865107444306093</v>
      </c>
      <c r="AB53">
        <v>886453305</v>
      </c>
      <c r="AC53">
        <v>4.91276E-2</v>
      </c>
      <c r="AD53">
        <v>43549323.380000003</v>
      </c>
      <c r="AE53">
        <v>3838756.75</v>
      </c>
      <c r="AF53">
        <v>33128211.07</v>
      </c>
      <c r="AH53">
        <v>3574435.69</v>
      </c>
      <c r="AJ53">
        <v>37510718.490000002</v>
      </c>
      <c r="AK53">
        <v>75404836.050000012</v>
      </c>
      <c r="AL53">
        <v>0.69304745791189337</v>
      </c>
      <c r="AO53">
        <v>639.09362382313145</v>
      </c>
      <c r="AP53">
        <v>6.3204255053877265E-2</v>
      </c>
    </row>
    <row r="54" spans="1:42" x14ac:dyDescent="0.25">
      <c r="A54" t="s">
        <v>205</v>
      </c>
      <c r="B54" t="s">
        <v>206</v>
      </c>
      <c r="C54" t="s">
        <v>204</v>
      </c>
      <c r="D54" t="s">
        <v>102</v>
      </c>
      <c r="F54">
        <v>1525.46</v>
      </c>
      <c r="H54">
        <v>146913641</v>
      </c>
      <c r="I54">
        <v>21063120.899999999</v>
      </c>
      <c r="J54">
        <v>13807.71</v>
      </c>
      <c r="L54">
        <v>6.97</v>
      </c>
      <c r="M54">
        <v>6.97</v>
      </c>
      <c r="N54">
        <v>10632.45</v>
      </c>
      <c r="P54">
        <v>25.6</v>
      </c>
      <c r="Q54">
        <v>39051.769999999997</v>
      </c>
      <c r="S54">
        <v>0.2361</v>
      </c>
      <c r="T54">
        <v>0.2361</v>
      </c>
      <c r="V54">
        <v>4973002.84</v>
      </c>
      <c r="X54">
        <v>208849.18</v>
      </c>
      <c r="Y54">
        <v>8310214.7599999998</v>
      </c>
      <c r="Z54">
        <v>13492066.779999999</v>
      </c>
      <c r="AA54">
        <v>0.6405540206532262</v>
      </c>
      <c r="AB54">
        <v>164918385</v>
      </c>
      <c r="AC54">
        <v>5.4962900000000002E-2</v>
      </c>
      <c r="AD54">
        <v>9064392.6999999993</v>
      </c>
      <c r="AE54">
        <v>965977.14</v>
      </c>
      <c r="AF54">
        <v>5938979.9800000004</v>
      </c>
      <c r="AH54">
        <v>572180.02</v>
      </c>
      <c r="AJ54">
        <v>8104546.9500000002</v>
      </c>
      <c r="AK54">
        <v>14252376.109999999</v>
      </c>
      <c r="AL54">
        <v>0.67665072890504085</v>
      </c>
      <c r="AO54">
        <v>136.90898483080514</v>
      </c>
      <c r="AP54">
        <v>1.4653639392344103E-2</v>
      </c>
    </row>
    <row r="55" spans="1:42" x14ac:dyDescent="0.25">
      <c r="A55" t="s">
        <v>207</v>
      </c>
      <c r="B55" t="s">
        <v>208</v>
      </c>
      <c r="C55" t="s">
        <v>197</v>
      </c>
      <c r="D55" t="s">
        <v>102</v>
      </c>
      <c r="F55">
        <v>6095.47</v>
      </c>
      <c r="H55">
        <v>643547011</v>
      </c>
      <c r="I55">
        <v>83685799.689999998</v>
      </c>
      <c r="J55">
        <v>13729.17</v>
      </c>
      <c r="L55">
        <v>7.69</v>
      </c>
      <c r="M55">
        <v>7.69</v>
      </c>
      <c r="N55">
        <v>46874.16</v>
      </c>
      <c r="P55">
        <v>18.829999999999998</v>
      </c>
      <c r="Q55">
        <v>114777.7</v>
      </c>
      <c r="S55">
        <v>0.26869999999999999</v>
      </c>
      <c r="T55">
        <v>0.26869999999999999</v>
      </c>
      <c r="V55">
        <v>22486374.370000001</v>
      </c>
      <c r="X55">
        <v>5291158.1399999997</v>
      </c>
      <c r="Y55">
        <v>31956757.240000002</v>
      </c>
      <c r="Z55">
        <v>59734289.75</v>
      </c>
      <c r="AA55">
        <v>0.71379242322204783</v>
      </c>
      <c r="AB55">
        <v>643547011</v>
      </c>
      <c r="AC55">
        <v>5.8989899999999998E-2</v>
      </c>
      <c r="AD55">
        <v>37962773.82</v>
      </c>
      <c r="AE55">
        <v>4158508.53</v>
      </c>
      <c r="AF55">
        <v>26644882.899999999</v>
      </c>
      <c r="AH55">
        <v>3866110</v>
      </c>
      <c r="AJ55">
        <v>30850247.260000002</v>
      </c>
      <c r="AK55">
        <v>62786288.299999997</v>
      </c>
      <c r="AL55">
        <v>0.7502621535861671</v>
      </c>
      <c r="AO55">
        <v>868.04760584499627</v>
      </c>
      <c r="AP55">
        <v>8.427251049971686E-2</v>
      </c>
    </row>
    <row r="56" spans="1:42" x14ac:dyDescent="0.25">
      <c r="A56" t="s">
        <v>209</v>
      </c>
      <c r="B56" t="s">
        <v>210</v>
      </c>
      <c r="C56" t="s">
        <v>197</v>
      </c>
      <c r="D56" t="s">
        <v>211</v>
      </c>
      <c r="F56">
        <v>1713.8</v>
      </c>
      <c r="H56">
        <v>322121965</v>
      </c>
      <c r="I56">
        <v>20527376.960000001</v>
      </c>
      <c r="J56">
        <v>11977.69</v>
      </c>
      <c r="L56">
        <v>15.69</v>
      </c>
      <c r="M56">
        <v>10.86</v>
      </c>
      <c r="N56">
        <v>18611.86</v>
      </c>
      <c r="P56">
        <v>1.36</v>
      </c>
      <c r="Q56">
        <v>2330.7600000000002</v>
      </c>
      <c r="S56">
        <v>0.434</v>
      </c>
      <c r="T56">
        <v>0.434</v>
      </c>
      <c r="V56">
        <v>8908881.5999999996</v>
      </c>
      <c r="X56">
        <v>1082528.24</v>
      </c>
      <c r="Y56">
        <v>4346478.6099999994</v>
      </c>
      <c r="Z56">
        <v>14337888.449999999</v>
      </c>
      <c r="AA56">
        <v>0.69847640436179714</v>
      </c>
      <c r="AB56">
        <v>328805044</v>
      </c>
      <c r="AC56">
        <v>3.7004799999999997E-2</v>
      </c>
      <c r="AD56">
        <v>12167364.890000001</v>
      </c>
      <c r="AE56">
        <v>1414181.74</v>
      </c>
      <c r="AF56">
        <v>10323063.34</v>
      </c>
      <c r="AH56">
        <v>161420.09</v>
      </c>
      <c r="AJ56">
        <v>4297806.6399999997</v>
      </c>
      <c r="AK56">
        <v>15703398.219999999</v>
      </c>
      <c r="AL56">
        <v>0.76499780028397735</v>
      </c>
      <c r="AO56">
        <v>631.65377523631696</v>
      </c>
      <c r="AP56">
        <v>6.8935922329300778E-2</v>
      </c>
    </row>
    <row r="57" spans="1:42" x14ac:dyDescent="0.25">
      <c r="A57" t="s">
        <v>212</v>
      </c>
      <c r="B57" t="s">
        <v>213</v>
      </c>
      <c r="C57" t="s">
        <v>197</v>
      </c>
      <c r="D57" t="s">
        <v>211</v>
      </c>
      <c r="F57">
        <v>715</v>
      </c>
      <c r="H57">
        <v>123503030</v>
      </c>
      <c r="I57">
        <v>8329345.4100000001</v>
      </c>
      <c r="J57">
        <v>11649.43</v>
      </c>
      <c r="L57">
        <v>14.82</v>
      </c>
      <c r="M57">
        <v>10.26</v>
      </c>
      <c r="N57">
        <v>7335.9</v>
      </c>
      <c r="P57">
        <v>3.13</v>
      </c>
      <c r="Q57">
        <v>2237.9499999999998</v>
      </c>
      <c r="S57">
        <v>0.4007</v>
      </c>
      <c r="T57">
        <v>0.4007</v>
      </c>
      <c r="V57">
        <v>3337568.7</v>
      </c>
      <c r="X57">
        <v>83100.990000000005</v>
      </c>
      <c r="Y57">
        <v>2229829.0900000003</v>
      </c>
      <c r="Z57">
        <v>5650498.7800000012</v>
      </c>
      <c r="AA57">
        <v>0.67838449504281051</v>
      </c>
      <c r="AB57">
        <v>133052607</v>
      </c>
      <c r="AC57">
        <v>2.9295000000000002E-2</v>
      </c>
      <c r="AD57">
        <v>3897776.12</v>
      </c>
      <c r="AE57">
        <v>224475.11</v>
      </c>
      <c r="AF57">
        <v>3562043.81</v>
      </c>
      <c r="AH57">
        <v>47057.66</v>
      </c>
      <c r="AJ57">
        <v>2214694.61</v>
      </c>
      <c r="AK57">
        <v>5859839.4100000001</v>
      </c>
      <c r="AL57">
        <v>0.70351739801363333</v>
      </c>
      <c r="AO57">
        <v>116.22516083916085</v>
      </c>
      <c r="AP57">
        <v>1.418144494850585E-2</v>
      </c>
    </row>
    <row r="58" spans="1:42" x14ac:dyDescent="0.25">
      <c r="A58" t="s">
        <v>214</v>
      </c>
      <c r="B58" t="s">
        <v>215</v>
      </c>
      <c r="C58" t="s">
        <v>197</v>
      </c>
      <c r="D58" t="s">
        <v>211</v>
      </c>
      <c r="F58">
        <v>100</v>
      </c>
      <c r="H58">
        <v>31363832</v>
      </c>
      <c r="I58">
        <v>1215747.46</v>
      </c>
      <c r="J58">
        <v>12157.47</v>
      </c>
      <c r="L58">
        <v>25.79</v>
      </c>
      <c r="M58">
        <v>17.850000000000001</v>
      </c>
      <c r="N58">
        <v>1785</v>
      </c>
      <c r="P58">
        <v>33.869999999999997</v>
      </c>
      <c r="Q58">
        <v>3387</v>
      </c>
      <c r="S58">
        <v>0.79569999999999996</v>
      </c>
      <c r="T58">
        <v>0.79569999999999996</v>
      </c>
      <c r="V58">
        <v>967370.25</v>
      </c>
      <c r="X58">
        <v>42832.56</v>
      </c>
      <c r="Y58">
        <v>115932.77000000002</v>
      </c>
      <c r="Z58">
        <v>1126135.58</v>
      </c>
      <c r="AA58">
        <v>0.92629071172396293</v>
      </c>
      <c r="AB58">
        <v>32803570</v>
      </c>
      <c r="AC58">
        <v>3.7370199999999999E-2</v>
      </c>
      <c r="AD58">
        <v>1225875.97</v>
      </c>
      <c r="AE58">
        <v>205693</v>
      </c>
      <c r="AF58">
        <v>1173063.25</v>
      </c>
      <c r="AH58">
        <v>22293.08</v>
      </c>
      <c r="AJ58">
        <v>114289.56</v>
      </c>
      <c r="AK58">
        <v>1330185.3700000001</v>
      </c>
      <c r="AL58">
        <v>1.0941296722923033</v>
      </c>
      <c r="AO58">
        <v>428.32559999999995</v>
      </c>
      <c r="AP58">
        <v>3.2200444363630308E-2</v>
      </c>
    </row>
    <row r="59" spans="1:42" x14ac:dyDescent="0.25">
      <c r="A59" t="s">
        <v>216</v>
      </c>
      <c r="B59" t="s">
        <v>217</v>
      </c>
      <c r="C59" t="s">
        <v>197</v>
      </c>
      <c r="D59" t="s">
        <v>211</v>
      </c>
      <c r="F59">
        <v>1535.06</v>
      </c>
      <c r="H59">
        <v>235556031</v>
      </c>
      <c r="I59">
        <v>18494969.219999999</v>
      </c>
      <c r="J59">
        <v>12048.36</v>
      </c>
      <c r="L59">
        <v>12.73</v>
      </c>
      <c r="M59">
        <v>8.81</v>
      </c>
      <c r="N59">
        <v>13523.87</v>
      </c>
      <c r="P59">
        <v>10.36</v>
      </c>
      <c r="Q59">
        <v>15903.22</v>
      </c>
      <c r="S59">
        <v>0.3236</v>
      </c>
      <c r="T59">
        <v>0.3236</v>
      </c>
      <c r="V59">
        <v>5984972.0300000003</v>
      </c>
      <c r="X59">
        <v>494600.68</v>
      </c>
      <c r="Y59">
        <v>5162536.8499999987</v>
      </c>
      <c r="Z59">
        <v>11642109.559999999</v>
      </c>
      <c r="AA59">
        <v>0.62947439498361057</v>
      </c>
      <c r="AB59">
        <v>246504787</v>
      </c>
      <c r="AC59">
        <v>3.32859E-2</v>
      </c>
      <c r="AD59">
        <v>8205133.6799999997</v>
      </c>
      <c r="AE59">
        <v>718444.3</v>
      </c>
      <c r="AF59">
        <v>6703416.3300000001</v>
      </c>
      <c r="AH59">
        <v>192370.82</v>
      </c>
      <c r="AJ59">
        <v>5091258.53</v>
      </c>
      <c r="AK59">
        <v>12289275.539999999</v>
      </c>
      <c r="AL59">
        <v>0.6644658552181143</v>
      </c>
      <c r="AO59">
        <v>322.20283246257475</v>
      </c>
      <c r="AP59">
        <v>4.0246528641183027E-2</v>
      </c>
    </row>
    <row r="60" spans="1:42" x14ac:dyDescent="0.25">
      <c r="A60" t="s">
        <v>218</v>
      </c>
      <c r="B60" t="s">
        <v>219</v>
      </c>
      <c r="C60" t="s">
        <v>197</v>
      </c>
      <c r="D60" t="s">
        <v>102</v>
      </c>
      <c r="F60">
        <v>25766.63</v>
      </c>
      <c r="H60">
        <v>2142879798</v>
      </c>
      <c r="I60">
        <v>396328118.22000003</v>
      </c>
      <c r="J60">
        <v>15381.44</v>
      </c>
      <c r="L60">
        <v>5.4</v>
      </c>
      <c r="M60">
        <v>5.4</v>
      </c>
      <c r="N60">
        <v>139139.79999999999</v>
      </c>
      <c r="P60">
        <v>43.95</v>
      </c>
      <c r="Q60">
        <v>1132443.3799999999</v>
      </c>
      <c r="S60">
        <v>0.1731</v>
      </c>
      <c r="T60">
        <v>0.1731</v>
      </c>
      <c r="V60">
        <v>68604397.260000005</v>
      </c>
      <c r="X60">
        <v>40278333.07</v>
      </c>
      <c r="Y60">
        <v>168195598.72</v>
      </c>
      <c r="Z60">
        <v>277078329.05000001</v>
      </c>
      <c r="AA60">
        <v>0.6991134777275505</v>
      </c>
      <c r="AB60">
        <v>2239583527</v>
      </c>
      <c r="AC60">
        <v>5.8707799999999997E-2</v>
      </c>
      <c r="AD60">
        <v>131481021.78</v>
      </c>
      <c r="AE60">
        <v>10883943.699999999</v>
      </c>
      <c r="AF60">
        <v>79488340.959999993</v>
      </c>
      <c r="AH60">
        <v>46371505.850000001</v>
      </c>
      <c r="AJ60">
        <v>154243037.59</v>
      </c>
      <c r="AK60">
        <v>274009711.62</v>
      </c>
      <c r="AL60">
        <v>0.69137085920282448</v>
      </c>
      <c r="AO60">
        <v>1563.1975570728496</v>
      </c>
      <c r="AP60">
        <v>0.14699600547683683</v>
      </c>
    </row>
    <row r="61" spans="1:42" x14ac:dyDescent="0.25">
      <c r="A61" t="s">
        <v>220</v>
      </c>
      <c r="B61" t="s">
        <v>221</v>
      </c>
      <c r="C61" t="s">
        <v>197</v>
      </c>
      <c r="D61" t="s">
        <v>222</v>
      </c>
      <c r="F61">
        <v>1925.31</v>
      </c>
      <c r="H61">
        <v>714829816</v>
      </c>
      <c r="I61">
        <v>25559304.870000001</v>
      </c>
      <c r="J61">
        <v>13275.42</v>
      </c>
      <c r="L61">
        <v>27.96</v>
      </c>
      <c r="M61">
        <v>8.6</v>
      </c>
      <c r="N61">
        <v>16557.66</v>
      </c>
      <c r="P61">
        <v>11.76</v>
      </c>
      <c r="Q61">
        <v>22641.64</v>
      </c>
      <c r="S61">
        <v>0.313</v>
      </c>
      <c r="T61">
        <v>0.313</v>
      </c>
      <c r="V61">
        <v>8000062.4199999999</v>
      </c>
      <c r="X61">
        <v>1165793.31</v>
      </c>
      <c r="Y61">
        <v>6388650.0699999994</v>
      </c>
      <c r="Z61">
        <v>15554505.800000001</v>
      </c>
      <c r="AA61">
        <v>0.60856529076645427</v>
      </c>
      <c r="AB61">
        <v>740611495</v>
      </c>
      <c r="AC61">
        <v>2.2270499999999999E-2</v>
      </c>
      <c r="AD61">
        <v>16493788.289999999</v>
      </c>
      <c r="AE61">
        <v>2658536.19</v>
      </c>
      <c r="AF61">
        <v>10658598.609999999</v>
      </c>
      <c r="AH61">
        <v>147076.31</v>
      </c>
      <c r="AJ61">
        <v>6331079.29</v>
      </c>
      <c r="AK61">
        <v>18155471.210000001</v>
      </c>
      <c r="AL61">
        <v>0.71032726838004967</v>
      </c>
      <c r="AO61">
        <v>605.50940368044633</v>
      </c>
      <c r="AP61">
        <v>6.4211680132977386E-2</v>
      </c>
    </row>
    <row r="62" spans="1:42" x14ac:dyDescent="0.25">
      <c r="A62" t="s">
        <v>223</v>
      </c>
      <c r="B62" t="s">
        <v>224</v>
      </c>
      <c r="C62" t="s">
        <v>197</v>
      </c>
      <c r="D62" t="s">
        <v>102</v>
      </c>
      <c r="F62">
        <v>874.12</v>
      </c>
      <c r="H62">
        <v>71317315</v>
      </c>
      <c r="I62">
        <v>12320282.029999999</v>
      </c>
      <c r="J62">
        <v>14094.49</v>
      </c>
      <c r="L62">
        <v>5.78</v>
      </c>
      <c r="M62">
        <v>5.78</v>
      </c>
      <c r="N62">
        <v>5052.41</v>
      </c>
      <c r="P62">
        <v>39.06</v>
      </c>
      <c r="Q62">
        <v>34143.120000000003</v>
      </c>
      <c r="S62">
        <v>0.18729999999999999</v>
      </c>
      <c r="T62">
        <v>0.18729999999999999</v>
      </c>
      <c r="V62">
        <v>2307588.8199999998</v>
      </c>
      <c r="X62">
        <v>1296565.44</v>
      </c>
      <c r="Y62">
        <v>5121693.01</v>
      </c>
      <c r="Z62">
        <v>8725847.2699999996</v>
      </c>
      <c r="AA62">
        <v>0.70825061055846628</v>
      </c>
      <c r="AB62">
        <v>79929011</v>
      </c>
      <c r="AC62">
        <v>4.57001E-2</v>
      </c>
      <c r="AD62">
        <v>3652763.79</v>
      </c>
      <c r="AE62">
        <v>251951.27</v>
      </c>
      <c r="AF62">
        <v>2559540.09</v>
      </c>
      <c r="AH62">
        <v>912215.99</v>
      </c>
      <c r="AJ62">
        <v>4855554.55</v>
      </c>
      <c r="AK62">
        <v>8711660.0800000001</v>
      </c>
      <c r="AL62">
        <v>0.70709907928950233</v>
      </c>
      <c r="AO62">
        <v>1483.2808310071844</v>
      </c>
      <c r="AP62">
        <v>0.14883104116706997</v>
      </c>
    </row>
    <row r="63" spans="1:42" x14ac:dyDescent="0.25">
      <c r="A63" t="s">
        <v>225</v>
      </c>
      <c r="B63" t="s">
        <v>226</v>
      </c>
      <c r="C63" t="s">
        <v>197</v>
      </c>
      <c r="D63" t="s">
        <v>102</v>
      </c>
      <c r="F63">
        <v>884.79</v>
      </c>
      <c r="H63">
        <v>97147432</v>
      </c>
      <c r="I63">
        <v>11063173.300000001</v>
      </c>
      <c r="J63">
        <v>12503.72</v>
      </c>
      <c r="L63">
        <v>8.7799999999999994</v>
      </c>
      <c r="M63">
        <v>8.7799999999999994</v>
      </c>
      <c r="N63">
        <v>7768.45</v>
      </c>
      <c r="P63">
        <v>10.56</v>
      </c>
      <c r="Q63">
        <v>9343.3799999999992</v>
      </c>
      <c r="S63">
        <v>0.3221</v>
      </c>
      <c r="T63">
        <v>0.3221</v>
      </c>
      <c r="V63">
        <v>3563448.11</v>
      </c>
      <c r="X63">
        <v>570515.81000000006</v>
      </c>
      <c r="Y63">
        <v>3040050.3899999997</v>
      </c>
      <c r="Z63">
        <v>7174014.3099999996</v>
      </c>
      <c r="AA63">
        <v>0.64845900136084822</v>
      </c>
      <c r="AB63">
        <v>99766965</v>
      </c>
      <c r="AC63">
        <v>5.42003E-2</v>
      </c>
      <c r="AD63">
        <v>5407399.4299999997</v>
      </c>
      <c r="AE63">
        <v>593936.72</v>
      </c>
      <c r="AF63">
        <v>4157384.83</v>
      </c>
      <c r="AH63">
        <v>123896.33</v>
      </c>
      <c r="AJ63">
        <v>2996495.75</v>
      </c>
      <c r="AK63">
        <v>7724396.3900000006</v>
      </c>
      <c r="AL63">
        <v>0.69820802590157383</v>
      </c>
      <c r="AO63">
        <v>644.80363702121417</v>
      </c>
      <c r="AP63">
        <v>7.3858950420849653E-2</v>
      </c>
    </row>
    <row r="64" spans="1:42" x14ac:dyDescent="0.25">
      <c r="A64" t="s">
        <v>227</v>
      </c>
      <c r="B64" t="s">
        <v>228</v>
      </c>
      <c r="C64" t="s">
        <v>197</v>
      </c>
      <c r="D64" t="s">
        <v>102</v>
      </c>
      <c r="F64">
        <v>545.38</v>
      </c>
      <c r="H64">
        <v>84212777</v>
      </c>
      <c r="I64">
        <v>6954406.9699999997</v>
      </c>
      <c r="J64">
        <v>12751.48</v>
      </c>
      <c r="L64">
        <v>12.1</v>
      </c>
      <c r="M64">
        <v>12.1</v>
      </c>
      <c r="N64">
        <v>6599.09</v>
      </c>
      <c r="P64">
        <v>0</v>
      </c>
      <c r="Q64">
        <v>0</v>
      </c>
      <c r="S64">
        <v>0.50390000000000001</v>
      </c>
      <c r="T64">
        <v>0.50390000000000001</v>
      </c>
      <c r="V64">
        <v>3504325.67</v>
      </c>
      <c r="X64">
        <v>124309.65</v>
      </c>
      <c r="Y64">
        <v>1881766.43</v>
      </c>
      <c r="Z64">
        <v>5510401.75</v>
      </c>
      <c r="AA64">
        <v>0.79236112781015466</v>
      </c>
      <c r="AB64">
        <v>84212777</v>
      </c>
      <c r="AC64">
        <v>6.5868899999999994E-2</v>
      </c>
      <c r="AD64">
        <v>5547002.9800000004</v>
      </c>
      <c r="AE64">
        <v>1029305.09</v>
      </c>
      <c r="AF64">
        <v>4533630.76</v>
      </c>
      <c r="AH64">
        <v>78117</v>
      </c>
      <c r="AJ64">
        <v>1865546.3</v>
      </c>
      <c r="AK64">
        <v>6523486.71</v>
      </c>
      <c r="AL64">
        <v>0.93803637580329879</v>
      </c>
      <c r="AO64">
        <v>227.93217573068318</v>
      </c>
      <c r="AP64">
        <v>1.9055706790885758E-2</v>
      </c>
    </row>
    <row r="65" spans="1:42" x14ac:dyDescent="0.25">
      <c r="A65" t="s">
        <v>229</v>
      </c>
      <c r="B65" t="s">
        <v>230</v>
      </c>
      <c r="C65" t="s">
        <v>197</v>
      </c>
      <c r="D65" t="s">
        <v>102</v>
      </c>
      <c r="F65">
        <v>1302.2</v>
      </c>
      <c r="H65">
        <v>161595054</v>
      </c>
      <c r="I65">
        <v>16497591.390000001</v>
      </c>
      <c r="J65">
        <v>12669.01</v>
      </c>
      <c r="L65">
        <v>9.7899999999999991</v>
      </c>
      <c r="M65">
        <v>9.7899999999999991</v>
      </c>
      <c r="N65">
        <v>12748.53</v>
      </c>
      <c r="P65">
        <v>5.01</v>
      </c>
      <c r="Q65">
        <v>6524.02</v>
      </c>
      <c r="S65">
        <v>0.37509999999999999</v>
      </c>
      <c r="T65">
        <v>0.37509999999999999</v>
      </c>
      <c r="V65">
        <v>6188246.5300000003</v>
      </c>
      <c r="X65">
        <v>630101.19999999995</v>
      </c>
      <c r="Y65">
        <v>4317438.9399999995</v>
      </c>
      <c r="Z65">
        <v>11135786.67</v>
      </c>
      <c r="AA65">
        <v>0.6749946950892447</v>
      </c>
      <c r="AB65">
        <v>169228374</v>
      </c>
      <c r="AC65">
        <v>4.7370099999999998E-2</v>
      </c>
      <c r="AD65">
        <v>8016364.9900000002</v>
      </c>
      <c r="AE65">
        <v>685727.23</v>
      </c>
      <c r="AF65">
        <v>6873973.7599999998</v>
      </c>
      <c r="AH65">
        <v>189004.6</v>
      </c>
      <c r="AJ65">
        <v>4256011.4400000004</v>
      </c>
      <c r="AK65">
        <v>11760086.4</v>
      </c>
      <c r="AL65">
        <v>0.71283656638073634</v>
      </c>
      <c r="AO65">
        <v>483.87436645676542</v>
      </c>
      <c r="AP65">
        <v>5.3579640367268047E-2</v>
      </c>
    </row>
    <row r="66" spans="1:42" x14ac:dyDescent="0.25">
      <c r="A66" t="s">
        <v>231</v>
      </c>
      <c r="B66" t="s">
        <v>232</v>
      </c>
      <c r="C66" t="s">
        <v>233</v>
      </c>
      <c r="D66" t="s">
        <v>97</v>
      </c>
      <c r="F66">
        <v>30.31</v>
      </c>
      <c r="H66">
        <v>0</v>
      </c>
      <c r="I66">
        <v>456952.35</v>
      </c>
      <c r="J66">
        <v>15075.96</v>
      </c>
      <c r="L66">
        <v>0</v>
      </c>
      <c r="M66">
        <v>0</v>
      </c>
      <c r="N66">
        <v>0</v>
      </c>
      <c r="P66">
        <v>0</v>
      </c>
      <c r="Q66">
        <v>0</v>
      </c>
      <c r="S66">
        <v>0</v>
      </c>
      <c r="T66">
        <v>0.1</v>
      </c>
      <c r="V66">
        <v>45695.23</v>
      </c>
      <c r="X66">
        <v>0</v>
      </c>
      <c r="Y66">
        <v>408196.73000000004</v>
      </c>
      <c r="Z66">
        <v>453891.96</v>
      </c>
      <c r="AA66">
        <v>0.99330260584063101</v>
      </c>
      <c r="AB66">
        <v>0</v>
      </c>
      <c r="AC66">
        <v>0</v>
      </c>
      <c r="AD66">
        <v>0</v>
      </c>
      <c r="AE66">
        <v>0</v>
      </c>
      <c r="AF66">
        <v>45695.23</v>
      </c>
      <c r="AH66">
        <v>0</v>
      </c>
      <c r="AJ66">
        <v>408196.73</v>
      </c>
      <c r="AK66">
        <v>453891.95999999996</v>
      </c>
      <c r="AL66">
        <v>0.99330260584063079</v>
      </c>
      <c r="AO66">
        <v>0</v>
      </c>
      <c r="AP66">
        <v>0</v>
      </c>
    </row>
    <row r="67" spans="1:42" x14ac:dyDescent="0.25">
      <c r="A67" t="s">
        <v>234</v>
      </c>
      <c r="B67" t="s">
        <v>235</v>
      </c>
      <c r="C67" t="s">
        <v>233</v>
      </c>
      <c r="D67" t="s">
        <v>97</v>
      </c>
      <c r="F67">
        <v>14</v>
      </c>
      <c r="H67">
        <v>0</v>
      </c>
      <c r="I67">
        <v>196371.58</v>
      </c>
      <c r="J67">
        <v>14026.54</v>
      </c>
      <c r="L67">
        <v>0</v>
      </c>
      <c r="M67">
        <v>0</v>
      </c>
      <c r="N67">
        <v>0</v>
      </c>
      <c r="P67">
        <v>0</v>
      </c>
      <c r="Q67">
        <v>0</v>
      </c>
      <c r="S67">
        <v>0</v>
      </c>
      <c r="T67">
        <v>0.1</v>
      </c>
      <c r="V67">
        <v>19637.150000000001</v>
      </c>
      <c r="X67">
        <v>0</v>
      </c>
      <c r="Y67">
        <v>63128.520000000004</v>
      </c>
      <c r="Z67">
        <v>82765.670000000013</v>
      </c>
      <c r="AA67">
        <v>0.42147478774678099</v>
      </c>
      <c r="AB67">
        <v>0</v>
      </c>
      <c r="AC67">
        <v>0</v>
      </c>
      <c r="AD67">
        <v>0</v>
      </c>
      <c r="AE67">
        <v>0</v>
      </c>
      <c r="AF67">
        <v>19637.150000000001</v>
      </c>
      <c r="AH67">
        <v>0</v>
      </c>
      <c r="AJ67">
        <v>63128.52</v>
      </c>
      <c r="AK67">
        <v>82765.67</v>
      </c>
      <c r="AL67">
        <v>0.42147478774678088</v>
      </c>
      <c r="AO67">
        <v>0</v>
      </c>
      <c r="AP67">
        <v>0</v>
      </c>
    </row>
    <row r="68" spans="1:42" x14ac:dyDescent="0.25">
      <c r="A68" t="s">
        <v>236</v>
      </c>
      <c r="B68" t="s">
        <v>237</v>
      </c>
      <c r="C68" t="s">
        <v>233</v>
      </c>
      <c r="D68" t="s">
        <v>211</v>
      </c>
      <c r="F68">
        <v>10876.56</v>
      </c>
      <c r="H68">
        <v>3500162548</v>
      </c>
      <c r="I68">
        <v>165719061.34999999</v>
      </c>
      <c r="J68">
        <v>15236.34</v>
      </c>
      <c r="L68">
        <v>21.12</v>
      </c>
      <c r="M68">
        <v>14.62</v>
      </c>
      <c r="N68">
        <v>159015.29999999999</v>
      </c>
      <c r="P68">
        <v>6.7</v>
      </c>
      <c r="Q68">
        <v>72872.95</v>
      </c>
      <c r="S68">
        <v>0.64349999999999996</v>
      </c>
      <c r="T68">
        <v>0.64349999999999996</v>
      </c>
      <c r="V68">
        <v>106640215.97</v>
      </c>
      <c r="X68">
        <v>2954748.75</v>
      </c>
      <c r="Y68">
        <v>17282375.229999997</v>
      </c>
      <c r="Z68">
        <v>126877339.94999999</v>
      </c>
      <c r="AA68">
        <v>0.7656170564593896</v>
      </c>
      <c r="AB68">
        <v>3756560695</v>
      </c>
      <c r="AC68">
        <v>3.3439099999999999E-2</v>
      </c>
      <c r="AD68">
        <v>125616008.73</v>
      </c>
      <c r="AE68">
        <v>12210922.640000001</v>
      </c>
      <c r="AF68">
        <v>118851138.61</v>
      </c>
      <c r="AH68">
        <v>5105508.8099999996</v>
      </c>
      <c r="AJ68">
        <v>16085731.039999999</v>
      </c>
      <c r="AK68">
        <v>137891618.40000001</v>
      </c>
      <c r="AL68">
        <v>0.83208061448508808</v>
      </c>
      <c r="AO68">
        <v>271.66206502791323</v>
      </c>
      <c r="AP68">
        <v>2.1428051859024376E-2</v>
      </c>
    </row>
    <row r="69" spans="1:42" x14ac:dyDescent="0.25">
      <c r="A69" t="s">
        <v>238</v>
      </c>
      <c r="B69" t="s">
        <v>239</v>
      </c>
      <c r="C69" t="s">
        <v>233</v>
      </c>
      <c r="D69" t="s">
        <v>211</v>
      </c>
      <c r="F69">
        <v>5657.46</v>
      </c>
      <c r="H69">
        <v>1803783872</v>
      </c>
      <c r="I69">
        <v>95759587.870000005</v>
      </c>
      <c r="J69">
        <v>16926.25</v>
      </c>
      <c r="L69">
        <v>18.829999999999998</v>
      </c>
      <c r="M69">
        <v>13.03</v>
      </c>
      <c r="N69">
        <v>73716.7</v>
      </c>
      <c r="P69">
        <v>1</v>
      </c>
      <c r="Q69">
        <v>5657.46</v>
      </c>
      <c r="S69">
        <v>0.55640000000000001</v>
      </c>
      <c r="T69">
        <v>0.55640000000000001</v>
      </c>
      <c r="V69">
        <v>53280634.689999998</v>
      </c>
      <c r="X69">
        <v>1964324.64</v>
      </c>
      <c r="Y69">
        <v>13263321.980000002</v>
      </c>
      <c r="Z69">
        <v>68508281.310000002</v>
      </c>
      <c r="AA69">
        <v>0.71541955049978434</v>
      </c>
      <c r="AB69">
        <v>2018461453</v>
      </c>
      <c r="AC69">
        <v>4.2716200000000003E-2</v>
      </c>
      <c r="AD69">
        <v>86221003.109999999</v>
      </c>
      <c r="AE69">
        <v>18328020.98</v>
      </c>
      <c r="AF69">
        <v>71608655.670000002</v>
      </c>
      <c r="AH69">
        <v>5622144.7599999998</v>
      </c>
      <c r="AJ69">
        <v>11663369.49</v>
      </c>
      <c r="AK69">
        <v>85236349.799999997</v>
      </c>
      <c r="AL69">
        <v>0.89010773433688961</v>
      </c>
      <c r="AO69">
        <v>347.20963824755279</v>
      </c>
      <c r="AP69">
        <v>2.3045621317772574E-2</v>
      </c>
    </row>
    <row r="70" spans="1:42" x14ac:dyDescent="0.25">
      <c r="A70" t="s">
        <v>240</v>
      </c>
      <c r="B70" t="s">
        <v>241</v>
      </c>
      <c r="C70" t="s">
        <v>233</v>
      </c>
      <c r="D70" t="s">
        <v>211</v>
      </c>
      <c r="F70">
        <v>1380.31</v>
      </c>
      <c r="H70">
        <v>516041759</v>
      </c>
      <c r="I70">
        <v>20535348.899999999</v>
      </c>
      <c r="J70">
        <v>14877.34</v>
      </c>
      <c r="L70">
        <v>25.12</v>
      </c>
      <c r="M70">
        <v>17.39</v>
      </c>
      <c r="N70">
        <v>24003.59</v>
      </c>
      <c r="P70">
        <v>28.72</v>
      </c>
      <c r="Q70">
        <v>39642.5</v>
      </c>
      <c r="S70">
        <v>0.77669999999999995</v>
      </c>
      <c r="T70">
        <v>0.77669999999999995</v>
      </c>
      <c r="V70">
        <v>15949805.49</v>
      </c>
      <c r="X70">
        <v>137610.98000000001</v>
      </c>
      <c r="Y70">
        <v>1846549.0000000002</v>
      </c>
      <c r="Z70">
        <v>17933965.470000003</v>
      </c>
      <c r="AA70">
        <v>0.87332168337300586</v>
      </c>
      <c r="AB70">
        <v>587387775</v>
      </c>
      <c r="AC70">
        <v>3.1305699999999999E-2</v>
      </c>
      <c r="AD70">
        <v>18388585.460000001</v>
      </c>
      <c r="AE70">
        <v>1894200.4</v>
      </c>
      <c r="AF70">
        <v>17844005.890000001</v>
      </c>
      <c r="AH70">
        <v>390847.16</v>
      </c>
      <c r="AJ70">
        <v>1797037.13</v>
      </c>
      <c r="AK70">
        <v>19778654</v>
      </c>
      <c r="AL70">
        <v>0.96315159271533002</v>
      </c>
      <c r="AO70">
        <v>99.695706037049661</v>
      </c>
      <c r="AP70">
        <v>6.9575502963952962E-3</v>
      </c>
    </row>
    <row r="71" spans="1:42" x14ac:dyDescent="0.25">
      <c r="A71" t="s">
        <v>242</v>
      </c>
      <c r="B71" t="s">
        <v>243</v>
      </c>
      <c r="C71" t="s">
        <v>233</v>
      </c>
      <c r="D71" t="s">
        <v>211</v>
      </c>
      <c r="F71">
        <v>5146.79</v>
      </c>
      <c r="H71">
        <v>1582991179</v>
      </c>
      <c r="I71">
        <v>66521705.450000003</v>
      </c>
      <c r="J71">
        <v>12924.89</v>
      </c>
      <c r="L71">
        <v>23.79</v>
      </c>
      <c r="M71">
        <v>16.47</v>
      </c>
      <c r="N71">
        <v>84767.63</v>
      </c>
      <c r="P71">
        <v>19.71</v>
      </c>
      <c r="Q71">
        <v>101443.23</v>
      </c>
      <c r="S71">
        <v>0.73580000000000001</v>
      </c>
      <c r="T71">
        <v>0.73580000000000001</v>
      </c>
      <c r="V71">
        <v>48946670.869999997</v>
      </c>
      <c r="X71">
        <v>1733454.53</v>
      </c>
      <c r="Y71">
        <v>4949564.5799999991</v>
      </c>
      <c r="Z71">
        <v>55629689.979999997</v>
      </c>
      <c r="AA71">
        <v>0.83626373683117883</v>
      </c>
      <c r="AB71">
        <v>2027925415</v>
      </c>
      <c r="AC71">
        <v>3.0654799999999999E-2</v>
      </c>
      <c r="AD71">
        <v>62165648.009999998</v>
      </c>
      <c r="AE71">
        <v>9726523.3699999992</v>
      </c>
      <c r="AF71">
        <v>58673194.240000002</v>
      </c>
      <c r="AH71">
        <v>257020</v>
      </c>
      <c r="AJ71">
        <v>4907481.08</v>
      </c>
      <c r="AK71">
        <v>65314129.850000001</v>
      </c>
      <c r="AL71">
        <v>0.98184689355404975</v>
      </c>
      <c r="AO71">
        <v>336.80304228460847</v>
      </c>
      <c r="AP71">
        <v>2.6540268299999406E-2</v>
      </c>
    </row>
    <row r="72" spans="1:42" x14ac:dyDescent="0.25">
      <c r="A72" t="s">
        <v>244</v>
      </c>
      <c r="B72" t="s">
        <v>245</v>
      </c>
      <c r="C72" t="s">
        <v>233</v>
      </c>
      <c r="D72" t="s">
        <v>211</v>
      </c>
      <c r="F72">
        <v>1522.73</v>
      </c>
      <c r="H72">
        <v>521314162</v>
      </c>
      <c r="I72">
        <v>21545574.059999999</v>
      </c>
      <c r="J72">
        <v>14149.3</v>
      </c>
      <c r="L72">
        <v>24.19</v>
      </c>
      <c r="M72">
        <v>16.739999999999998</v>
      </c>
      <c r="N72">
        <v>25490.5</v>
      </c>
      <c r="P72">
        <v>22.18</v>
      </c>
      <c r="Q72">
        <v>33774.15</v>
      </c>
      <c r="S72">
        <v>0.74819999999999998</v>
      </c>
      <c r="T72">
        <v>0.74819999999999998</v>
      </c>
      <c r="V72">
        <v>16120398.51</v>
      </c>
      <c r="X72">
        <v>665082.61</v>
      </c>
      <c r="Y72">
        <v>1522060.1899999997</v>
      </c>
      <c r="Z72">
        <v>18307541.310000002</v>
      </c>
      <c r="AA72">
        <v>0.84971239378525076</v>
      </c>
      <c r="AB72">
        <v>586366763</v>
      </c>
      <c r="AC72">
        <v>3.7325999999999998E-2</v>
      </c>
      <c r="AD72">
        <v>21886725.789999999</v>
      </c>
      <c r="AE72">
        <v>4314366.07</v>
      </c>
      <c r="AF72">
        <v>20434764.579999998</v>
      </c>
      <c r="AH72">
        <v>325395.59000000003</v>
      </c>
      <c r="AJ72">
        <v>1473157.26</v>
      </c>
      <c r="AK72">
        <v>22573004.449999999</v>
      </c>
      <c r="AL72">
        <v>1.0476863780532752</v>
      </c>
      <c r="AO72">
        <v>436.76988697930688</v>
      </c>
      <c r="AP72">
        <v>2.9463628179101344E-2</v>
      </c>
    </row>
    <row r="73" spans="1:42" x14ac:dyDescent="0.25">
      <c r="A73" t="s">
        <v>246</v>
      </c>
      <c r="B73" t="s">
        <v>247</v>
      </c>
      <c r="C73" t="s">
        <v>233</v>
      </c>
      <c r="D73" t="s">
        <v>211</v>
      </c>
      <c r="F73">
        <v>1368.25</v>
      </c>
      <c r="H73">
        <v>817117555</v>
      </c>
      <c r="I73">
        <v>17026199.620000001</v>
      </c>
      <c r="J73">
        <v>12443.77</v>
      </c>
      <c r="L73">
        <v>47.99</v>
      </c>
      <c r="M73">
        <v>33.22</v>
      </c>
      <c r="N73">
        <v>45453.26</v>
      </c>
      <c r="P73">
        <v>449.01</v>
      </c>
      <c r="Q73">
        <v>614357.93000000005</v>
      </c>
      <c r="S73">
        <v>0.99860000000000004</v>
      </c>
      <c r="T73">
        <v>0.9</v>
      </c>
      <c r="V73">
        <v>15323579.65</v>
      </c>
      <c r="X73">
        <v>557980.16000000003</v>
      </c>
      <c r="Y73">
        <v>790086.64999999991</v>
      </c>
      <c r="Z73">
        <v>16671646.460000001</v>
      </c>
      <c r="AA73">
        <v>0.97917602471995446</v>
      </c>
      <c r="AB73">
        <v>932846782</v>
      </c>
      <c r="AC73">
        <v>2.8757899999999999E-2</v>
      </c>
      <c r="AD73">
        <v>26826714.469999999</v>
      </c>
      <c r="AE73">
        <v>10352821.33</v>
      </c>
      <c r="AF73">
        <v>25676400.98</v>
      </c>
      <c r="AH73">
        <v>33015</v>
      </c>
      <c r="AJ73">
        <v>789399.14</v>
      </c>
      <c r="AK73">
        <v>27023780.280000001</v>
      </c>
      <c r="AL73">
        <v>1.5871880327455012</v>
      </c>
      <c r="AO73">
        <v>407.80570802119496</v>
      </c>
      <c r="AP73">
        <v>2.0647746326332993E-2</v>
      </c>
    </row>
    <row r="74" spans="1:42" x14ac:dyDescent="0.25">
      <c r="A74" t="s">
        <v>248</v>
      </c>
      <c r="B74" t="s">
        <v>249</v>
      </c>
      <c r="C74" t="s">
        <v>233</v>
      </c>
      <c r="D74" t="s">
        <v>211</v>
      </c>
      <c r="F74">
        <v>1774.56</v>
      </c>
      <c r="H74">
        <v>1112085752</v>
      </c>
      <c r="I74">
        <v>22166256.890000001</v>
      </c>
      <c r="J74">
        <v>12491.12</v>
      </c>
      <c r="L74">
        <v>50.17</v>
      </c>
      <c r="M74">
        <v>34.729999999999997</v>
      </c>
      <c r="N74">
        <v>61630.46</v>
      </c>
      <c r="P74">
        <v>515.29</v>
      </c>
      <c r="Q74">
        <v>914413.02</v>
      </c>
      <c r="S74">
        <v>0.99929999999999997</v>
      </c>
      <c r="T74">
        <v>0.9</v>
      </c>
      <c r="V74">
        <v>19949631.199999999</v>
      </c>
      <c r="X74">
        <v>2234266.33</v>
      </c>
      <c r="Y74">
        <v>1054539.8</v>
      </c>
      <c r="Z74">
        <v>23238437.330000002</v>
      </c>
      <c r="AA74">
        <v>1</v>
      </c>
      <c r="AB74">
        <v>1317666743</v>
      </c>
      <c r="AC74">
        <v>2.7488700000000001E-2</v>
      </c>
      <c r="AD74">
        <v>36220945.789999999</v>
      </c>
      <c r="AE74">
        <v>14644183.130000001</v>
      </c>
      <c r="AF74">
        <v>34593814.329999998</v>
      </c>
      <c r="AH74">
        <v>47687.15</v>
      </c>
      <c r="AJ74">
        <v>1054539.8</v>
      </c>
      <c r="AK74">
        <v>37882620.459999993</v>
      </c>
      <c r="AL74">
        <v>1.7090219899549306</v>
      </c>
      <c r="AO74">
        <v>1259.0536978180508</v>
      </c>
      <c r="AP74">
        <v>5.8978663642319754E-2</v>
      </c>
    </row>
    <row r="75" spans="1:42" x14ac:dyDescent="0.25">
      <c r="A75" t="s">
        <v>250</v>
      </c>
      <c r="B75" t="s">
        <v>251</v>
      </c>
      <c r="C75" t="s">
        <v>233</v>
      </c>
      <c r="D75" t="s">
        <v>211</v>
      </c>
      <c r="F75">
        <v>477.79</v>
      </c>
      <c r="H75">
        <v>456590063</v>
      </c>
      <c r="I75">
        <v>5796292.4400000004</v>
      </c>
      <c r="J75">
        <v>12131.46</v>
      </c>
      <c r="L75">
        <v>78.77</v>
      </c>
      <c r="M75">
        <v>54.53</v>
      </c>
      <c r="N75">
        <v>26053.88</v>
      </c>
      <c r="P75">
        <v>1806.25</v>
      </c>
      <c r="Q75">
        <v>863008.18</v>
      </c>
      <c r="S75">
        <v>0.99990000000000001</v>
      </c>
      <c r="T75">
        <v>0.9</v>
      </c>
      <c r="V75">
        <v>5216663.1900000004</v>
      </c>
      <c r="X75">
        <v>209952.88</v>
      </c>
      <c r="Y75">
        <v>369816.87000000005</v>
      </c>
      <c r="Z75">
        <v>5796432.9400000004</v>
      </c>
      <c r="AA75">
        <v>1</v>
      </c>
      <c r="AB75">
        <v>503797007</v>
      </c>
      <c r="AC75">
        <v>2.6627000000000001E-2</v>
      </c>
      <c r="AD75">
        <v>13414602.9</v>
      </c>
      <c r="AE75">
        <v>7378145.7300000004</v>
      </c>
      <c r="AF75">
        <v>12594808.92</v>
      </c>
      <c r="AH75">
        <v>11477.15</v>
      </c>
      <c r="AJ75">
        <v>369816.87</v>
      </c>
      <c r="AK75">
        <v>13174578.67</v>
      </c>
      <c r="AL75">
        <v>2.2729320175570713</v>
      </c>
      <c r="AO75">
        <v>439.42501935996984</v>
      </c>
      <c r="AP75">
        <v>1.5936212098993829E-2</v>
      </c>
    </row>
    <row r="76" spans="1:42" x14ac:dyDescent="0.25">
      <c r="A76" t="s">
        <v>252</v>
      </c>
      <c r="B76" t="s">
        <v>253</v>
      </c>
      <c r="C76" t="s">
        <v>233</v>
      </c>
      <c r="D76" t="s">
        <v>211</v>
      </c>
      <c r="F76">
        <v>1236.5</v>
      </c>
      <c r="H76">
        <v>714420980</v>
      </c>
      <c r="I76">
        <v>15488657.369999999</v>
      </c>
      <c r="J76">
        <v>12526.2</v>
      </c>
      <c r="L76">
        <v>46.12</v>
      </c>
      <c r="M76">
        <v>31.92</v>
      </c>
      <c r="N76">
        <v>39469.08</v>
      </c>
      <c r="P76">
        <v>395.61</v>
      </c>
      <c r="Q76">
        <v>489171.76</v>
      </c>
      <c r="S76">
        <v>0.99760000000000004</v>
      </c>
      <c r="T76">
        <v>0.9</v>
      </c>
      <c r="V76">
        <v>13939791.630000001</v>
      </c>
      <c r="X76">
        <v>438567.29</v>
      </c>
      <c r="Y76">
        <v>710321.77</v>
      </c>
      <c r="Z76">
        <v>15088680.689999999</v>
      </c>
      <c r="AA76">
        <v>0.97417615546362879</v>
      </c>
      <c r="AB76">
        <v>836108894</v>
      </c>
      <c r="AC76">
        <v>2.7604099999999999E-2</v>
      </c>
      <c r="AD76">
        <v>23080033.52</v>
      </c>
      <c r="AE76">
        <v>8226217.7000000002</v>
      </c>
      <c r="AF76">
        <v>22166009.329999998</v>
      </c>
      <c r="AH76">
        <v>39760</v>
      </c>
      <c r="AJ76">
        <v>709295.01</v>
      </c>
      <c r="AK76">
        <v>23313871.629999999</v>
      </c>
      <c r="AL76">
        <v>1.5052222457420144</v>
      </c>
      <c r="AO76">
        <v>354.68442377678929</v>
      </c>
      <c r="AP76">
        <v>1.8811431106777524E-2</v>
      </c>
    </row>
    <row r="77" spans="1:42" x14ac:dyDescent="0.25">
      <c r="A77" t="s">
        <v>254</v>
      </c>
      <c r="B77" t="s">
        <v>255</v>
      </c>
      <c r="C77" t="s">
        <v>233</v>
      </c>
      <c r="D77" t="s">
        <v>211</v>
      </c>
      <c r="F77">
        <v>876</v>
      </c>
      <c r="H77">
        <v>574939278</v>
      </c>
      <c r="I77">
        <v>12664855.949999999</v>
      </c>
      <c r="J77">
        <v>14457.59</v>
      </c>
      <c r="L77">
        <v>45.39</v>
      </c>
      <c r="M77">
        <v>31.42</v>
      </c>
      <c r="N77">
        <v>27523.919999999998</v>
      </c>
      <c r="P77">
        <v>375.97</v>
      </c>
      <c r="Q77">
        <v>329349.71999999997</v>
      </c>
      <c r="S77">
        <v>0.997</v>
      </c>
      <c r="T77">
        <v>0.9</v>
      </c>
      <c r="V77">
        <v>11398370.35</v>
      </c>
      <c r="X77">
        <v>724515.38</v>
      </c>
      <c r="Y77">
        <v>807395.24000000011</v>
      </c>
      <c r="Z77">
        <v>12930280.970000001</v>
      </c>
      <c r="AA77">
        <v>1</v>
      </c>
      <c r="AB77">
        <v>647964908</v>
      </c>
      <c r="AC77">
        <v>2.4685100000000001E-2</v>
      </c>
      <c r="AD77">
        <v>15995078.550000001</v>
      </c>
      <c r="AE77">
        <v>4137037.38</v>
      </c>
      <c r="AF77">
        <v>15535407.73</v>
      </c>
      <c r="AH77">
        <v>225177.68</v>
      </c>
      <c r="AJ77">
        <v>807395.24</v>
      </c>
      <c r="AK77">
        <v>17067318.350000001</v>
      </c>
      <c r="AL77">
        <v>1.3476125127187097</v>
      </c>
      <c r="AO77">
        <v>827.07235159817355</v>
      </c>
      <c r="AP77">
        <v>4.2450452094602194E-2</v>
      </c>
    </row>
    <row r="78" spans="1:42" x14ac:dyDescent="0.25">
      <c r="A78" t="s">
        <v>256</v>
      </c>
      <c r="B78" t="s">
        <v>257</v>
      </c>
      <c r="C78" t="s">
        <v>233</v>
      </c>
      <c r="D78" t="s">
        <v>211</v>
      </c>
      <c r="F78">
        <v>4393.13</v>
      </c>
      <c r="H78">
        <v>1810260767</v>
      </c>
      <c r="I78">
        <v>59298460.060000002</v>
      </c>
      <c r="J78">
        <v>13497.99</v>
      </c>
      <c r="L78">
        <v>30.52</v>
      </c>
      <c r="M78">
        <v>21.12</v>
      </c>
      <c r="N78">
        <v>92782.9</v>
      </c>
      <c r="P78">
        <v>82.62</v>
      </c>
      <c r="Q78">
        <v>362960.4</v>
      </c>
      <c r="S78">
        <v>0.90159999999999996</v>
      </c>
      <c r="T78">
        <v>0.9</v>
      </c>
      <c r="V78">
        <v>53368614.049999997</v>
      </c>
      <c r="X78">
        <v>1165436</v>
      </c>
      <c r="Y78">
        <v>4497983.96</v>
      </c>
      <c r="Z78">
        <v>59032034.009999998</v>
      </c>
      <c r="AA78">
        <v>0.99550703256491946</v>
      </c>
      <c r="AB78">
        <v>2092496304</v>
      </c>
      <c r="AC78">
        <v>2.4277699999999999E-2</v>
      </c>
      <c r="AD78">
        <v>50800997.509999998</v>
      </c>
      <c r="AE78">
        <v>0</v>
      </c>
      <c r="AF78">
        <v>53368614.049999997</v>
      </c>
      <c r="AH78">
        <v>503524.71</v>
      </c>
      <c r="AJ78">
        <v>4495721.63</v>
      </c>
      <c r="AK78">
        <v>59029771.68</v>
      </c>
      <c r="AL78">
        <v>0.99546888098395581</v>
      </c>
      <c r="AO78">
        <v>265.28602613626276</v>
      </c>
      <c r="AP78">
        <v>1.9743190034984735E-2</v>
      </c>
    </row>
    <row r="79" spans="1:42" x14ac:dyDescent="0.25">
      <c r="A79" t="s">
        <v>258</v>
      </c>
      <c r="B79" t="s">
        <v>259</v>
      </c>
      <c r="C79" t="s">
        <v>233</v>
      </c>
      <c r="D79" t="s">
        <v>211</v>
      </c>
      <c r="F79">
        <v>1205.75</v>
      </c>
      <c r="H79">
        <v>859800815</v>
      </c>
      <c r="I79">
        <v>14549629.67</v>
      </c>
      <c r="J79">
        <v>12066.87</v>
      </c>
      <c r="L79">
        <v>59.09</v>
      </c>
      <c r="M79">
        <v>40.9</v>
      </c>
      <c r="N79">
        <v>49315.17</v>
      </c>
      <c r="P79">
        <v>833.47</v>
      </c>
      <c r="Q79">
        <v>1004956.45</v>
      </c>
      <c r="S79">
        <v>0.99990000000000001</v>
      </c>
      <c r="T79">
        <v>0.9</v>
      </c>
      <c r="V79">
        <v>13094666.699999999</v>
      </c>
      <c r="X79">
        <v>339154.9</v>
      </c>
      <c r="Y79">
        <v>718434.62</v>
      </c>
      <c r="Z79">
        <v>14152256.219999999</v>
      </c>
      <c r="AA79">
        <v>0.97268841482478774</v>
      </c>
      <c r="AB79">
        <v>921807399</v>
      </c>
      <c r="AC79">
        <v>2.94262E-2</v>
      </c>
      <c r="AD79">
        <v>27125288.879999999</v>
      </c>
      <c r="AE79">
        <v>12627559.960000001</v>
      </c>
      <c r="AF79">
        <v>25722226.66</v>
      </c>
      <c r="AH79">
        <v>11949.3</v>
      </c>
      <c r="AJ79">
        <v>718108.26</v>
      </c>
      <c r="AK79">
        <v>26779489.82</v>
      </c>
      <c r="AL79">
        <v>1.8405616106653799</v>
      </c>
      <c r="AO79">
        <v>281.28127721335272</v>
      </c>
      <c r="AP79">
        <v>1.2664725963028074E-2</v>
      </c>
    </row>
    <row r="80" spans="1:42" x14ac:dyDescent="0.25">
      <c r="A80" t="s">
        <v>260</v>
      </c>
      <c r="B80" t="s">
        <v>261</v>
      </c>
      <c r="C80" t="s">
        <v>233</v>
      </c>
      <c r="D80" t="s">
        <v>211</v>
      </c>
      <c r="F80">
        <v>1661.8</v>
      </c>
      <c r="H80">
        <v>1357559153</v>
      </c>
      <c r="I80">
        <v>19893002.09</v>
      </c>
      <c r="J80">
        <v>11970.75</v>
      </c>
      <c r="L80">
        <v>68.239999999999995</v>
      </c>
      <c r="M80">
        <v>47.24</v>
      </c>
      <c r="N80">
        <v>78503.429999999993</v>
      </c>
      <c r="P80">
        <v>1239.74</v>
      </c>
      <c r="Q80">
        <v>2060199.93</v>
      </c>
      <c r="S80">
        <v>0.99990000000000001</v>
      </c>
      <c r="T80">
        <v>0.9</v>
      </c>
      <c r="V80">
        <v>17903701.879999999</v>
      </c>
      <c r="X80">
        <v>533298.01</v>
      </c>
      <c r="Y80">
        <v>1087604.47</v>
      </c>
      <c r="Z80">
        <v>19524604.359999999</v>
      </c>
      <c r="AA80">
        <v>0.98148103899384853</v>
      </c>
      <c r="AB80">
        <v>1428014363</v>
      </c>
      <c r="AC80">
        <v>2.9294600000000001E-2</v>
      </c>
      <c r="AD80">
        <v>41833109.549999997</v>
      </c>
      <c r="AE80">
        <v>21536466.899999999</v>
      </c>
      <c r="AF80">
        <v>39440168.780000001</v>
      </c>
      <c r="AH80">
        <v>13607.15</v>
      </c>
      <c r="AJ80">
        <v>1087352.47</v>
      </c>
      <c r="AK80">
        <v>41060819.259999998</v>
      </c>
      <c r="AL80">
        <v>2.0640835945340212</v>
      </c>
      <c r="AO80">
        <v>320.91588037068243</v>
      </c>
      <c r="AP80">
        <v>1.2988002178503051E-2</v>
      </c>
    </row>
    <row r="81" spans="1:42" x14ac:dyDescent="0.25">
      <c r="A81" t="s">
        <v>262</v>
      </c>
      <c r="B81" t="s">
        <v>263</v>
      </c>
      <c r="C81" t="s">
        <v>233</v>
      </c>
      <c r="D81" t="s">
        <v>211</v>
      </c>
      <c r="F81">
        <v>721.55</v>
      </c>
      <c r="H81">
        <v>488745244</v>
      </c>
      <c r="I81">
        <v>9380724.3599999994</v>
      </c>
      <c r="J81">
        <v>13000.79</v>
      </c>
      <c r="L81">
        <v>52.1</v>
      </c>
      <c r="M81">
        <v>36.06</v>
      </c>
      <c r="N81">
        <v>26019.09</v>
      </c>
      <c r="P81">
        <v>577.44000000000005</v>
      </c>
      <c r="Q81">
        <v>416651.83</v>
      </c>
      <c r="S81">
        <v>0.99960000000000004</v>
      </c>
      <c r="T81">
        <v>0.9</v>
      </c>
      <c r="V81">
        <v>8442651.9199999999</v>
      </c>
      <c r="X81">
        <v>537359.72</v>
      </c>
      <c r="Y81">
        <v>462972.52</v>
      </c>
      <c r="Z81">
        <v>9442984.1600000001</v>
      </c>
      <c r="AA81">
        <v>1</v>
      </c>
      <c r="AB81">
        <v>529143750</v>
      </c>
      <c r="AC81">
        <v>2.5285200000000001E-2</v>
      </c>
      <c r="AD81">
        <v>13379505.539999999</v>
      </c>
      <c r="AE81">
        <v>4443168.25</v>
      </c>
      <c r="AF81">
        <v>12885820.17</v>
      </c>
      <c r="AH81">
        <v>25915</v>
      </c>
      <c r="AJ81">
        <v>462972.52</v>
      </c>
      <c r="AK81">
        <v>13886152.41</v>
      </c>
      <c r="AL81">
        <v>1.4802857303015351</v>
      </c>
      <c r="AO81">
        <v>744.72970688101998</v>
      </c>
      <c r="AP81">
        <v>3.8697524276993009E-2</v>
      </c>
    </row>
    <row r="82" spans="1:42" x14ac:dyDescent="0.25">
      <c r="A82" t="s">
        <v>264</v>
      </c>
      <c r="B82" t="s">
        <v>265</v>
      </c>
      <c r="C82" t="s">
        <v>233</v>
      </c>
      <c r="D82" t="s">
        <v>211</v>
      </c>
      <c r="F82">
        <v>459.06</v>
      </c>
      <c r="H82">
        <v>339482867</v>
      </c>
      <c r="I82">
        <v>5467090.0599999996</v>
      </c>
      <c r="J82">
        <v>11909.31</v>
      </c>
      <c r="L82">
        <v>62.09</v>
      </c>
      <c r="M82">
        <v>42.98</v>
      </c>
      <c r="N82">
        <v>19730.39</v>
      </c>
      <c r="P82">
        <v>957.9</v>
      </c>
      <c r="Q82">
        <v>439733.57</v>
      </c>
      <c r="S82">
        <v>0.99990000000000001</v>
      </c>
      <c r="T82">
        <v>0.9</v>
      </c>
      <c r="V82">
        <v>4920381.05</v>
      </c>
      <c r="X82">
        <v>125126.51</v>
      </c>
      <c r="Y82">
        <v>274442.01000000013</v>
      </c>
      <c r="Z82">
        <v>5319949.5699999994</v>
      </c>
      <c r="AA82">
        <v>0.97308614118568215</v>
      </c>
      <c r="AB82">
        <v>361580553</v>
      </c>
      <c r="AC82">
        <v>3.5173999999999997E-2</v>
      </c>
      <c r="AD82">
        <v>12718234.369999999</v>
      </c>
      <c r="AE82">
        <v>7018067.9800000004</v>
      </c>
      <c r="AF82">
        <v>11938449.029999999</v>
      </c>
      <c r="AH82">
        <v>3429.3</v>
      </c>
      <c r="AJ82">
        <v>274349.71000000002</v>
      </c>
      <c r="AK82">
        <v>12337925.25</v>
      </c>
      <c r="AL82">
        <v>2.2567627594559876</v>
      </c>
      <c r="AO82">
        <v>272.57114538404562</v>
      </c>
      <c r="AP82">
        <v>1.0141616800604299E-2</v>
      </c>
    </row>
    <row r="83" spans="1:42" x14ac:dyDescent="0.25">
      <c r="A83" t="s">
        <v>266</v>
      </c>
      <c r="B83" t="s">
        <v>267</v>
      </c>
      <c r="C83" t="s">
        <v>233</v>
      </c>
      <c r="D83" t="s">
        <v>211</v>
      </c>
      <c r="F83">
        <v>3301.2</v>
      </c>
      <c r="H83">
        <v>1550665542</v>
      </c>
      <c r="I83">
        <v>40223161.329999998</v>
      </c>
      <c r="J83">
        <v>12184.4</v>
      </c>
      <c r="L83">
        <v>38.549999999999997</v>
      </c>
      <c r="M83">
        <v>26.68</v>
      </c>
      <c r="N83">
        <v>88076.01</v>
      </c>
      <c r="P83">
        <v>214.62</v>
      </c>
      <c r="Q83">
        <v>708503.54</v>
      </c>
      <c r="S83">
        <v>0.98119999999999996</v>
      </c>
      <c r="T83">
        <v>0.9</v>
      </c>
      <c r="V83">
        <v>36200845.189999998</v>
      </c>
      <c r="X83">
        <v>849971.31</v>
      </c>
      <c r="Y83">
        <v>2798360.5599999996</v>
      </c>
      <c r="Z83">
        <v>39849177.060000002</v>
      </c>
      <c r="AA83">
        <v>0.99070226561925989</v>
      </c>
      <c r="AB83">
        <v>1887949812</v>
      </c>
      <c r="AC83">
        <v>2.89757E-2</v>
      </c>
      <c r="AD83">
        <v>54704667.359999999</v>
      </c>
      <c r="AE83">
        <v>16653439.949999999</v>
      </c>
      <c r="AF83">
        <v>52854285.140000001</v>
      </c>
      <c r="AH83">
        <v>48159.3</v>
      </c>
      <c r="AJ83">
        <v>2797912.78</v>
      </c>
      <c r="AK83">
        <v>56502169.230000004</v>
      </c>
      <c r="AL83">
        <v>1.4047172664138283</v>
      </c>
      <c r="AO83">
        <v>257.47343693202475</v>
      </c>
      <c r="AP83">
        <v>1.5043162441075007E-2</v>
      </c>
    </row>
    <row r="84" spans="1:42" x14ac:dyDescent="0.25">
      <c r="A84" t="s">
        <v>268</v>
      </c>
      <c r="B84" t="s">
        <v>269</v>
      </c>
      <c r="C84" t="s">
        <v>233</v>
      </c>
      <c r="D84" t="s">
        <v>211</v>
      </c>
      <c r="F84">
        <v>15058.13</v>
      </c>
      <c r="H84">
        <v>4435770670</v>
      </c>
      <c r="I84">
        <v>220004910.25999999</v>
      </c>
      <c r="J84">
        <v>14610.37</v>
      </c>
      <c r="L84">
        <v>20.16</v>
      </c>
      <c r="M84">
        <v>13.95</v>
      </c>
      <c r="N84">
        <v>210060.91</v>
      </c>
      <c r="P84">
        <v>3.68</v>
      </c>
      <c r="Q84">
        <v>55413.91</v>
      </c>
      <c r="S84">
        <v>0.60740000000000005</v>
      </c>
      <c r="T84">
        <v>0.60740000000000005</v>
      </c>
      <c r="V84">
        <v>133630982.48999999</v>
      </c>
      <c r="X84">
        <v>3704740.26</v>
      </c>
      <c r="Y84">
        <v>17470954.579999998</v>
      </c>
      <c r="Z84">
        <v>154806677.32999998</v>
      </c>
      <c r="AA84">
        <v>0.70365101009359621</v>
      </c>
      <c r="AB84">
        <v>5002441389</v>
      </c>
      <c r="AC84">
        <v>3.5372800000000003E-2</v>
      </c>
      <c r="AD84">
        <v>176950358.75999999</v>
      </c>
      <c r="AE84">
        <v>26312189.140000001</v>
      </c>
      <c r="AF84">
        <v>159943171.63</v>
      </c>
      <c r="AH84">
        <v>3759578.94</v>
      </c>
      <c r="AJ84">
        <v>16356807.15</v>
      </c>
      <c r="AK84">
        <v>180004719.03999999</v>
      </c>
      <c r="AL84">
        <v>0.81818500699494345</v>
      </c>
      <c r="AO84">
        <v>246.02923869032875</v>
      </c>
      <c r="AP84">
        <v>2.0581350754347423E-2</v>
      </c>
    </row>
    <row r="85" spans="1:42" x14ac:dyDescent="0.25">
      <c r="A85" t="s">
        <v>270</v>
      </c>
      <c r="B85" t="s">
        <v>271</v>
      </c>
      <c r="C85" t="s">
        <v>233</v>
      </c>
      <c r="D85" t="s">
        <v>211</v>
      </c>
      <c r="F85">
        <v>2146.38</v>
      </c>
      <c r="H85">
        <v>646100546</v>
      </c>
      <c r="I85">
        <v>28550059.18</v>
      </c>
      <c r="J85">
        <v>13301.49</v>
      </c>
      <c r="L85">
        <v>22.63</v>
      </c>
      <c r="M85">
        <v>15.66</v>
      </c>
      <c r="N85">
        <v>33612.31</v>
      </c>
      <c r="P85">
        <v>13.17</v>
      </c>
      <c r="Q85">
        <v>28267.82</v>
      </c>
      <c r="S85">
        <v>0.69689999999999996</v>
      </c>
      <c r="T85">
        <v>0.69689999999999996</v>
      </c>
      <c r="V85">
        <v>19896536.239999998</v>
      </c>
      <c r="X85">
        <v>848140.23</v>
      </c>
      <c r="Y85">
        <v>2067735.0900000005</v>
      </c>
      <c r="Z85">
        <v>22812411.559999999</v>
      </c>
      <c r="AA85">
        <v>0.79903202358265646</v>
      </c>
      <c r="AB85">
        <v>724215287</v>
      </c>
      <c r="AC85">
        <v>3.4139500000000003E-2</v>
      </c>
      <c r="AD85">
        <v>24724347.789999999</v>
      </c>
      <c r="AE85">
        <v>3364501.86</v>
      </c>
      <c r="AF85">
        <v>23261038.100000001</v>
      </c>
      <c r="AH85">
        <v>125802.03</v>
      </c>
      <c r="AJ85">
        <v>2042452.91</v>
      </c>
      <c r="AK85">
        <v>26151631.240000002</v>
      </c>
      <c r="AL85">
        <v>0.91599219024806244</v>
      </c>
      <c r="AO85">
        <v>395.14914879937379</v>
      </c>
      <c r="AP85">
        <v>3.2431637713778036E-2</v>
      </c>
    </row>
    <row r="86" spans="1:42" x14ac:dyDescent="0.25">
      <c r="A86" t="s">
        <v>272</v>
      </c>
      <c r="B86" t="s">
        <v>273</v>
      </c>
      <c r="C86" t="s">
        <v>233</v>
      </c>
      <c r="D86" t="s">
        <v>211</v>
      </c>
      <c r="F86">
        <v>6082.88</v>
      </c>
      <c r="H86">
        <v>2845894972</v>
      </c>
      <c r="I86">
        <v>99242220.079999998</v>
      </c>
      <c r="J86">
        <v>16315</v>
      </c>
      <c r="L86">
        <v>28.67</v>
      </c>
      <c r="M86">
        <v>19.84</v>
      </c>
      <c r="N86">
        <v>120684.33</v>
      </c>
      <c r="P86">
        <v>60.99</v>
      </c>
      <c r="Q86">
        <v>370994.85</v>
      </c>
      <c r="S86">
        <v>0.86629999999999996</v>
      </c>
      <c r="T86">
        <v>0.86629999999999996</v>
      </c>
      <c r="V86">
        <v>85973535.25</v>
      </c>
      <c r="X86">
        <v>8185356.5199999996</v>
      </c>
      <c r="Y86">
        <v>12043047.110000001</v>
      </c>
      <c r="Z86">
        <v>106201938.88</v>
      </c>
      <c r="AA86">
        <v>1</v>
      </c>
      <c r="AB86">
        <v>3160592635</v>
      </c>
      <c r="AC86">
        <v>2.5374000000000001E-2</v>
      </c>
      <c r="AD86">
        <v>80196877.519999996</v>
      </c>
      <c r="AE86">
        <v>0</v>
      </c>
      <c r="AF86">
        <v>85973535.25</v>
      </c>
      <c r="AH86">
        <v>5306595</v>
      </c>
      <c r="AJ86">
        <v>12043047.109999999</v>
      </c>
      <c r="AK86">
        <v>106201938.88</v>
      </c>
      <c r="AL86">
        <v>1.0701286085134907</v>
      </c>
      <c r="AO86">
        <v>1345.6383357883108</v>
      </c>
      <c r="AP86">
        <v>7.7073513029256663E-2</v>
      </c>
    </row>
    <row r="87" spans="1:42" x14ac:dyDescent="0.25">
      <c r="A87" t="s">
        <v>274</v>
      </c>
      <c r="B87" t="s">
        <v>275</v>
      </c>
      <c r="C87" t="s">
        <v>233</v>
      </c>
      <c r="D87" t="s">
        <v>211</v>
      </c>
      <c r="F87">
        <v>4006.8</v>
      </c>
      <c r="H87">
        <v>1726500232</v>
      </c>
      <c r="I87">
        <v>63606159.090000004</v>
      </c>
      <c r="J87">
        <v>15874.55</v>
      </c>
      <c r="L87">
        <v>27.14</v>
      </c>
      <c r="M87">
        <v>18.78</v>
      </c>
      <c r="N87">
        <v>75247.7</v>
      </c>
      <c r="P87">
        <v>45.56</v>
      </c>
      <c r="Q87">
        <v>182549.8</v>
      </c>
      <c r="S87">
        <v>0.83109999999999995</v>
      </c>
      <c r="T87">
        <v>0.83109999999999995</v>
      </c>
      <c r="V87">
        <v>52863078.810000002</v>
      </c>
      <c r="X87">
        <v>5964296.1299999999</v>
      </c>
      <c r="Y87">
        <v>8059193.7299999995</v>
      </c>
      <c r="Z87">
        <v>66886568.670000002</v>
      </c>
      <c r="AA87">
        <v>1</v>
      </c>
      <c r="AB87">
        <v>1947322797</v>
      </c>
      <c r="AC87">
        <v>3.6327100000000001E-2</v>
      </c>
      <c r="AD87">
        <v>70740589.969999999</v>
      </c>
      <c r="AE87">
        <v>14857999.52</v>
      </c>
      <c r="AF87">
        <v>67721078.329999998</v>
      </c>
      <c r="AH87">
        <v>3691755.5</v>
      </c>
      <c r="AJ87">
        <v>8059193.7300000004</v>
      </c>
      <c r="AK87">
        <v>81744568.189999998</v>
      </c>
      <c r="AL87">
        <v>1.285167495719006</v>
      </c>
      <c r="AO87">
        <v>1488.5435085354895</v>
      </c>
      <c r="AP87">
        <v>7.2962598764202982E-2</v>
      </c>
    </row>
    <row r="88" spans="1:42" x14ac:dyDescent="0.25">
      <c r="A88" t="s">
        <v>276</v>
      </c>
      <c r="B88" t="s">
        <v>277</v>
      </c>
      <c r="C88" t="s">
        <v>233</v>
      </c>
      <c r="D88" t="s">
        <v>211</v>
      </c>
      <c r="F88">
        <v>3312.79</v>
      </c>
      <c r="H88">
        <v>1046630449</v>
      </c>
      <c r="I88">
        <v>56174578.990000002</v>
      </c>
      <c r="J88">
        <v>16956.87</v>
      </c>
      <c r="L88">
        <v>18.63</v>
      </c>
      <c r="M88">
        <v>12.89</v>
      </c>
      <c r="N88">
        <v>42701.86</v>
      </c>
      <c r="P88">
        <v>0.73</v>
      </c>
      <c r="Q88">
        <v>2418.33</v>
      </c>
      <c r="S88">
        <v>0.54859999999999998</v>
      </c>
      <c r="T88">
        <v>0.54859999999999998</v>
      </c>
      <c r="V88">
        <v>30817374.030000001</v>
      </c>
      <c r="X88">
        <v>1148977.49</v>
      </c>
      <c r="Y88">
        <v>7695460.9100000001</v>
      </c>
      <c r="Z88">
        <v>39661812.43</v>
      </c>
      <c r="AA88">
        <v>0.7060455662170686</v>
      </c>
      <c r="AB88">
        <v>1182602671</v>
      </c>
      <c r="AC88">
        <v>2.9628100000000001E-2</v>
      </c>
      <c r="AD88">
        <v>35038270.189999998</v>
      </c>
      <c r="AE88">
        <v>2315583.63</v>
      </c>
      <c r="AF88">
        <v>33132957.66</v>
      </c>
      <c r="AH88">
        <v>3631412.74</v>
      </c>
      <c r="AJ88">
        <v>6627991.0300000003</v>
      </c>
      <c r="AK88">
        <v>40909926.18</v>
      </c>
      <c r="AL88">
        <v>0.72826404604265282</v>
      </c>
      <c r="AO88">
        <v>346.83076500472413</v>
      </c>
      <c r="AP88">
        <v>2.8085542979095154E-2</v>
      </c>
    </row>
    <row r="89" spans="1:42" x14ac:dyDescent="0.25">
      <c r="A89" t="s">
        <v>278</v>
      </c>
      <c r="B89" t="s">
        <v>279</v>
      </c>
      <c r="C89" t="s">
        <v>233</v>
      </c>
      <c r="D89" t="s">
        <v>211</v>
      </c>
      <c r="F89">
        <v>4629.95</v>
      </c>
      <c r="H89">
        <v>1583161017</v>
      </c>
      <c r="I89">
        <v>58853583.909999996</v>
      </c>
      <c r="J89">
        <v>12711.49</v>
      </c>
      <c r="L89">
        <v>26.89</v>
      </c>
      <c r="M89">
        <v>18.61</v>
      </c>
      <c r="N89">
        <v>86163.36</v>
      </c>
      <c r="P89">
        <v>43.29</v>
      </c>
      <c r="Q89">
        <v>200430.53</v>
      </c>
      <c r="S89">
        <v>0.82499999999999996</v>
      </c>
      <c r="T89">
        <v>0.82499999999999996</v>
      </c>
      <c r="V89">
        <v>48554206.719999999</v>
      </c>
      <c r="X89">
        <v>2062801.44</v>
      </c>
      <c r="Y89">
        <v>3371486.54</v>
      </c>
      <c r="Z89">
        <v>53988494.699999996</v>
      </c>
      <c r="AA89">
        <v>0.91733571879938891</v>
      </c>
      <c r="AB89">
        <v>1808476255</v>
      </c>
      <c r="AC89">
        <v>3.6276299999999997E-2</v>
      </c>
      <c r="AD89">
        <v>65604827.159999996</v>
      </c>
      <c r="AE89">
        <v>14066761.859999999</v>
      </c>
      <c r="AF89">
        <v>62620968.579999998</v>
      </c>
      <c r="AH89">
        <v>181877.15</v>
      </c>
      <c r="AJ89">
        <v>3356451.79</v>
      </c>
      <c r="AK89">
        <v>68040221.810000002</v>
      </c>
      <c r="AL89">
        <v>1.1560930922074073</v>
      </c>
      <c r="AO89">
        <v>445.53428006781934</v>
      </c>
      <c r="AP89">
        <v>3.0317382646992283E-2</v>
      </c>
    </row>
    <row r="90" spans="1:42" x14ac:dyDescent="0.25">
      <c r="A90" t="s">
        <v>280</v>
      </c>
      <c r="B90" t="s">
        <v>281</v>
      </c>
      <c r="C90" t="s">
        <v>233</v>
      </c>
      <c r="D90" t="s">
        <v>211</v>
      </c>
      <c r="F90">
        <v>7042.47</v>
      </c>
      <c r="H90">
        <v>2580170664</v>
      </c>
      <c r="I90">
        <v>97170418</v>
      </c>
      <c r="J90">
        <v>13797.77</v>
      </c>
      <c r="L90">
        <v>26.55</v>
      </c>
      <c r="M90">
        <v>18.38</v>
      </c>
      <c r="N90">
        <v>129440.59</v>
      </c>
      <c r="P90">
        <v>40.32</v>
      </c>
      <c r="Q90">
        <v>283952.39</v>
      </c>
      <c r="S90">
        <v>0.81640000000000001</v>
      </c>
      <c r="T90">
        <v>0.81640000000000001</v>
      </c>
      <c r="V90">
        <v>79329929.25</v>
      </c>
      <c r="X90">
        <v>3729101.78</v>
      </c>
      <c r="Y90">
        <v>8275193.2500000019</v>
      </c>
      <c r="Z90">
        <v>91334224.280000001</v>
      </c>
      <c r="AA90">
        <v>0.93993857554466831</v>
      </c>
      <c r="AB90">
        <v>3510421335</v>
      </c>
      <c r="AC90">
        <v>3.0356000000000001E-2</v>
      </c>
      <c r="AD90">
        <v>106562350.04000001</v>
      </c>
      <c r="AE90">
        <v>22232548.329999998</v>
      </c>
      <c r="AF90">
        <v>101562477.58</v>
      </c>
      <c r="AH90">
        <v>1840396.48</v>
      </c>
      <c r="AJ90">
        <v>8164656.4100000001</v>
      </c>
      <c r="AK90">
        <v>113456235.77</v>
      </c>
      <c r="AL90">
        <v>1.1676005733555659</v>
      </c>
      <c r="AO90">
        <v>529.51617543276711</v>
      </c>
      <c r="AP90">
        <v>3.2868195870341448E-2</v>
      </c>
    </row>
    <row r="91" spans="1:42" x14ac:dyDescent="0.25">
      <c r="A91" t="s">
        <v>282</v>
      </c>
      <c r="B91" t="s">
        <v>283</v>
      </c>
      <c r="C91" t="s">
        <v>233</v>
      </c>
      <c r="D91" t="s">
        <v>211</v>
      </c>
      <c r="F91">
        <v>701.47</v>
      </c>
      <c r="H91">
        <v>292351197</v>
      </c>
      <c r="I91">
        <v>9874899.9800000004</v>
      </c>
      <c r="J91">
        <v>14077.43</v>
      </c>
      <c r="L91">
        <v>29.6</v>
      </c>
      <c r="M91">
        <v>20.49</v>
      </c>
      <c r="N91">
        <v>14373.12</v>
      </c>
      <c r="P91">
        <v>71.569999999999993</v>
      </c>
      <c r="Q91">
        <v>50204.2</v>
      </c>
      <c r="S91">
        <v>0.88519999999999999</v>
      </c>
      <c r="T91">
        <v>0.88519999999999999</v>
      </c>
      <c r="V91">
        <v>8741261.4600000009</v>
      </c>
      <c r="X91">
        <v>769880.54</v>
      </c>
      <c r="Y91">
        <v>606275.57999999996</v>
      </c>
      <c r="Z91">
        <v>10117417.58</v>
      </c>
      <c r="AA91">
        <v>1</v>
      </c>
      <c r="AB91">
        <v>351511184</v>
      </c>
      <c r="AC91">
        <v>2.3641599999999999E-2</v>
      </c>
      <c r="AD91">
        <v>8310286.7999999998</v>
      </c>
      <c r="AE91">
        <v>0</v>
      </c>
      <c r="AF91">
        <v>8741261.4600000009</v>
      </c>
      <c r="AH91">
        <v>141676.29999999999</v>
      </c>
      <c r="AJ91">
        <v>606275.57999999996</v>
      </c>
      <c r="AK91">
        <v>10117417.58</v>
      </c>
      <c r="AL91">
        <v>1.024558993052201</v>
      </c>
      <c r="AO91">
        <v>1097.5245413203702</v>
      </c>
      <c r="AP91">
        <v>7.6094569974248308E-2</v>
      </c>
    </row>
    <row r="92" spans="1:42" x14ac:dyDescent="0.25">
      <c r="A92" t="s">
        <v>284</v>
      </c>
      <c r="B92" t="s">
        <v>285</v>
      </c>
      <c r="C92" t="s">
        <v>233</v>
      </c>
      <c r="D92" t="s">
        <v>211</v>
      </c>
      <c r="F92">
        <v>1677.46</v>
      </c>
      <c r="H92">
        <v>937299474</v>
      </c>
      <c r="I92">
        <v>25943911.199999999</v>
      </c>
      <c r="J92">
        <v>15466.18</v>
      </c>
      <c r="L92">
        <v>36.119999999999997</v>
      </c>
      <c r="M92">
        <v>25</v>
      </c>
      <c r="N92">
        <v>41936.5</v>
      </c>
      <c r="P92">
        <v>168.22</v>
      </c>
      <c r="Q92">
        <v>282182.32</v>
      </c>
      <c r="S92">
        <v>0.96719999999999995</v>
      </c>
      <c r="T92">
        <v>0.9</v>
      </c>
      <c r="V92">
        <v>23349520.079999998</v>
      </c>
      <c r="X92">
        <v>1553387.79</v>
      </c>
      <c r="Y92">
        <v>2336402.6499999994</v>
      </c>
      <c r="Z92">
        <v>27239310.519999996</v>
      </c>
      <c r="AA92">
        <v>1</v>
      </c>
      <c r="AB92">
        <v>1040445859</v>
      </c>
      <c r="AC92">
        <v>2.4548299999999999E-2</v>
      </c>
      <c r="AD92">
        <v>25541177.079999998</v>
      </c>
      <c r="AE92">
        <v>1972491.3</v>
      </c>
      <c r="AF92">
        <v>25322011.379999999</v>
      </c>
      <c r="AH92">
        <v>1124574.01</v>
      </c>
      <c r="AJ92">
        <v>2336402.65</v>
      </c>
      <c r="AK92">
        <v>29211801.819999997</v>
      </c>
      <c r="AL92">
        <v>1.1259598290638613</v>
      </c>
      <c r="AO92">
        <v>926.03566702037608</v>
      </c>
      <c r="AP92">
        <v>5.3176719449618673E-2</v>
      </c>
    </row>
    <row r="93" spans="1:42" x14ac:dyDescent="0.25">
      <c r="A93" t="s">
        <v>286</v>
      </c>
      <c r="B93" t="s">
        <v>287</v>
      </c>
      <c r="C93" t="s">
        <v>233</v>
      </c>
      <c r="D93" t="s">
        <v>211</v>
      </c>
      <c r="F93">
        <v>1639.13</v>
      </c>
      <c r="H93">
        <v>407127484</v>
      </c>
      <c r="I93">
        <v>26817822.829999998</v>
      </c>
      <c r="J93">
        <v>16361.01</v>
      </c>
      <c r="L93">
        <v>15.18</v>
      </c>
      <c r="M93">
        <v>10.5</v>
      </c>
      <c r="N93">
        <v>17210.86</v>
      </c>
      <c r="P93">
        <v>2.34</v>
      </c>
      <c r="Q93">
        <v>3835.56</v>
      </c>
      <c r="S93">
        <v>0.41389999999999999</v>
      </c>
      <c r="T93">
        <v>0.41389999999999999</v>
      </c>
      <c r="V93">
        <v>11099896.859999999</v>
      </c>
      <c r="X93">
        <v>911479.39</v>
      </c>
      <c r="Y93">
        <v>3987300.42</v>
      </c>
      <c r="Z93">
        <v>15998676.67</v>
      </c>
      <c r="AA93">
        <v>0.59656881065315026</v>
      </c>
      <c r="AB93">
        <v>470173628</v>
      </c>
      <c r="AC93">
        <v>4.5785300000000001E-2</v>
      </c>
      <c r="AD93">
        <v>21527040.609999999</v>
      </c>
      <c r="AE93">
        <v>4315794.79</v>
      </c>
      <c r="AF93">
        <v>15415691.65</v>
      </c>
      <c r="AH93">
        <v>1424531.9</v>
      </c>
      <c r="AJ93">
        <v>3412599.82</v>
      </c>
      <c r="AK93">
        <v>19739770.859999999</v>
      </c>
      <c r="AL93">
        <v>0.736069105427825</v>
      </c>
      <c r="AO93">
        <v>556.07510691647394</v>
      </c>
      <c r="AP93">
        <v>4.6174770541384087E-2</v>
      </c>
    </row>
    <row r="94" spans="1:42" x14ac:dyDescent="0.25">
      <c r="A94" t="s">
        <v>288</v>
      </c>
      <c r="B94" t="s">
        <v>289</v>
      </c>
      <c r="C94" t="s">
        <v>233</v>
      </c>
      <c r="D94" t="s">
        <v>211</v>
      </c>
      <c r="F94">
        <v>852.79</v>
      </c>
      <c r="H94">
        <v>293683684</v>
      </c>
      <c r="I94">
        <v>12008571.640000001</v>
      </c>
      <c r="J94">
        <v>14081.51</v>
      </c>
      <c r="L94">
        <v>24.45</v>
      </c>
      <c r="M94">
        <v>16.920000000000002</v>
      </c>
      <c r="N94">
        <v>14429.2</v>
      </c>
      <c r="P94">
        <v>23.91</v>
      </c>
      <c r="Q94">
        <v>20390.2</v>
      </c>
      <c r="S94">
        <v>0.75629999999999997</v>
      </c>
      <c r="T94">
        <v>0.75629999999999997</v>
      </c>
      <c r="V94">
        <v>9082082.7300000004</v>
      </c>
      <c r="X94">
        <v>796896.02</v>
      </c>
      <c r="Y94">
        <v>865322.22000000009</v>
      </c>
      <c r="Z94">
        <v>10744300.970000001</v>
      </c>
      <c r="AA94">
        <v>0.89471931317886533</v>
      </c>
      <c r="AB94">
        <v>352356903</v>
      </c>
      <c r="AC94">
        <v>3.2711900000000002E-2</v>
      </c>
      <c r="AD94">
        <v>11526263.77</v>
      </c>
      <c r="AE94">
        <v>1848534.12</v>
      </c>
      <c r="AF94">
        <v>10930616.85</v>
      </c>
      <c r="AH94">
        <v>155151.53</v>
      </c>
      <c r="AJ94">
        <v>848987.76</v>
      </c>
      <c r="AK94">
        <v>12576500.629999999</v>
      </c>
      <c r="AL94">
        <v>1.0472936338330407</v>
      </c>
      <c r="AO94">
        <v>934.4575100552305</v>
      </c>
      <c r="AP94">
        <v>6.3363891391146066E-2</v>
      </c>
    </row>
    <row r="95" spans="1:42" x14ac:dyDescent="0.25">
      <c r="A95" t="s">
        <v>290</v>
      </c>
      <c r="B95" t="s">
        <v>291</v>
      </c>
      <c r="C95" t="s">
        <v>233</v>
      </c>
      <c r="D95" t="s">
        <v>211</v>
      </c>
      <c r="F95">
        <v>593.25</v>
      </c>
      <c r="H95">
        <v>471014200</v>
      </c>
      <c r="I95">
        <v>8616429.2400000002</v>
      </c>
      <c r="J95">
        <v>14524.11</v>
      </c>
      <c r="L95">
        <v>54.66</v>
      </c>
      <c r="M95">
        <v>37.840000000000003</v>
      </c>
      <c r="N95">
        <v>22448.58</v>
      </c>
      <c r="P95">
        <v>666.15</v>
      </c>
      <c r="Q95">
        <v>395193.48</v>
      </c>
      <c r="S95">
        <v>0.99980000000000002</v>
      </c>
      <c r="T95">
        <v>0.9</v>
      </c>
      <c r="V95">
        <v>7754786.3099999996</v>
      </c>
      <c r="X95">
        <v>549429.64</v>
      </c>
      <c r="Y95">
        <v>554337.43000000005</v>
      </c>
      <c r="Z95">
        <v>8858553.379999999</v>
      </c>
      <c r="AA95">
        <v>1</v>
      </c>
      <c r="AB95">
        <v>492696336</v>
      </c>
      <c r="AC95">
        <v>1.7759500000000001E-2</v>
      </c>
      <c r="AD95">
        <v>8750040.5700000003</v>
      </c>
      <c r="AE95">
        <v>895728.83</v>
      </c>
      <c r="AF95">
        <v>8650515.1400000006</v>
      </c>
      <c r="AH95">
        <v>200356.7</v>
      </c>
      <c r="AJ95">
        <v>554337.43000000005</v>
      </c>
      <c r="AK95">
        <v>9754282.2100000009</v>
      </c>
      <c r="AL95">
        <v>1.1320562077754615</v>
      </c>
      <c r="AO95">
        <v>926.13508638853773</v>
      </c>
      <c r="AP95">
        <v>5.6327019064173658E-2</v>
      </c>
    </row>
    <row r="96" spans="1:42" x14ac:dyDescent="0.25">
      <c r="A96" t="s">
        <v>292</v>
      </c>
      <c r="B96" t="s">
        <v>293</v>
      </c>
      <c r="C96" t="s">
        <v>233</v>
      </c>
      <c r="D96" t="s">
        <v>211</v>
      </c>
      <c r="F96">
        <v>739.8</v>
      </c>
      <c r="H96">
        <v>453225664</v>
      </c>
      <c r="I96">
        <v>10235744.470000001</v>
      </c>
      <c r="J96">
        <v>13835.82</v>
      </c>
      <c r="L96">
        <v>44.27</v>
      </c>
      <c r="M96">
        <v>30.64</v>
      </c>
      <c r="N96">
        <v>22667.47</v>
      </c>
      <c r="P96">
        <v>346.33</v>
      </c>
      <c r="Q96">
        <v>256214.93</v>
      </c>
      <c r="S96">
        <v>0.99580000000000002</v>
      </c>
      <c r="T96">
        <v>0.9</v>
      </c>
      <c r="V96">
        <v>9212170.0199999996</v>
      </c>
      <c r="X96">
        <v>1525037.2</v>
      </c>
      <c r="Y96">
        <v>541056.3899999999</v>
      </c>
      <c r="Z96">
        <v>11278263.609999999</v>
      </c>
      <c r="AA96">
        <v>1</v>
      </c>
      <c r="AB96">
        <v>504055424</v>
      </c>
      <c r="AC96">
        <v>1.9955500000000001E-2</v>
      </c>
      <c r="AD96">
        <v>10058678.01</v>
      </c>
      <c r="AE96">
        <v>761857.19</v>
      </c>
      <c r="AF96">
        <v>9974027.2100000009</v>
      </c>
      <c r="AH96">
        <v>147630.88</v>
      </c>
      <c r="AJ96">
        <v>541056.39</v>
      </c>
      <c r="AK96">
        <v>12040120.800000001</v>
      </c>
      <c r="AL96">
        <v>1.1762818850439709</v>
      </c>
      <c r="AO96">
        <v>2061.4182211408488</v>
      </c>
      <c r="AP96">
        <v>0.1266629484315473</v>
      </c>
    </row>
    <row r="97" spans="1:42" x14ac:dyDescent="0.25">
      <c r="A97" t="s">
        <v>294</v>
      </c>
      <c r="B97" t="s">
        <v>295</v>
      </c>
      <c r="C97" t="s">
        <v>233</v>
      </c>
      <c r="D97" t="s">
        <v>211</v>
      </c>
      <c r="F97">
        <v>481.5</v>
      </c>
      <c r="H97">
        <v>180952533</v>
      </c>
      <c r="I97">
        <v>7144394.5999999996</v>
      </c>
      <c r="J97">
        <v>14837.78</v>
      </c>
      <c r="L97">
        <v>25.32</v>
      </c>
      <c r="M97">
        <v>17.52</v>
      </c>
      <c r="N97">
        <v>8435.8799999999992</v>
      </c>
      <c r="P97">
        <v>30.14</v>
      </c>
      <c r="Q97">
        <v>14512.41</v>
      </c>
      <c r="S97">
        <v>0.78220000000000001</v>
      </c>
      <c r="T97">
        <v>0.78220000000000001</v>
      </c>
      <c r="V97">
        <v>5588345.4500000002</v>
      </c>
      <c r="X97">
        <v>349639.22</v>
      </c>
      <c r="Y97">
        <v>619100.97000000009</v>
      </c>
      <c r="Z97">
        <v>6557085.6399999997</v>
      </c>
      <c r="AA97">
        <v>0.91779443985358811</v>
      </c>
      <c r="AB97">
        <v>230512117</v>
      </c>
      <c r="AC97">
        <v>2.89909E-2</v>
      </c>
      <c r="AD97">
        <v>6682753.7300000004</v>
      </c>
      <c r="AE97">
        <v>856046.15</v>
      </c>
      <c r="AF97">
        <v>6444391.5999999996</v>
      </c>
      <c r="AH97">
        <v>165715</v>
      </c>
      <c r="AJ97">
        <v>605478.27</v>
      </c>
      <c r="AK97">
        <v>7399509.0899999999</v>
      </c>
      <c r="AL97">
        <v>1.0357083425935067</v>
      </c>
      <c r="AO97">
        <v>726.14583592938732</v>
      </c>
      <c r="AP97">
        <v>4.725167788124171E-2</v>
      </c>
    </row>
    <row r="98" spans="1:42" x14ac:dyDescent="0.25">
      <c r="A98" t="s">
        <v>296</v>
      </c>
      <c r="B98" t="s">
        <v>297</v>
      </c>
      <c r="C98" t="s">
        <v>233</v>
      </c>
      <c r="D98" t="s">
        <v>211</v>
      </c>
      <c r="F98">
        <v>1012.14</v>
      </c>
      <c r="H98">
        <v>283864518</v>
      </c>
      <c r="I98">
        <v>14676715.439999999</v>
      </c>
      <c r="J98">
        <v>14500.67</v>
      </c>
      <c r="L98">
        <v>19.34</v>
      </c>
      <c r="M98">
        <v>13.38</v>
      </c>
      <c r="N98">
        <v>13542.43</v>
      </c>
      <c r="P98">
        <v>1.82</v>
      </c>
      <c r="Q98">
        <v>1842.09</v>
      </c>
      <c r="S98">
        <v>0.57599999999999996</v>
      </c>
      <c r="T98">
        <v>0.57599999999999996</v>
      </c>
      <c r="V98">
        <v>8453788.0899999999</v>
      </c>
      <c r="X98">
        <v>841165.3</v>
      </c>
      <c r="Y98">
        <v>1805448.6500000001</v>
      </c>
      <c r="Z98">
        <v>11100402.040000001</v>
      </c>
      <c r="AA98">
        <v>0.75632740073074556</v>
      </c>
      <c r="AB98">
        <v>336204639</v>
      </c>
      <c r="AC98">
        <v>4.6382399999999997E-2</v>
      </c>
      <c r="AD98">
        <v>15593978.039999999</v>
      </c>
      <c r="AE98">
        <v>4112749.41</v>
      </c>
      <c r="AF98">
        <v>12566537.5</v>
      </c>
      <c r="AH98">
        <v>337540.5</v>
      </c>
      <c r="AJ98">
        <v>1723199.27</v>
      </c>
      <c r="AK98">
        <v>15130902.07</v>
      </c>
      <c r="AL98">
        <v>1.0309460677258999</v>
      </c>
      <c r="AO98">
        <v>831.07603691188967</v>
      </c>
      <c r="AP98">
        <v>5.5592541416798688E-2</v>
      </c>
    </row>
    <row r="99" spans="1:42" x14ac:dyDescent="0.25">
      <c r="A99" t="s">
        <v>298</v>
      </c>
      <c r="B99" t="s">
        <v>299</v>
      </c>
      <c r="C99" t="s">
        <v>233</v>
      </c>
      <c r="D99" t="s">
        <v>211</v>
      </c>
      <c r="F99">
        <v>1199.6300000000001</v>
      </c>
      <c r="H99">
        <v>670985853</v>
      </c>
      <c r="I99">
        <v>17117113.23</v>
      </c>
      <c r="J99">
        <v>14268.66</v>
      </c>
      <c r="L99">
        <v>39.19</v>
      </c>
      <c r="M99">
        <v>27.13</v>
      </c>
      <c r="N99">
        <v>32545.96</v>
      </c>
      <c r="P99">
        <v>228.01</v>
      </c>
      <c r="Q99">
        <v>273527.63</v>
      </c>
      <c r="S99">
        <v>0.98399999999999999</v>
      </c>
      <c r="T99">
        <v>0.9</v>
      </c>
      <c r="V99">
        <v>15405401.9</v>
      </c>
      <c r="X99">
        <v>1029132.55</v>
      </c>
      <c r="Y99">
        <v>1164227.07</v>
      </c>
      <c r="Z99">
        <v>17598761.52</v>
      </c>
      <c r="AA99">
        <v>1</v>
      </c>
      <c r="AB99">
        <v>695165736</v>
      </c>
      <c r="AC99">
        <v>3.1008299999999999E-2</v>
      </c>
      <c r="AD99">
        <v>21555907.690000001</v>
      </c>
      <c r="AE99">
        <v>5535455.21</v>
      </c>
      <c r="AF99">
        <v>20940857.109999999</v>
      </c>
      <c r="AH99">
        <v>351018.41</v>
      </c>
      <c r="AJ99">
        <v>1164227.07</v>
      </c>
      <c r="AK99">
        <v>23134216.73</v>
      </c>
      <c r="AL99">
        <v>1.3515256000909215</v>
      </c>
      <c r="AO99">
        <v>857.87496978234947</v>
      </c>
      <c r="AP99">
        <v>4.4485299070680918E-2</v>
      </c>
    </row>
    <row r="100" spans="1:42" x14ac:dyDescent="0.25">
      <c r="A100" t="s">
        <v>300</v>
      </c>
      <c r="B100" t="s">
        <v>301</v>
      </c>
      <c r="C100" t="s">
        <v>233</v>
      </c>
      <c r="D100" t="s">
        <v>222</v>
      </c>
      <c r="F100">
        <v>3711.5</v>
      </c>
      <c r="H100">
        <v>2526846193</v>
      </c>
      <c r="I100">
        <v>54744513.149999999</v>
      </c>
      <c r="J100">
        <v>14749.96</v>
      </c>
      <c r="L100">
        <v>46.15</v>
      </c>
      <c r="M100">
        <v>14.2</v>
      </c>
      <c r="N100">
        <v>52703.3</v>
      </c>
      <c r="P100">
        <v>4.7</v>
      </c>
      <c r="Q100">
        <v>17444.05</v>
      </c>
      <c r="S100">
        <v>0.621</v>
      </c>
      <c r="T100">
        <v>0.621</v>
      </c>
      <c r="V100">
        <v>33996342.659999996</v>
      </c>
      <c r="X100">
        <v>3501128.6</v>
      </c>
      <c r="Y100">
        <v>2958358.6999999993</v>
      </c>
      <c r="Z100">
        <v>40455829.959999993</v>
      </c>
      <c r="AA100">
        <v>0.73899332795509565</v>
      </c>
      <c r="AB100">
        <v>3510421335</v>
      </c>
      <c r="AC100">
        <v>1.9932700000000001E-2</v>
      </c>
      <c r="AD100">
        <v>69972175.340000004</v>
      </c>
      <c r="AE100">
        <v>22340992.09</v>
      </c>
      <c r="AF100">
        <v>56337334.75</v>
      </c>
      <c r="AH100">
        <v>586801.34</v>
      </c>
      <c r="AJ100">
        <v>2805199.63</v>
      </c>
      <c r="AK100">
        <v>62643662.980000004</v>
      </c>
      <c r="AL100">
        <v>1.1442911695708451</v>
      </c>
      <c r="AO100">
        <v>943.31903543041904</v>
      </c>
      <c r="AP100">
        <v>5.588958936066353E-2</v>
      </c>
    </row>
    <row r="101" spans="1:42" x14ac:dyDescent="0.25">
      <c r="A101" t="s">
        <v>302</v>
      </c>
      <c r="B101" t="s">
        <v>303</v>
      </c>
      <c r="C101" t="s">
        <v>233</v>
      </c>
      <c r="D101" t="s">
        <v>222</v>
      </c>
      <c r="F101">
        <v>4017.49</v>
      </c>
      <c r="H101">
        <v>5192588941</v>
      </c>
      <c r="I101">
        <v>54471937.380000003</v>
      </c>
      <c r="J101">
        <v>13558.69</v>
      </c>
      <c r="L101">
        <v>95.32</v>
      </c>
      <c r="M101">
        <v>29.32</v>
      </c>
      <c r="N101">
        <v>117792.8</v>
      </c>
      <c r="P101">
        <v>298.94</v>
      </c>
      <c r="Q101">
        <v>1200988.46</v>
      </c>
      <c r="S101">
        <v>0.9929</v>
      </c>
      <c r="T101">
        <v>0.9</v>
      </c>
      <c r="V101">
        <v>49024743.640000001</v>
      </c>
      <c r="X101">
        <v>2079912.47</v>
      </c>
      <c r="Y101">
        <v>2416465.4300000002</v>
      </c>
      <c r="Z101">
        <v>53521121.539999999</v>
      </c>
      <c r="AA101">
        <v>0.98254484995885039</v>
      </c>
      <c r="AB101">
        <v>5632347355</v>
      </c>
      <c r="AC101">
        <v>1.9074299999999999E-2</v>
      </c>
      <c r="AD101">
        <v>107433083.15000001</v>
      </c>
      <c r="AE101">
        <v>52567505.549999997</v>
      </c>
      <c r="AF101">
        <v>101592249.19</v>
      </c>
      <c r="AH101">
        <v>67805</v>
      </c>
      <c r="AJ101">
        <v>2415281.88</v>
      </c>
      <c r="AK101">
        <v>106087443.53999999</v>
      </c>
      <c r="AL101">
        <v>1.9475614168067248</v>
      </c>
      <c r="AO101">
        <v>517.71441123686679</v>
      </c>
      <c r="AP101">
        <v>1.9605642294658315E-2</v>
      </c>
    </row>
    <row r="102" spans="1:42" x14ac:dyDescent="0.25">
      <c r="A102" t="s">
        <v>304</v>
      </c>
      <c r="B102" t="s">
        <v>305</v>
      </c>
      <c r="C102" t="s">
        <v>233</v>
      </c>
      <c r="D102" t="s">
        <v>222</v>
      </c>
      <c r="F102">
        <v>6262.82</v>
      </c>
      <c r="H102">
        <v>4544063751</v>
      </c>
      <c r="I102">
        <v>95832190.540000007</v>
      </c>
      <c r="J102">
        <v>15301.76</v>
      </c>
      <c r="L102">
        <v>47.41</v>
      </c>
      <c r="M102">
        <v>14.58</v>
      </c>
      <c r="N102">
        <v>91311.91</v>
      </c>
      <c r="P102">
        <v>6.5</v>
      </c>
      <c r="Q102">
        <v>40708.33</v>
      </c>
      <c r="S102">
        <v>0.64139999999999997</v>
      </c>
      <c r="T102">
        <v>0.64139999999999997</v>
      </c>
      <c r="V102">
        <v>61466767.009999998</v>
      </c>
      <c r="X102">
        <v>9126725.7200000007</v>
      </c>
      <c r="Y102">
        <v>5619852.2599999998</v>
      </c>
      <c r="Z102">
        <v>76213344.99000001</v>
      </c>
      <c r="AA102">
        <v>0.79527917039722507</v>
      </c>
      <c r="AB102">
        <v>5149110598</v>
      </c>
      <c r="AC102">
        <v>2.3623399999999999E-2</v>
      </c>
      <c r="AD102">
        <v>121639499.3</v>
      </c>
      <c r="AE102">
        <v>38594790.490000002</v>
      </c>
      <c r="AF102">
        <v>100061557.5</v>
      </c>
      <c r="AH102">
        <v>1304789.08</v>
      </c>
      <c r="AJ102">
        <v>5352734.75</v>
      </c>
      <c r="AK102">
        <v>114541017.97</v>
      </c>
      <c r="AL102">
        <v>1.1952248751132428</v>
      </c>
      <c r="AO102">
        <v>1457.2869282527681</v>
      </c>
      <c r="AP102">
        <v>7.9680850421553151E-2</v>
      </c>
    </row>
    <row r="103" spans="1:42" x14ac:dyDescent="0.25">
      <c r="A103" t="s">
        <v>306</v>
      </c>
      <c r="B103" t="s">
        <v>307</v>
      </c>
      <c r="C103" t="s">
        <v>233</v>
      </c>
      <c r="D103" t="s">
        <v>222</v>
      </c>
      <c r="F103">
        <v>12087</v>
      </c>
      <c r="H103">
        <v>7442165193</v>
      </c>
      <c r="I103">
        <v>182704171.41</v>
      </c>
      <c r="J103">
        <v>15115.75</v>
      </c>
      <c r="L103">
        <v>40.729999999999997</v>
      </c>
      <c r="M103">
        <v>12.53</v>
      </c>
      <c r="N103">
        <v>151450.10999999999</v>
      </c>
      <c r="P103">
        <v>0.25</v>
      </c>
      <c r="Q103">
        <v>3021.75</v>
      </c>
      <c r="S103">
        <v>0.52829999999999999</v>
      </c>
      <c r="T103">
        <v>0.52829999999999999</v>
      </c>
      <c r="V103">
        <v>96522613.75</v>
      </c>
      <c r="X103">
        <v>5482107.1100000003</v>
      </c>
      <c r="Y103">
        <v>12166540.490000002</v>
      </c>
      <c r="Z103">
        <v>114171261.34999999</v>
      </c>
      <c r="AA103">
        <v>0.62489685084306201</v>
      </c>
      <c r="AB103">
        <v>8226620883</v>
      </c>
      <c r="AC103">
        <v>2.7125199999999999E-2</v>
      </c>
      <c r="AD103">
        <v>223148736.77000001</v>
      </c>
      <c r="AE103">
        <v>66896580.789999999</v>
      </c>
      <c r="AF103">
        <v>163419194.53999999</v>
      </c>
      <c r="AH103">
        <v>1961817.37</v>
      </c>
      <c r="AJ103">
        <v>11430656.609999999</v>
      </c>
      <c r="AK103">
        <v>180331958.25999999</v>
      </c>
      <c r="AL103">
        <v>0.98701609748867414</v>
      </c>
      <c r="AO103">
        <v>453.55399271945066</v>
      </c>
      <c r="AP103">
        <v>3.0400086390100518E-2</v>
      </c>
    </row>
    <row r="104" spans="1:42" x14ac:dyDescent="0.25">
      <c r="A104" t="s">
        <v>308</v>
      </c>
      <c r="B104" t="s">
        <v>309</v>
      </c>
      <c r="C104" t="s">
        <v>233</v>
      </c>
      <c r="D104" t="s">
        <v>222</v>
      </c>
      <c r="F104">
        <v>11997.5</v>
      </c>
      <c r="H104">
        <v>8539628015</v>
      </c>
      <c r="I104">
        <v>183902853.05000001</v>
      </c>
      <c r="J104">
        <v>15328.43</v>
      </c>
      <c r="L104">
        <v>46.43</v>
      </c>
      <c r="M104">
        <v>14.28</v>
      </c>
      <c r="N104">
        <v>171324.3</v>
      </c>
      <c r="P104">
        <v>5.0599999999999996</v>
      </c>
      <c r="Q104">
        <v>60707.35</v>
      </c>
      <c r="S104">
        <v>0.62529999999999997</v>
      </c>
      <c r="T104">
        <v>0.62529999999999997</v>
      </c>
      <c r="V104">
        <v>114994454.01000001</v>
      </c>
      <c r="X104">
        <v>12826277.050000001</v>
      </c>
      <c r="Y104">
        <v>10116663.339999998</v>
      </c>
      <c r="Z104">
        <v>137937394.40000001</v>
      </c>
      <c r="AA104">
        <v>0.75005576102996729</v>
      </c>
      <c r="AB104">
        <v>9594220556</v>
      </c>
      <c r="AC104">
        <v>2.29029E-2</v>
      </c>
      <c r="AD104">
        <v>219735473.97</v>
      </c>
      <c r="AE104">
        <v>65494559.780000001</v>
      </c>
      <c r="AF104">
        <v>180489013.78999999</v>
      </c>
      <c r="AH104">
        <v>2324549.86</v>
      </c>
      <c r="AJ104">
        <v>9535655.4900000002</v>
      </c>
      <c r="AK104">
        <v>202850946.33000001</v>
      </c>
      <c r="AL104">
        <v>1.1030331665101918</v>
      </c>
      <c r="AO104">
        <v>1069.079145655345</v>
      </c>
      <c r="AP104">
        <v>6.3230057744636206E-2</v>
      </c>
    </row>
    <row r="105" spans="1:42" x14ac:dyDescent="0.25">
      <c r="A105" t="s">
        <v>310</v>
      </c>
      <c r="B105" t="s">
        <v>311</v>
      </c>
      <c r="C105" t="s">
        <v>233</v>
      </c>
      <c r="D105" t="s">
        <v>222</v>
      </c>
      <c r="F105">
        <v>4632.1499999999996</v>
      </c>
      <c r="H105">
        <v>3984344893</v>
      </c>
      <c r="I105">
        <v>71952875.049999997</v>
      </c>
      <c r="J105">
        <v>15533.36</v>
      </c>
      <c r="L105">
        <v>55.37</v>
      </c>
      <c r="M105">
        <v>17.03</v>
      </c>
      <c r="N105">
        <v>78885.509999999995</v>
      </c>
      <c r="P105">
        <v>25</v>
      </c>
      <c r="Q105">
        <v>115803.75</v>
      </c>
      <c r="S105">
        <v>0.76119999999999999</v>
      </c>
      <c r="T105">
        <v>0.76119999999999999</v>
      </c>
      <c r="V105">
        <v>54770528.479999997</v>
      </c>
      <c r="X105">
        <v>8336861.04</v>
      </c>
      <c r="Y105">
        <v>4848279.96</v>
      </c>
      <c r="Z105">
        <v>67955669.479999989</v>
      </c>
      <c r="AA105">
        <v>0.94444689573248664</v>
      </c>
      <c r="AB105">
        <v>4478088880</v>
      </c>
      <c r="AC105">
        <v>3.0157E-2</v>
      </c>
      <c r="AD105">
        <v>135045726.34999999</v>
      </c>
      <c r="AE105">
        <v>61105480.609999999</v>
      </c>
      <c r="AF105">
        <v>115876009.09</v>
      </c>
      <c r="AH105">
        <v>1435617.04</v>
      </c>
      <c r="AJ105">
        <v>4768526.97</v>
      </c>
      <c r="AK105">
        <v>128981397.10000001</v>
      </c>
      <c r="AL105">
        <v>1.7925815613395704</v>
      </c>
      <c r="AO105">
        <v>1799.7821832194554</v>
      </c>
      <c r="AP105">
        <v>6.4636150851555621E-2</v>
      </c>
    </row>
    <row r="106" spans="1:42" x14ac:dyDescent="0.25">
      <c r="A106" t="s">
        <v>312</v>
      </c>
      <c r="B106" t="s">
        <v>313</v>
      </c>
      <c r="C106" t="s">
        <v>233</v>
      </c>
      <c r="D106" t="s">
        <v>222</v>
      </c>
      <c r="F106">
        <v>5208.99</v>
      </c>
      <c r="H106">
        <v>5140153200</v>
      </c>
      <c r="I106">
        <v>73930327.790000007</v>
      </c>
      <c r="J106">
        <v>14192.83</v>
      </c>
      <c r="L106">
        <v>69.52</v>
      </c>
      <c r="M106">
        <v>21.39</v>
      </c>
      <c r="N106">
        <v>111420.29</v>
      </c>
      <c r="P106">
        <v>87.6</v>
      </c>
      <c r="Q106">
        <v>456307.52</v>
      </c>
      <c r="S106">
        <v>0.90810000000000002</v>
      </c>
      <c r="T106">
        <v>0.9</v>
      </c>
      <c r="V106">
        <v>66537295.009999998</v>
      </c>
      <c r="X106">
        <v>4517184.22</v>
      </c>
      <c r="Y106">
        <v>3353055.02</v>
      </c>
      <c r="Z106">
        <v>74407534.25</v>
      </c>
      <c r="AA106">
        <v>1</v>
      </c>
      <c r="AB106">
        <v>5822062105</v>
      </c>
      <c r="AC106">
        <v>1.8903699999999999E-2</v>
      </c>
      <c r="AD106">
        <v>110058515.41</v>
      </c>
      <c r="AE106">
        <v>39169098.359999999</v>
      </c>
      <c r="AF106">
        <v>105706393.37</v>
      </c>
      <c r="AH106">
        <v>277770.49</v>
      </c>
      <c r="AJ106">
        <v>3353055.02</v>
      </c>
      <c r="AK106">
        <v>113576632.61</v>
      </c>
      <c r="AL106">
        <v>1.5362657789454932</v>
      </c>
      <c r="AO106">
        <v>867.19003492039724</v>
      </c>
      <c r="AP106">
        <v>3.9772126679535648E-2</v>
      </c>
    </row>
    <row r="107" spans="1:42" x14ac:dyDescent="0.25">
      <c r="A107" t="s">
        <v>314</v>
      </c>
      <c r="B107" t="s">
        <v>232</v>
      </c>
      <c r="C107" t="s">
        <v>233</v>
      </c>
      <c r="D107" t="s">
        <v>97</v>
      </c>
      <c r="F107">
        <v>79.989999999999995</v>
      </c>
      <c r="H107">
        <v>0</v>
      </c>
      <c r="I107">
        <v>1332927.04</v>
      </c>
      <c r="J107">
        <v>16663.669999999998</v>
      </c>
      <c r="L107">
        <v>0</v>
      </c>
      <c r="M107">
        <v>0</v>
      </c>
      <c r="N107">
        <v>0</v>
      </c>
      <c r="P107">
        <v>0</v>
      </c>
      <c r="Q107">
        <v>0</v>
      </c>
      <c r="S107">
        <v>0</v>
      </c>
      <c r="T107">
        <v>0.1</v>
      </c>
      <c r="V107">
        <v>133292.70000000001</v>
      </c>
      <c r="X107">
        <v>0</v>
      </c>
      <c r="Y107">
        <v>685266.59</v>
      </c>
      <c r="Z107">
        <v>818559.29</v>
      </c>
      <c r="AA107">
        <v>0.61410659806256163</v>
      </c>
      <c r="AB107">
        <v>0</v>
      </c>
      <c r="AC107">
        <v>0</v>
      </c>
      <c r="AD107">
        <v>0</v>
      </c>
      <c r="AE107">
        <v>0</v>
      </c>
      <c r="AF107">
        <v>133292.70000000001</v>
      </c>
      <c r="AH107">
        <v>0</v>
      </c>
      <c r="AJ107">
        <v>685266.59</v>
      </c>
      <c r="AK107">
        <v>818559.29</v>
      </c>
      <c r="AL107">
        <v>0.61410659806256163</v>
      </c>
      <c r="AO107">
        <v>0</v>
      </c>
      <c r="AP107">
        <v>0</v>
      </c>
    </row>
    <row r="108" spans="1:42" x14ac:dyDescent="0.25">
      <c r="A108" t="s">
        <v>315</v>
      </c>
      <c r="B108" t="s">
        <v>316</v>
      </c>
      <c r="C108" t="s">
        <v>233</v>
      </c>
      <c r="D108" t="s">
        <v>97</v>
      </c>
      <c r="F108">
        <v>1915</v>
      </c>
      <c r="H108">
        <v>0</v>
      </c>
      <c r="I108">
        <v>31632757.059999999</v>
      </c>
      <c r="J108">
        <v>16518.41</v>
      </c>
      <c r="L108">
        <v>0</v>
      </c>
      <c r="M108">
        <v>0</v>
      </c>
      <c r="N108">
        <v>0</v>
      </c>
      <c r="P108">
        <v>0</v>
      </c>
      <c r="Q108">
        <v>0</v>
      </c>
      <c r="S108">
        <v>0</v>
      </c>
      <c r="T108">
        <v>0.1</v>
      </c>
      <c r="V108">
        <v>3163275.7</v>
      </c>
      <c r="X108">
        <v>0</v>
      </c>
      <c r="Y108">
        <v>11015888.049999999</v>
      </c>
      <c r="Z108">
        <v>14179163.75</v>
      </c>
      <c r="AA108">
        <v>0.448243057761466</v>
      </c>
      <c r="AB108">
        <v>0</v>
      </c>
      <c r="AC108">
        <v>0</v>
      </c>
      <c r="AD108">
        <v>0</v>
      </c>
      <c r="AE108">
        <v>0</v>
      </c>
      <c r="AF108">
        <v>3163275.7</v>
      </c>
      <c r="AH108">
        <v>0</v>
      </c>
      <c r="AJ108">
        <v>11015888.050000001</v>
      </c>
      <c r="AK108">
        <v>14179163.75</v>
      </c>
      <c r="AL108">
        <v>0.448243057761466</v>
      </c>
      <c r="AO108">
        <v>0</v>
      </c>
      <c r="AP108">
        <v>0</v>
      </c>
    </row>
    <row r="109" spans="1:42" x14ac:dyDescent="0.25">
      <c r="A109" t="s">
        <v>317</v>
      </c>
      <c r="B109" t="s">
        <v>318</v>
      </c>
      <c r="C109" t="s">
        <v>233</v>
      </c>
      <c r="D109" t="s">
        <v>211</v>
      </c>
      <c r="F109">
        <v>195.25</v>
      </c>
      <c r="H109">
        <v>351168196</v>
      </c>
      <c r="I109">
        <v>2832097.18</v>
      </c>
      <c r="J109">
        <v>14504.97</v>
      </c>
      <c r="L109">
        <v>123.99</v>
      </c>
      <c r="M109">
        <v>85.83</v>
      </c>
      <c r="N109">
        <v>16758.3</v>
      </c>
      <c r="P109">
        <v>5446.44</v>
      </c>
      <c r="Q109">
        <v>1063417.4099999999</v>
      </c>
      <c r="S109">
        <v>1</v>
      </c>
      <c r="T109">
        <v>0.9</v>
      </c>
      <c r="V109">
        <v>2548887.46</v>
      </c>
      <c r="X109">
        <v>263740.83</v>
      </c>
      <c r="Y109">
        <v>269866.96000000002</v>
      </c>
      <c r="Z109">
        <v>3082495.25</v>
      </c>
      <c r="AA109">
        <v>1</v>
      </c>
      <c r="AB109">
        <v>439608335</v>
      </c>
      <c r="AC109">
        <v>1.5824499999999998E-2</v>
      </c>
      <c r="AD109">
        <v>6956582.0899999999</v>
      </c>
      <c r="AE109">
        <v>3966925.16</v>
      </c>
      <c r="AF109">
        <v>6515812.6200000001</v>
      </c>
      <c r="AH109">
        <v>145382.84</v>
      </c>
      <c r="AJ109">
        <v>269866.96000000002</v>
      </c>
      <c r="AK109">
        <v>7049420.4100000001</v>
      </c>
      <c r="AL109">
        <v>2.4891167082056129</v>
      </c>
      <c r="AO109">
        <v>1350.7853008962868</v>
      </c>
      <c r="AP109">
        <v>3.7413122591733752E-2</v>
      </c>
    </row>
    <row r="110" spans="1:42" x14ac:dyDescent="0.25">
      <c r="A110" t="s">
        <v>319</v>
      </c>
      <c r="B110" t="s">
        <v>320</v>
      </c>
      <c r="C110" t="s">
        <v>233</v>
      </c>
      <c r="D110" t="s">
        <v>211</v>
      </c>
      <c r="F110">
        <v>394.05</v>
      </c>
      <c r="H110">
        <v>156085574</v>
      </c>
      <c r="I110">
        <v>6020570.5599999996</v>
      </c>
      <c r="J110">
        <v>15278.69</v>
      </c>
      <c r="L110">
        <v>25.92</v>
      </c>
      <c r="M110">
        <v>17.940000000000001</v>
      </c>
      <c r="N110">
        <v>7069.25</v>
      </c>
      <c r="P110">
        <v>34.92</v>
      </c>
      <c r="Q110">
        <v>13760.22</v>
      </c>
      <c r="S110">
        <v>0.7994</v>
      </c>
      <c r="T110">
        <v>0.7994</v>
      </c>
      <c r="V110">
        <v>4812844.0999999996</v>
      </c>
      <c r="X110">
        <v>87942.36</v>
      </c>
      <c r="Y110">
        <v>532392.44999999995</v>
      </c>
      <c r="Z110">
        <v>5433178.9100000001</v>
      </c>
      <c r="AA110">
        <v>0.90243588308680178</v>
      </c>
      <c r="AB110">
        <v>182036099</v>
      </c>
      <c r="AC110">
        <v>2.1191000000000002E-2</v>
      </c>
      <c r="AD110">
        <v>3857526.97</v>
      </c>
      <c r="AE110">
        <v>0</v>
      </c>
      <c r="AF110">
        <v>4812844.0999999996</v>
      </c>
      <c r="AH110">
        <v>200700.94</v>
      </c>
      <c r="AJ110">
        <v>512811.24</v>
      </c>
      <c r="AK110">
        <v>5413597.7000000002</v>
      </c>
      <c r="AL110">
        <v>0.8991834986483408</v>
      </c>
      <c r="AO110">
        <v>223.17563760944043</v>
      </c>
      <c r="AP110">
        <v>1.6244716521879709E-2</v>
      </c>
    </row>
    <row r="111" spans="1:42" x14ac:dyDescent="0.25">
      <c r="A111" t="s">
        <v>321</v>
      </c>
      <c r="B111" t="s">
        <v>322</v>
      </c>
      <c r="C111" t="s">
        <v>233</v>
      </c>
      <c r="D111" t="s">
        <v>211</v>
      </c>
      <c r="F111">
        <v>1019.39</v>
      </c>
      <c r="H111">
        <v>384955408</v>
      </c>
      <c r="I111">
        <v>15411530.35</v>
      </c>
      <c r="J111">
        <v>15118.38</v>
      </c>
      <c r="L111">
        <v>24.97</v>
      </c>
      <c r="M111">
        <v>17.28</v>
      </c>
      <c r="N111">
        <v>17615.05</v>
      </c>
      <c r="P111">
        <v>27.56</v>
      </c>
      <c r="Q111">
        <v>28094.38</v>
      </c>
      <c r="S111">
        <v>0.77200000000000002</v>
      </c>
      <c r="T111">
        <v>0.77200000000000002</v>
      </c>
      <c r="V111">
        <v>11897701.43</v>
      </c>
      <c r="X111">
        <v>273826.84999999998</v>
      </c>
      <c r="Y111">
        <v>1310065.3000000003</v>
      </c>
      <c r="Z111">
        <v>13481593.58</v>
      </c>
      <c r="AA111">
        <v>0.87477319084019456</v>
      </c>
      <c r="AB111">
        <v>442753813</v>
      </c>
      <c r="AC111">
        <v>2.0153000000000001E-2</v>
      </c>
      <c r="AD111">
        <v>8922817.5899999999</v>
      </c>
      <c r="AE111">
        <v>0</v>
      </c>
      <c r="AF111">
        <v>11897701.43</v>
      </c>
      <c r="AH111">
        <v>399088.43</v>
      </c>
      <c r="AJ111">
        <v>1260088.72</v>
      </c>
      <c r="AK111">
        <v>13431617</v>
      </c>
      <c r="AL111">
        <v>0.87153038633830415</v>
      </c>
      <c r="AO111">
        <v>268.61834038003116</v>
      </c>
      <c r="AP111">
        <v>2.0386737501523457E-2</v>
      </c>
    </row>
    <row r="112" spans="1:42" x14ac:dyDescent="0.25">
      <c r="A112" t="s">
        <v>323</v>
      </c>
      <c r="B112" t="s">
        <v>324</v>
      </c>
      <c r="C112" t="s">
        <v>233</v>
      </c>
      <c r="D112" t="s">
        <v>211</v>
      </c>
      <c r="F112">
        <v>1298.81</v>
      </c>
      <c r="H112">
        <v>346644741</v>
      </c>
      <c r="I112">
        <v>21152666.620000001</v>
      </c>
      <c r="J112">
        <v>16286.19</v>
      </c>
      <c r="L112">
        <v>16.38</v>
      </c>
      <c r="M112">
        <v>11.34</v>
      </c>
      <c r="N112">
        <v>14728.5</v>
      </c>
      <c r="P112">
        <v>0.47</v>
      </c>
      <c r="Q112">
        <v>610.44000000000005</v>
      </c>
      <c r="S112">
        <v>0.46089999999999998</v>
      </c>
      <c r="T112">
        <v>0.46089999999999998</v>
      </c>
      <c r="V112">
        <v>9749264.0399999991</v>
      </c>
      <c r="X112">
        <v>1051225.8600000001</v>
      </c>
      <c r="Y112">
        <v>3840914.9199999995</v>
      </c>
      <c r="Z112">
        <v>14641404.819999998</v>
      </c>
      <c r="AA112">
        <v>0.69217773262480498</v>
      </c>
      <c r="AB112">
        <v>383015311</v>
      </c>
      <c r="AC112">
        <v>3.47043E-2</v>
      </c>
      <c r="AD112">
        <v>13292278.25</v>
      </c>
      <c r="AE112">
        <v>1632975.24</v>
      </c>
      <c r="AF112">
        <v>11382239.279999999</v>
      </c>
      <c r="AH112">
        <v>1499065.27</v>
      </c>
      <c r="AJ112">
        <v>3379469.24</v>
      </c>
      <c r="AK112">
        <v>15812934.379999999</v>
      </c>
      <c r="AL112">
        <v>0.74756221823345681</v>
      </c>
      <c r="AO112">
        <v>809.37616741478746</v>
      </c>
      <c r="AP112">
        <v>6.6478860579449281E-2</v>
      </c>
    </row>
    <row r="113" spans="1:42" x14ac:dyDescent="0.25">
      <c r="A113" t="s">
        <v>325</v>
      </c>
      <c r="B113" t="s">
        <v>326</v>
      </c>
      <c r="C113" t="s">
        <v>233</v>
      </c>
      <c r="D113" t="s">
        <v>211</v>
      </c>
      <c r="F113">
        <v>2423.3200000000002</v>
      </c>
      <c r="H113">
        <v>787943025</v>
      </c>
      <c r="I113">
        <v>39989885.289999999</v>
      </c>
      <c r="J113">
        <v>16502.099999999999</v>
      </c>
      <c r="L113">
        <v>19.7</v>
      </c>
      <c r="M113">
        <v>13.63</v>
      </c>
      <c r="N113">
        <v>33029.85</v>
      </c>
      <c r="P113">
        <v>2.56</v>
      </c>
      <c r="Q113">
        <v>6203.69</v>
      </c>
      <c r="S113">
        <v>0.58979999999999999</v>
      </c>
      <c r="T113">
        <v>0.58979999999999999</v>
      </c>
      <c r="V113">
        <v>23586034.34</v>
      </c>
      <c r="X113">
        <v>5593633.2599999998</v>
      </c>
      <c r="Y113">
        <v>6504469.8999999994</v>
      </c>
      <c r="Z113">
        <v>35684137.5</v>
      </c>
      <c r="AA113">
        <v>0.89232907874640222</v>
      </c>
      <c r="AB113">
        <v>853532539</v>
      </c>
      <c r="AC113">
        <v>4.4144500000000003E-2</v>
      </c>
      <c r="AD113">
        <v>37678767.159999996</v>
      </c>
      <c r="AE113">
        <v>8311893.8099999996</v>
      </c>
      <c r="AF113">
        <v>31897928.149999999</v>
      </c>
      <c r="AH113">
        <v>3375466.81</v>
      </c>
      <c r="AJ113">
        <v>6141030.2699999996</v>
      </c>
      <c r="AK113">
        <v>43632591.679999992</v>
      </c>
      <c r="AL113">
        <v>1.0910906936487488</v>
      </c>
      <c r="AO113">
        <v>2308.2520096396674</v>
      </c>
      <c r="AP113">
        <v>0.12819851043970809</v>
      </c>
    </row>
    <row r="114" spans="1:42" x14ac:dyDescent="0.25">
      <c r="A114" t="s">
        <v>327</v>
      </c>
      <c r="B114" t="s">
        <v>328</v>
      </c>
      <c r="C114" t="s">
        <v>233</v>
      </c>
      <c r="D114" t="s">
        <v>211</v>
      </c>
      <c r="F114">
        <v>1277.3800000000001</v>
      </c>
      <c r="H114">
        <v>322852830</v>
      </c>
      <c r="I114">
        <v>20255582.289999999</v>
      </c>
      <c r="J114">
        <v>15857.13</v>
      </c>
      <c r="L114">
        <v>15.93</v>
      </c>
      <c r="M114">
        <v>11.02</v>
      </c>
      <c r="N114">
        <v>14076.72</v>
      </c>
      <c r="P114">
        <v>1.02</v>
      </c>
      <c r="Q114">
        <v>1302.92</v>
      </c>
      <c r="S114">
        <v>0.44290000000000002</v>
      </c>
      <c r="T114">
        <v>0.44290000000000002</v>
      </c>
      <c r="V114">
        <v>8971197.3900000006</v>
      </c>
      <c r="X114">
        <v>1447572.85</v>
      </c>
      <c r="Y114">
        <v>3738821.76</v>
      </c>
      <c r="Z114">
        <v>14157592</v>
      </c>
      <c r="AA114">
        <v>0.6989476677246389</v>
      </c>
      <c r="AB114">
        <v>363666741</v>
      </c>
      <c r="AC114">
        <v>4.3126999999999999E-2</v>
      </c>
      <c r="AD114">
        <v>15683855.529999999</v>
      </c>
      <c r="AE114">
        <v>2973036.29</v>
      </c>
      <c r="AF114">
        <v>11944233.68</v>
      </c>
      <c r="AH114">
        <v>1297805.8</v>
      </c>
      <c r="AJ114">
        <v>3348114.29</v>
      </c>
      <c r="AK114">
        <v>16739920.82</v>
      </c>
      <c r="AL114">
        <v>0.82643493434717752</v>
      </c>
      <c r="AO114">
        <v>1133.2358812569478</v>
      </c>
      <c r="AP114">
        <v>8.6474294924412914E-2</v>
      </c>
    </row>
    <row r="115" spans="1:42" x14ac:dyDescent="0.25">
      <c r="A115" t="s">
        <v>329</v>
      </c>
      <c r="B115" t="s">
        <v>330</v>
      </c>
      <c r="C115" t="s">
        <v>233</v>
      </c>
      <c r="D115" t="s">
        <v>211</v>
      </c>
      <c r="F115">
        <v>546.30999999999995</v>
      </c>
      <c r="H115">
        <v>217313878</v>
      </c>
      <c r="I115">
        <v>9386074.8800000008</v>
      </c>
      <c r="J115">
        <v>17180.849999999999</v>
      </c>
      <c r="L115">
        <v>23.15</v>
      </c>
      <c r="M115">
        <v>16.02</v>
      </c>
      <c r="N115">
        <v>8751.8799999999992</v>
      </c>
      <c r="P115">
        <v>15.92</v>
      </c>
      <c r="Q115">
        <v>8697.25</v>
      </c>
      <c r="S115">
        <v>0.71450000000000002</v>
      </c>
      <c r="T115">
        <v>0.71450000000000002</v>
      </c>
      <c r="V115">
        <v>6706350.5</v>
      </c>
      <c r="X115">
        <v>975245.66</v>
      </c>
      <c r="Y115">
        <v>1641748.26</v>
      </c>
      <c r="Z115">
        <v>9323344.4199999999</v>
      </c>
      <c r="AA115">
        <v>0.99331664611650738</v>
      </c>
      <c r="AB115">
        <v>230284919</v>
      </c>
      <c r="AC115">
        <v>3.805E-2</v>
      </c>
      <c r="AD115">
        <v>8762341.1600000001</v>
      </c>
      <c r="AE115">
        <v>1469005.32</v>
      </c>
      <c r="AF115">
        <v>8175355.8200000003</v>
      </c>
      <c r="AH115">
        <v>1022816.73</v>
      </c>
      <c r="AJ115">
        <v>1634912.41</v>
      </c>
      <c r="AK115">
        <v>10785513.890000001</v>
      </c>
      <c r="AL115">
        <v>1.1490973626240664</v>
      </c>
      <c r="AO115">
        <v>1785.1506653731401</v>
      </c>
      <c r="AP115">
        <v>9.0421807430447795E-2</v>
      </c>
    </row>
    <row r="116" spans="1:42" x14ac:dyDescent="0.25">
      <c r="A116" t="s">
        <v>331</v>
      </c>
      <c r="B116" t="s">
        <v>332</v>
      </c>
      <c r="C116" t="s">
        <v>233</v>
      </c>
      <c r="D116" t="s">
        <v>211</v>
      </c>
      <c r="F116">
        <v>720.3</v>
      </c>
      <c r="H116">
        <v>135678164</v>
      </c>
      <c r="I116">
        <v>11477264.01</v>
      </c>
      <c r="J116">
        <v>15934</v>
      </c>
      <c r="L116">
        <v>11.82</v>
      </c>
      <c r="M116">
        <v>8.18</v>
      </c>
      <c r="N116">
        <v>5892.05</v>
      </c>
      <c r="P116">
        <v>14.82</v>
      </c>
      <c r="Q116">
        <v>10674.84</v>
      </c>
      <c r="S116">
        <v>0.29220000000000002</v>
      </c>
      <c r="T116">
        <v>0.29220000000000002</v>
      </c>
      <c r="V116">
        <v>3353656.54</v>
      </c>
      <c r="X116">
        <v>363594.07</v>
      </c>
      <c r="Y116">
        <v>3880320.7299999995</v>
      </c>
      <c r="Z116">
        <v>7597571.3399999999</v>
      </c>
      <c r="AA116">
        <v>0.66196711458238899</v>
      </c>
      <c r="AB116">
        <v>145090645</v>
      </c>
      <c r="AC116">
        <v>3.1419799999999998E-2</v>
      </c>
      <c r="AD116">
        <v>4558719.04</v>
      </c>
      <c r="AE116">
        <v>352119.26</v>
      </c>
      <c r="AF116">
        <v>3705775.8</v>
      </c>
      <c r="AH116">
        <v>775461.9</v>
      </c>
      <c r="AJ116">
        <v>3618189.1</v>
      </c>
      <c r="AK116">
        <v>7687558.9699999997</v>
      </c>
      <c r="AL116">
        <v>0.66980762691368989</v>
      </c>
      <c r="AO116">
        <v>504.78143828960162</v>
      </c>
      <c r="AP116">
        <v>4.7296426787604859E-2</v>
      </c>
    </row>
    <row r="117" spans="1:42" x14ac:dyDescent="0.25">
      <c r="A117" t="s">
        <v>333</v>
      </c>
      <c r="B117" t="s">
        <v>334</v>
      </c>
      <c r="C117" t="s">
        <v>233</v>
      </c>
      <c r="D117" t="s">
        <v>211</v>
      </c>
      <c r="F117">
        <v>581.21</v>
      </c>
      <c r="H117">
        <v>183397935</v>
      </c>
      <c r="I117">
        <v>9389208.8800000008</v>
      </c>
      <c r="J117">
        <v>16154.58</v>
      </c>
      <c r="L117">
        <v>19.53</v>
      </c>
      <c r="M117">
        <v>13.52</v>
      </c>
      <c r="N117">
        <v>7857.95</v>
      </c>
      <c r="P117">
        <v>2.2200000000000002</v>
      </c>
      <c r="Q117">
        <v>1290.28</v>
      </c>
      <c r="S117">
        <v>0.58379999999999999</v>
      </c>
      <c r="T117">
        <v>0.58379999999999999</v>
      </c>
      <c r="V117">
        <v>5481420.1399999997</v>
      </c>
      <c r="X117">
        <v>130937.89</v>
      </c>
      <c r="Y117">
        <v>965334.47000000009</v>
      </c>
      <c r="Z117">
        <v>6577692.4999999991</v>
      </c>
      <c r="AA117">
        <v>0.70055875676716206</v>
      </c>
      <c r="AB117">
        <v>220703245</v>
      </c>
      <c r="AC117">
        <v>2.5894199999999999E-2</v>
      </c>
      <c r="AD117">
        <v>5714933.96</v>
      </c>
      <c r="AE117">
        <v>136325.35999999999</v>
      </c>
      <c r="AF117">
        <v>5617745.5</v>
      </c>
      <c r="AH117">
        <v>405704.69</v>
      </c>
      <c r="AJ117">
        <v>843849.75</v>
      </c>
      <c r="AK117">
        <v>6592533.1399999997</v>
      </c>
      <c r="AL117">
        <v>0.7021393627787732</v>
      </c>
      <c r="AO117">
        <v>225.2849916553397</v>
      </c>
      <c r="AP117">
        <v>1.9861544450271811E-2</v>
      </c>
    </row>
    <row r="118" spans="1:42" x14ac:dyDescent="0.25">
      <c r="A118" t="s">
        <v>335</v>
      </c>
      <c r="B118" t="s">
        <v>336</v>
      </c>
      <c r="C118" t="s">
        <v>233</v>
      </c>
      <c r="D118" t="s">
        <v>211</v>
      </c>
      <c r="F118">
        <v>2416.31</v>
      </c>
      <c r="H118">
        <v>449151058</v>
      </c>
      <c r="I118">
        <v>40471821.600000001</v>
      </c>
      <c r="J118">
        <v>16749.43</v>
      </c>
      <c r="L118">
        <v>11.09</v>
      </c>
      <c r="M118">
        <v>7.67</v>
      </c>
      <c r="N118">
        <v>18533.09</v>
      </c>
      <c r="P118">
        <v>19</v>
      </c>
      <c r="Q118">
        <v>45909.89</v>
      </c>
      <c r="S118">
        <v>0.26779999999999998</v>
      </c>
      <c r="T118">
        <v>0.26779999999999998</v>
      </c>
      <c r="V118">
        <v>10838353.82</v>
      </c>
      <c r="X118">
        <v>1645459.54</v>
      </c>
      <c r="Y118">
        <v>16186224.570000002</v>
      </c>
      <c r="Z118">
        <v>28670037.93</v>
      </c>
      <c r="AA118">
        <v>0.70839504614736681</v>
      </c>
      <c r="AB118">
        <v>501829186</v>
      </c>
      <c r="AC118">
        <v>3.3916000000000002E-2</v>
      </c>
      <c r="AD118">
        <v>17020038.670000002</v>
      </c>
      <c r="AE118">
        <v>1655455.2</v>
      </c>
      <c r="AF118">
        <v>12493809.02</v>
      </c>
      <c r="AH118">
        <v>4676171.58</v>
      </c>
      <c r="AJ118">
        <v>14822629.77</v>
      </c>
      <c r="AK118">
        <v>28961898.329999998</v>
      </c>
      <c r="AL118">
        <v>0.7156064932347892</v>
      </c>
      <c r="AO118">
        <v>680.98031295653288</v>
      </c>
      <c r="AP118">
        <v>5.6814630078842632E-2</v>
      </c>
    </row>
    <row r="119" spans="1:42" x14ac:dyDescent="0.25">
      <c r="A119" t="s">
        <v>337</v>
      </c>
      <c r="B119" t="s">
        <v>338</v>
      </c>
      <c r="C119" t="s">
        <v>233</v>
      </c>
      <c r="D119" t="s">
        <v>211</v>
      </c>
      <c r="F119">
        <v>2195.7199999999998</v>
      </c>
      <c r="H119">
        <v>333209450</v>
      </c>
      <c r="I119">
        <v>38125644.560000002</v>
      </c>
      <c r="J119">
        <v>17363.61</v>
      </c>
      <c r="L119">
        <v>8.73</v>
      </c>
      <c r="M119">
        <v>6.04</v>
      </c>
      <c r="N119">
        <v>13262.14</v>
      </c>
      <c r="P119">
        <v>35.880000000000003</v>
      </c>
      <c r="Q119">
        <v>78782.429999999993</v>
      </c>
      <c r="S119">
        <v>0.19739999999999999</v>
      </c>
      <c r="T119">
        <v>0.19739999999999999</v>
      </c>
      <c r="V119">
        <v>7526002.2300000004</v>
      </c>
      <c r="X119">
        <v>1945655.53</v>
      </c>
      <c r="Y119">
        <v>18524233.470000003</v>
      </c>
      <c r="Z119">
        <v>27995891.230000004</v>
      </c>
      <c r="AA119">
        <v>0.73430604395269017</v>
      </c>
      <c r="AB119">
        <v>342820093</v>
      </c>
      <c r="AC119">
        <v>3.1454200000000002E-2</v>
      </c>
      <c r="AD119">
        <v>10783131.76</v>
      </c>
      <c r="AE119">
        <v>642957.36</v>
      </c>
      <c r="AF119">
        <v>8168959.5899999999</v>
      </c>
      <c r="AH119">
        <v>7017503.9500000002</v>
      </c>
      <c r="AJ119">
        <v>16659725.08</v>
      </c>
      <c r="AK119">
        <v>26774340.199999999</v>
      </c>
      <c r="AL119">
        <v>0.70226590288497404</v>
      </c>
      <c r="AO119">
        <v>886.112769387718</v>
      </c>
      <c r="AP119">
        <v>7.2668663932192817E-2</v>
      </c>
    </row>
    <row r="120" spans="1:42" x14ac:dyDescent="0.25">
      <c r="A120" t="s">
        <v>339</v>
      </c>
      <c r="B120" t="s">
        <v>340</v>
      </c>
      <c r="C120" t="s">
        <v>233</v>
      </c>
      <c r="D120" t="s">
        <v>211</v>
      </c>
      <c r="F120">
        <v>4238.55</v>
      </c>
      <c r="H120">
        <v>490458888</v>
      </c>
      <c r="I120">
        <v>75072332.659999996</v>
      </c>
      <c r="J120">
        <v>17711.79</v>
      </c>
      <c r="L120">
        <v>6.53</v>
      </c>
      <c r="M120">
        <v>4.5199999999999996</v>
      </c>
      <c r="N120">
        <v>19158.240000000002</v>
      </c>
      <c r="P120">
        <v>56.4</v>
      </c>
      <c r="Q120">
        <v>239054.22</v>
      </c>
      <c r="S120">
        <v>0.14299999999999999</v>
      </c>
      <c r="T120">
        <v>0.14299999999999999</v>
      </c>
      <c r="V120">
        <v>10735343.57</v>
      </c>
      <c r="X120">
        <v>1635352.21</v>
      </c>
      <c r="Y120">
        <v>44921298.199999996</v>
      </c>
      <c r="Z120">
        <v>57291993.979999997</v>
      </c>
      <c r="AA120">
        <v>0.76315723716050576</v>
      </c>
      <c r="AB120">
        <v>551161727</v>
      </c>
      <c r="AC120">
        <v>2.3744000000000001E-2</v>
      </c>
      <c r="AD120">
        <v>13086784.039999999</v>
      </c>
      <c r="AE120">
        <v>336255.98</v>
      </c>
      <c r="AF120">
        <v>11071599.550000001</v>
      </c>
      <c r="AH120">
        <v>14705749.85</v>
      </c>
      <c r="AJ120">
        <v>41438347.770000003</v>
      </c>
      <c r="AK120">
        <v>54145299.530000001</v>
      </c>
      <c r="AL120">
        <v>0.72124173595647001</v>
      </c>
      <c r="AO120">
        <v>385.82822191551355</v>
      </c>
      <c r="AP120">
        <v>3.0203031919583508E-2</v>
      </c>
    </row>
    <row r="121" spans="1:42" x14ac:dyDescent="0.25">
      <c r="A121" t="s">
        <v>341</v>
      </c>
      <c r="B121" t="s">
        <v>342</v>
      </c>
      <c r="C121" t="s">
        <v>233</v>
      </c>
      <c r="D121" t="s">
        <v>211</v>
      </c>
      <c r="F121">
        <v>1371.63</v>
      </c>
      <c r="H121">
        <v>529969475</v>
      </c>
      <c r="I121">
        <v>16911927.190000001</v>
      </c>
      <c r="J121">
        <v>12329.8</v>
      </c>
      <c r="L121">
        <v>31.33</v>
      </c>
      <c r="M121">
        <v>21.69</v>
      </c>
      <c r="N121">
        <v>29750.65</v>
      </c>
      <c r="P121">
        <v>93.31</v>
      </c>
      <c r="Q121">
        <v>127986.79</v>
      </c>
      <c r="S121">
        <v>0.91490000000000005</v>
      </c>
      <c r="T121">
        <v>0.9</v>
      </c>
      <c r="V121">
        <v>15220734.470000001</v>
      </c>
      <c r="X121">
        <v>393496.44</v>
      </c>
      <c r="Y121">
        <v>1075724.73</v>
      </c>
      <c r="Z121">
        <v>16689955.640000001</v>
      </c>
      <c r="AA121">
        <v>0.98687485184235824</v>
      </c>
      <c r="AB121">
        <v>587491226</v>
      </c>
      <c r="AC121">
        <v>3.50887E-2</v>
      </c>
      <c r="AD121">
        <v>20614303.379999999</v>
      </c>
      <c r="AE121">
        <v>4854212.01</v>
      </c>
      <c r="AF121">
        <v>20074946.48</v>
      </c>
      <c r="AH121">
        <v>41297.15</v>
      </c>
      <c r="AJ121">
        <v>1075182.69</v>
      </c>
      <c r="AK121">
        <v>21543625.610000003</v>
      </c>
      <c r="AL121">
        <v>1.2738717100638133</v>
      </c>
      <c r="AO121">
        <v>286.88235165460071</v>
      </c>
      <c r="AP121">
        <v>1.8265098322974429E-2</v>
      </c>
    </row>
    <row r="122" spans="1:42" x14ac:dyDescent="0.25">
      <c r="A122" t="s">
        <v>343</v>
      </c>
      <c r="B122" t="s">
        <v>344</v>
      </c>
      <c r="C122" t="s">
        <v>233</v>
      </c>
      <c r="D122" t="s">
        <v>211</v>
      </c>
      <c r="F122">
        <v>666.05</v>
      </c>
      <c r="H122">
        <v>335842171</v>
      </c>
      <c r="I122">
        <v>9715281.5800000001</v>
      </c>
      <c r="J122">
        <v>14586.41</v>
      </c>
      <c r="L122">
        <v>34.56</v>
      </c>
      <c r="M122">
        <v>23.92</v>
      </c>
      <c r="N122">
        <v>15931.91</v>
      </c>
      <c r="P122">
        <v>141.37</v>
      </c>
      <c r="Q122">
        <v>94159.48</v>
      </c>
      <c r="S122">
        <v>0.95430000000000004</v>
      </c>
      <c r="T122">
        <v>0.9</v>
      </c>
      <c r="V122">
        <v>8743753.4199999999</v>
      </c>
      <c r="X122">
        <v>503617.33</v>
      </c>
      <c r="Y122">
        <v>1595621.6400000001</v>
      </c>
      <c r="Z122">
        <v>10842992.390000001</v>
      </c>
      <c r="AA122">
        <v>1</v>
      </c>
      <c r="AB122">
        <v>379111317</v>
      </c>
      <c r="AC122">
        <v>3.8814000000000001E-2</v>
      </c>
      <c r="AD122">
        <v>14714826.65</v>
      </c>
      <c r="AE122">
        <v>5373965.9000000004</v>
      </c>
      <c r="AF122">
        <v>14117719.32</v>
      </c>
      <c r="AH122">
        <v>694621.24</v>
      </c>
      <c r="AJ122">
        <v>1595621.64</v>
      </c>
      <c r="AK122">
        <v>16216958.290000001</v>
      </c>
      <c r="AL122">
        <v>1.6692216439083385</v>
      </c>
      <c r="AO122">
        <v>756.1254110051799</v>
      </c>
      <c r="AP122">
        <v>3.1054980902956986E-2</v>
      </c>
    </row>
    <row r="123" spans="1:42" x14ac:dyDescent="0.25">
      <c r="A123" t="s">
        <v>345</v>
      </c>
      <c r="B123" t="s">
        <v>346</v>
      </c>
      <c r="C123" t="s">
        <v>233</v>
      </c>
      <c r="D123" t="s">
        <v>211</v>
      </c>
      <c r="F123">
        <v>373.31</v>
      </c>
      <c r="H123">
        <v>88977660</v>
      </c>
      <c r="I123">
        <v>5601650.5700000003</v>
      </c>
      <c r="J123">
        <v>15005.35</v>
      </c>
      <c r="L123">
        <v>15.88</v>
      </c>
      <c r="M123">
        <v>10.99</v>
      </c>
      <c r="N123">
        <v>4102.67</v>
      </c>
      <c r="P123">
        <v>1.08</v>
      </c>
      <c r="Q123">
        <v>403.17</v>
      </c>
      <c r="S123">
        <v>0.44119999999999998</v>
      </c>
      <c r="T123">
        <v>0.44119999999999998</v>
      </c>
      <c r="V123">
        <v>2471448.23</v>
      </c>
      <c r="X123">
        <v>388024.47</v>
      </c>
      <c r="Y123">
        <v>1708829.9200000002</v>
      </c>
      <c r="Z123">
        <v>4568302.62</v>
      </c>
      <c r="AA123">
        <v>0.81552795250489896</v>
      </c>
      <c r="AB123">
        <v>111407478</v>
      </c>
      <c r="AC123">
        <v>4.5106199999999999E-2</v>
      </c>
      <c r="AD123">
        <v>5025167.9800000004</v>
      </c>
      <c r="AE123">
        <v>1126701.1499999999</v>
      </c>
      <c r="AF123">
        <v>3598149.38</v>
      </c>
      <c r="AH123">
        <v>550141.16</v>
      </c>
      <c r="AJ123">
        <v>1607344.25</v>
      </c>
      <c r="AK123">
        <v>5593518.0999999996</v>
      </c>
      <c r="AL123">
        <v>0.99854820112422671</v>
      </c>
      <c r="AO123">
        <v>1039.416222442474</v>
      </c>
      <c r="AP123">
        <v>6.9370378903395341E-2</v>
      </c>
    </row>
    <row r="124" spans="1:42" x14ac:dyDescent="0.25">
      <c r="A124" t="s">
        <v>347</v>
      </c>
      <c r="B124" t="s">
        <v>348</v>
      </c>
      <c r="C124" t="s">
        <v>233</v>
      </c>
      <c r="D124" t="s">
        <v>211</v>
      </c>
      <c r="F124">
        <v>1058.96</v>
      </c>
      <c r="H124">
        <v>381910943</v>
      </c>
      <c r="I124">
        <v>15433018.75</v>
      </c>
      <c r="J124">
        <v>14573.75</v>
      </c>
      <c r="L124">
        <v>24.74</v>
      </c>
      <c r="M124">
        <v>17.12</v>
      </c>
      <c r="N124">
        <v>18129.39</v>
      </c>
      <c r="P124">
        <v>25.9</v>
      </c>
      <c r="Q124">
        <v>27427.06</v>
      </c>
      <c r="S124">
        <v>0.7651</v>
      </c>
      <c r="T124">
        <v>0.7651</v>
      </c>
      <c r="V124">
        <v>11807802.640000001</v>
      </c>
      <c r="X124">
        <v>373323.15</v>
      </c>
      <c r="Y124">
        <v>1355829.0300000003</v>
      </c>
      <c r="Z124">
        <v>13536954.82</v>
      </c>
      <c r="AA124">
        <v>0.87714238149292734</v>
      </c>
      <c r="AB124">
        <v>429725413</v>
      </c>
      <c r="AC124">
        <v>2.81666E-2</v>
      </c>
      <c r="AD124">
        <v>12103903.810000001</v>
      </c>
      <c r="AE124">
        <v>226547</v>
      </c>
      <c r="AF124">
        <v>12034349.640000001</v>
      </c>
      <c r="AH124">
        <v>363916.96</v>
      </c>
      <c r="AJ124">
        <v>1311119.05</v>
      </c>
      <c r="AK124">
        <v>13718791.840000002</v>
      </c>
      <c r="AL124">
        <v>0.88892471798493744</v>
      </c>
      <c r="AO124">
        <v>352.53753682858655</v>
      </c>
      <c r="AP124">
        <v>2.7212538418397634E-2</v>
      </c>
    </row>
    <row r="125" spans="1:42" x14ac:dyDescent="0.25">
      <c r="A125" t="s">
        <v>349</v>
      </c>
      <c r="B125" t="s">
        <v>350</v>
      </c>
      <c r="C125" t="s">
        <v>233</v>
      </c>
      <c r="D125" t="s">
        <v>211</v>
      </c>
      <c r="F125">
        <v>417.63</v>
      </c>
      <c r="H125">
        <v>288255245</v>
      </c>
      <c r="I125">
        <v>6560531.9400000004</v>
      </c>
      <c r="J125">
        <v>15708.95</v>
      </c>
      <c r="L125">
        <v>43.93</v>
      </c>
      <c r="M125">
        <v>30.41</v>
      </c>
      <c r="N125">
        <v>12700.12</v>
      </c>
      <c r="P125">
        <v>337.82</v>
      </c>
      <c r="Q125">
        <v>141083.76</v>
      </c>
      <c r="S125">
        <v>0.99539999999999995</v>
      </c>
      <c r="T125">
        <v>0.9</v>
      </c>
      <c r="V125">
        <v>5904478.7400000002</v>
      </c>
      <c r="X125">
        <v>671957.32</v>
      </c>
      <c r="Y125">
        <v>627313.00000000012</v>
      </c>
      <c r="Z125">
        <v>7203749.0600000005</v>
      </c>
      <c r="AA125">
        <v>1</v>
      </c>
      <c r="AB125">
        <v>321318787</v>
      </c>
      <c r="AC125">
        <v>2.0572699999999999E-2</v>
      </c>
      <c r="AD125">
        <v>6610395</v>
      </c>
      <c r="AE125">
        <v>635324.63</v>
      </c>
      <c r="AF125">
        <v>6539803.3700000001</v>
      </c>
      <c r="AH125">
        <v>392575.04</v>
      </c>
      <c r="AJ125">
        <v>627313</v>
      </c>
      <c r="AK125">
        <v>7839073.6900000004</v>
      </c>
      <c r="AL125">
        <v>1.1948838541894211</v>
      </c>
      <c r="AO125">
        <v>1608.977611761607</v>
      </c>
      <c r="AP125">
        <v>8.5718969686072677E-2</v>
      </c>
    </row>
    <row r="126" spans="1:42" x14ac:dyDescent="0.25">
      <c r="A126" t="s">
        <v>351</v>
      </c>
      <c r="B126" t="s">
        <v>352</v>
      </c>
      <c r="C126" t="s">
        <v>233</v>
      </c>
      <c r="D126" t="s">
        <v>211</v>
      </c>
      <c r="F126">
        <v>482.12</v>
      </c>
      <c r="H126">
        <v>150481513</v>
      </c>
      <c r="I126">
        <v>6728618.0499999998</v>
      </c>
      <c r="J126">
        <v>13956.31</v>
      </c>
      <c r="L126">
        <v>22.36</v>
      </c>
      <c r="M126">
        <v>15.48</v>
      </c>
      <c r="N126">
        <v>7463.21</v>
      </c>
      <c r="P126">
        <v>11.9</v>
      </c>
      <c r="Q126">
        <v>5737.22</v>
      </c>
      <c r="S126">
        <v>0.68789999999999996</v>
      </c>
      <c r="T126">
        <v>0.68789999999999996</v>
      </c>
      <c r="V126">
        <v>4628616.3499999996</v>
      </c>
      <c r="X126">
        <v>1149366.99</v>
      </c>
      <c r="Y126">
        <v>547166.13000000012</v>
      </c>
      <c r="Z126">
        <v>6325149.4699999997</v>
      </c>
      <c r="AA126">
        <v>0.94003693224940887</v>
      </c>
      <c r="AB126">
        <v>177288202</v>
      </c>
      <c r="AC126">
        <v>2.6602899999999999E-2</v>
      </c>
      <c r="AD126">
        <v>4716380.3</v>
      </c>
      <c r="AE126">
        <v>60372.82</v>
      </c>
      <c r="AF126">
        <v>4688989.17</v>
      </c>
      <c r="AH126">
        <v>60352.31</v>
      </c>
      <c r="AJ126">
        <v>543547.22</v>
      </c>
      <c r="AK126">
        <v>6381903.3799999999</v>
      </c>
      <c r="AL126">
        <v>0.94847163750066033</v>
      </c>
      <c r="AO126">
        <v>2383.9852941176468</v>
      </c>
      <c r="AP126">
        <v>0.18009783626652148</v>
      </c>
    </row>
    <row r="127" spans="1:42" x14ac:dyDescent="0.25">
      <c r="A127" t="s">
        <v>353</v>
      </c>
      <c r="B127" t="s">
        <v>354</v>
      </c>
      <c r="C127" t="s">
        <v>233</v>
      </c>
      <c r="D127" t="s">
        <v>211</v>
      </c>
      <c r="F127">
        <v>1297.96</v>
      </c>
      <c r="H127">
        <v>226488805</v>
      </c>
      <c r="I127">
        <v>17178880.010000002</v>
      </c>
      <c r="J127">
        <v>13235.29</v>
      </c>
      <c r="L127">
        <v>13.18</v>
      </c>
      <c r="M127">
        <v>9.1199999999999992</v>
      </c>
      <c r="N127">
        <v>11837.39</v>
      </c>
      <c r="P127">
        <v>8.4600000000000009</v>
      </c>
      <c r="Q127">
        <v>10980.74</v>
      </c>
      <c r="S127">
        <v>0.33960000000000001</v>
      </c>
      <c r="T127">
        <v>0.33960000000000001</v>
      </c>
      <c r="V127">
        <v>5833947.6500000004</v>
      </c>
      <c r="X127">
        <v>133346.35999999999</v>
      </c>
      <c r="Y127">
        <v>3204396.16</v>
      </c>
      <c r="Z127">
        <v>9171690.1700000018</v>
      </c>
      <c r="AA127">
        <v>0.53389337166689954</v>
      </c>
      <c r="AB127">
        <v>257872926</v>
      </c>
      <c r="AC127">
        <v>3.8843299999999997E-2</v>
      </c>
      <c r="AD127">
        <v>10016635.42</v>
      </c>
      <c r="AE127">
        <v>1420440.76</v>
      </c>
      <c r="AF127">
        <v>7254388.4100000001</v>
      </c>
      <c r="AH127">
        <v>132080.07999999999</v>
      </c>
      <c r="AJ127">
        <v>3142832.75</v>
      </c>
      <c r="AK127">
        <v>10530567.52</v>
      </c>
      <c r="AL127">
        <v>0.61299499815296743</v>
      </c>
      <c r="AO127">
        <v>102.73533853123361</v>
      </c>
      <c r="AP127">
        <v>1.2662789516969926E-2</v>
      </c>
    </row>
    <row r="128" spans="1:42" x14ac:dyDescent="0.25">
      <c r="A128" t="s">
        <v>355</v>
      </c>
      <c r="B128" t="s">
        <v>356</v>
      </c>
      <c r="C128" t="s">
        <v>233</v>
      </c>
      <c r="D128" t="s">
        <v>211</v>
      </c>
      <c r="F128">
        <v>1584.29</v>
      </c>
      <c r="H128">
        <v>500054359</v>
      </c>
      <c r="I128">
        <v>20604932.390000001</v>
      </c>
      <c r="J128">
        <v>13005.78</v>
      </c>
      <c r="L128">
        <v>24.26</v>
      </c>
      <c r="M128">
        <v>16.79</v>
      </c>
      <c r="N128">
        <v>26600.22</v>
      </c>
      <c r="P128">
        <v>22.65</v>
      </c>
      <c r="Q128">
        <v>35884.160000000003</v>
      </c>
      <c r="S128">
        <v>0.75049999999999994</v>
      </c>
      <c r="T128">
        <v>0.75049999999999994</v>
      </c>
      <c r="V128">
        <v>15464001.75</v>
      </c>
      <c r="X128">
        <v>703414</v>
      </c>
      <c r="Y128">
        <v>1494440.64</v>
      </c>
      <c r="Z128">
        <v>17661856.390000001</v>
      </c>
      <c r="AA128">
        <v>0.85716643256600367</v>
      </c>
      <c r="AB128">
        <v>533701295</v>
      </c>
      <c r="AC128">
        <v>4.7079999999999997E-2</v>
      </c>
      <c r="AD128">
        <v>25126656.960000001</v>
      </c>
      <c r="AE128">
        <v>7251822.7300000004</v>
      </c>
      <c r="AF128">
        <v>22715824.48</v>
      </c>
      <c r="AH128">
        <v>209212.5</v>
      </c>
      <c r="AJ128">
        <v>1464558.07</v>
      </c>
      <c r="AK128">
        <v>24883796.550000001</v>
      </c>
      <c r="AL128">
        <v>1.2076621305526156</v>
      </c>
      <c r="AO128">
        <v>443.99320831413439</v>
      </c>
      <c r="AP128">
        <v>2.8267953348139713E-2</v>
      </c>
    </row>
    <row r="129" spans="1:42" x14ac:dyDescent="0.25">
      <c r="A129" t="s">
        <v>357</v>
      </c>
      <c r="B129" t="s">
        <v>358</v>
      </c>
      <c r="C129" t="s">
        <v>233</v>
      </c>
      <c r="D129" t="s">
        <v>211</v>
      </c>
      <c r="F129">
        <v>5777.13</v>
      </c>
      <c r="H129">
        <v>1293130590</v>
      </c>
      <c r="I129">
        <v>72799936.310000002</v>
      </c>
      <c r="J129">
        <v>12601.4</v>
      </c>
      <c r="L129">
        <v>17.760000000000002</v>
      </c>
      <c r="M129">
        <v>12.29</v>
      </c>
      <c r="N129">
        <v>71000.92</v>
      </c>
      <c r="P129">
        <v>0.06</v>
      </c>
      <c r="Q129">
        <v>346.62</v>
      </c>
      <c r="S129">
        <v>0.51470000000000005</v>
      </c>
      <c r="T129">
        <v>0.51470000000000005</v>
      </c>
      <c r="V129">
        <v>37470127.210000001</v>
      </c>
      <c r="X129">
        <v>2629233.12</v>
      </c>
      <c r="Y129">
        <v>11376093.030000001</v>
      </c>
      <c r="Z129">
        <v>51475453.359999999</v>
      </c>
      <c r="AA129">
        <v>0.70708102189547095</v>
      </c>
      <c r="AB129">
        <v>1771219890</v>
      </c>
      <c r="AC129">
        <v>4.1043700000000002E-2</v>
      </c>
      <c r="AD129">
        <v>72697417.790000007</v>
      </c>
      <c r="AE129">
        <v>18131486.460000001</v>
      </c>
      <c r="AF129">
        <v>55601613.670000002</v>
      </c>
      <c r="AH129">
        <v>467547.82</v>
      </c>
      <c r="AJ129">
        <v>11239139.4</v>
      </c>
      <c r="AK129">
        <v>69469986.189999998</v>
      </c>
      <c r="AL129">
        <v>0.95425888690588601</v>
      </c>
      <c r="AO129">
        <v>455.11060336187694</v>
      </c>
      <c r="AP129">
        <v>3.7847036744890997E-2</v>
      </c>
    </row>
    <row r="130" spans="1:42" x14ac:dyDescent="0.25">
      <c r="A130" t="s">
        <v>359</v>
      </c>
      <c r="B130" t="s">
        <v>360</v>
      </c>
      <c r="C130" t="s">
        <v>233</v>
      </c>
      <c r="D130" t="s">
        <v>211</v>
      </c>
      <c r="F130">
        <v>2607.13</v>
      </c>
      <c r="H130">
        <v>235170926</v>
      </c>
      <c r="I130">
        <v>44195304.780000001</v>
      </c>
      <c r="J130">
        <v>16951.7</v>
      </c>
      <c r="L130">
        <v>5.32</v>
      </c>
      <c r="M130">
        <v>3.68</v>
      </c>
      <c r="N130">
        <v>9594.23</v>
      </c>
      <c r="P130">
        <v>69.72</v>
      </c>
      <c r="Q130">
        <v>181769.1</v>
      </c>
      <c r="S130">
        <v>0.1177</v>
      </c>
      <c r="T130">
        <v>0.1177</v>
      </c>
      <c r="V130">
        <v>5201787.37</v>
      </c>
      <c r="X130">
        <v>207593.26</v>
      </c>
      <c r="Y130">
        <v>27095546.339999989</v>
      </c>
      <c r="Z130">
        <v>32504926.969999988</v>
      </c>
      <c r="AA130">
        <v>0.73548371556223913</v>
      </c>
      <c r="AB130">
        <v>277677445</v>
      </c>
      <c r="AC130">
        <v>2.9832999999999998E-2</v>
      </c>
      <c r="AD130">
        <v>8283951.21</v>
      </c>
      <c r="AE130">
        <v>362770.68</v>
      </c>
      <c r="AF130">
        <v>5564558.0499999998</v>
      </c>
      <c r="AH130">
        <v>7039854.7999999998</v>
      </c>
      <c r="AJ130">
        <v>25233390.100000001</v>
      </c>
      <c r="AK130">
        <v>31005541.41</v>
      </c>
      <c r="AL130">
        <v>0.7015573614514623</v>
      </c>
      <c r="AO130">
        <v>79.625204727037016</v>
      </c>
      <c r="AP130">
        <v>6.6953599440468534E-3</v>
      </c>
    </row>
    <row r="131" spans="1:42" x14ac:dyDescent="0.25">
      <c r="A131" t="s">
        <v>361</v>
      </c>
      <c r="B131" t="s">
        <v>362</v>
      </c>
      <c r="C131" t="s">
        <v>233</v>
      </c>
      <c r="D131" t="s">
        <v>211</v>
      </c>
      <c r="F131">
        <v>9960.3700000000008</v>
      </c>
      <c r="H131">
        <v>618261221</v>
      </c>
      <c r="I131">
        <v>183671591.61000001</v>
      </c>
      <c r="J131">
        <v>18440.23</v>
      </c>
      <c r="L131">
        <v>3.36</v>
      </c>
      <c r="M131">
        <v>2.3199999999999998</v>
      </c>
      <c r="N131">
        <v>23108.05</v>
      </c>
      <c r="P131">
        <v>94.28</v>
      </c>
      <c r="Q131">
        <v>939063.68</v>
      </c>
      <c r="S131">
        <v>8.3900000000000002E-2</v>
      </c>
      <c r="T131">
        <v>8.3900000000000002E-2</v>
      </c>
      <c r="V131">
        <v>15410046.529999999</v>
      </c>
      <c r="X131">
        <v>7930945.2800000003</v>
      </c>
      <c r="Y131">
        <v>121332841.57999998</v>
      </c>
      <c r="Z131">
        <v>144673833.38999999</v>
      </c>
      <c r="AA131">
        <v>0.78767670123528899</v>
      </c>
      <c r="AB131">
        <v>717526315</v>
      </c>
      <c r="AC131">
        <v>2.5195599999999999E-2</v>
      </c>
      <c r="AD131">
        <v>18078506.02</v>
      </c>
      <c r="AE131">
        <v>223883.75</v>
      </c>
      <c r="AF131">
        <v>15633930.279999999</v>
      </c>
      <c r="AH131">
        <v>36216441.850000001</v>
      </c>
      <c r="AJ131">
        <v>113643247.17</v>
      </c>
      <c r="AK131">
        <v>137208122.72999999</v>
      </c>
      <c r="AL131">
        <v>0.74702963875514039</v>
      </c>
      <c r="AO131">
        <v>796.25006701558277</v>
      </c>
      <c r="AP131">
        <v>5.7802301512474029E-2</v>
      </c>
    </row>
    <row r="132" spans="1:42" x14ac:dyDescent="0.25">
      <c r="A132" t="s">
        <v>363</v>
      </c>
      <c r="B132" t="s">
        <v>364</v>
      </c>
      <c r="C132" t="s">
        <v>233</v>
      </c>
      <c r="D132" t="s">
        <v>211</v>
      </c>
      <c r="F132">
        <v>3213.56</v>
      </c>
      <c r="H132">
        <v>462208826</v>
      </c>
      <c r="I132">
        <v>51973306.549999997</v>
      </c>
      <c r="J132">
        <v>16173.12</v>
      </c>
      <c r="L132">
        <v>8.89</v>
      </c>
      <c r="M132">
        <v>6.15</v>
      </c>
      <c r="N132">
        <v>19763.39</v>
      </c>
      <c r="P132">
        <v>34.57</v>
      </c>
      <c r="Q132">
        <v>111092.76</v>
      </c>
      <c r="S132">
        <v>0.20169999999999999</v>
      </c>
      <c r="T132">
        <v>0.20169999999999999</v>
      </c>
      <c r="V132">
        <v>10483015.93</v>
      </c>
      <c r="X132">
        <v>607265.52</v>
      </c>
      <c r="Y132">
        <v>26246829.229999997</v>
      </c>
      <c r="Z132">
        <v>37337110.679999992</v>
      </c>
      <c r="AA132">
        <v>0.71839013444489019</v>
      </c>
      <c r="AB132">
        <v>475181366</v>
      </c>
      <c r="AC132">
        <v>3.7284600000000001E-2</v>
      </c>
      <c r="AD132">
        <v>17716947.149999999</v>
      </c>
      <c r="AE132">
        <v>1459083.92</v>
      </c>
      <c r="AF132">
        <v>11942099.85</v>
      </c>
      <c r="AH132">
        <v>4260534.5999999996</v>
      </c>
      <c r="AJ132">
        <v>25047020.649999999</v>
      </c>
      <c r="AK132">
        <v>37596386.019999996</v>
      </c>
      <c r="AL132">
        <v>0.72337875951438768</v>
      </c>
      <c r="AO132">
        <v>188.96971582917388</v>
      </c>
      <c r="AP132">
        <v>1.6152231219164401E-2</v>
      </c>
    </row>
    <row r="133" spans="1:42" x14ac:dyDescent="0.25">
      <c r="A133" t="s">
        <v>365</v>
      </c>
      <c r="B133" t="s">
        <v>366</v>
      </c>
      <c r="C133" t="s">
        <v>233</v>
      </c>
      <c r="D133" t="s">
        <v>211</v>
      </c>
      <c r="F133">
        <v>1446.47</v>
      </c>
      <c r="H133">
        <v>545122431</v>
      </c>
      <c r="I133">
        <v>17346194.579999998</v>
      </c>
      <c r="J133">
        <v>11992.08</v>
      </c>
      <c r="L133">
        <v>31.42</v>
      </c>
      <c r="M133">
        <v>21.75</v>
      </c>
      <c r="N133">
        <v>31460.720000000001</v>
      </c>
      <c r="P133">
        <v>94.47</v>
      </c>
      <c r="Q133">
        <v>136648.01999999999</v>
      </c>
      <c r="S133">
        <v>0.9163</v>
      </c>
      <c r="T133">
        <v>0.9</v>
      </c>
      <c r="V133">
        <v>15611575.119999999</v>
      </c>
      <c r="X133">
        <v>156178.67000000001</v>
      </c>
      <c r="Y133">
        <v>1113849.99</v>
      </c>
      <c r="Z133">
        <v>16881603.779999997</v>
      </c>
      <c r="AA133">
        <v>0.97321655779558303</v>
      </c>
      <c r="AB133">
        <v>618814814</v>
      </c>
      <c r="AC133">
        <v>2.70151E-2</v>
      </c>
      <c r="AD133">
        <v>16717344.08</v>
      </c>
      <c r="AE133">
        <v>995192.06</v>
      </c>
      <c r="AF133">
        <v>16606767.18</v>
      </c>
      <c r="AH133">
        <v>14079.3</v>
      </c>
      <c r="AJ133">
        <v>1113472.8899999999</v>
      </c>
      <c r="AK133">
        <v>17876418.739999998</v>
      </c>
      <c r="AL133">
        <v>1.0305671746938285</v>
      </c>
      <c r="AO133">
        <v>107.97228425062394</v>
      </c>
      <c r="AP133">
        <v>8.7365748291931104E-3</v>
      </c>
    </row>
    <row r="134" spans="1:42" x14ac:dyDescent="0.25">
      <c r="A134" t="s">
        <v>367</v>
      </c>
      <c r="B134" t="s">
        <v>368</v>
      </c>
      <c r="C134" t="s">
        <v>233</v>
      </c>
      <c r="D134" t="s">
        <v>211</v>
      </c>
      <c r="F134">
        <v>2981.23</v>
      </c>
      <c r="H134">
        <v>846039484</v>
      </c>
      <c r="I134">
        <v>37916918.57</v>
      </c>
      <c r="J134">
        <v>12718.54</v>
      </c>
      <c r="L134">
        <v>22.31</v>
      </c>
      <c r="M134">
        <v>15.44</v>
      </c>
      <c r="N134">
        <v>46030.19</v>
      </c>
      <c r="P134">
        <v>11.62</v>
      </c>
      <c r="Q134">
        <v>34641.89</v>
      </c>
      <c r="S134">
        <v>0.68589999999999995</v>
      </c>
      <c r="T134">
        <v>0.68589999999999995</v>
      </c>
      <c r="V134">
        <v>26007214.440000001</v>
      </c>
      <c r="X134">
        <v>903131.78</v>
      </c>
      <c r="Y134">
        <v>3465465.7900000005</v>
      </c>
      <c r="Z134">
        <v>30375812.010000002</v>
      </c>
      <c r="AA134">
        <v>0.80111499445615419</v>
      </c>
      <c r="AB134">
        <v>984558140</v>
      </c>
      <c r="AC134">
        <v>3.3166500000000002E-2</v>
      </c>
      <c r="AD134">
        <v>32654347.550000001</v>
      </c>
      <c r="AE134">
        <v>4559268.5999999996</v>
      </c>
      <c r="AF134">
        <v>30566483.039999999</v>
      </c>
      <c r="AH134">
        <v>204095.76</v>
      </c>
      <c r="AJ134">
        <v>3424874.2</v>
      </c>
      <c r="AK134">
        <v>34894489.020000003</v>
      </c>
      <c r="AL134">
        <v>0.92028810188200916</v>
      </c>
      <c r="AO134">
        <v>302.93931699332154</v>
      </c>
      <c r="AP134">
        <v>2.588178836727955E-2</v>
      </c>
    </row>
    <row r="135" spans="1:42" x14ac:dyDescent="0.25">
      <c r="A135" t="s">
        <v>369</v>
      </c>
      <c r="B135" t="s">
        <v>370</v>
      </c>
      <c r="C135" t="s">
        <v>233</v>
      </c>
      <c r="D135" t="s">
        <v>211</v>
      </c>
      <c r="F135">
        <v>2169.4699999999998</v>
      </c>
      <c r="H135">
        <v>392390449</v>
      </c>
      <c r="I135">
        <v>35631033.740000002</v>
      </c>
      <c r="J135">
        <v>16423.84</v>
      </c>
      <c r="L135">
        <v>11.01</v>
      </c>
      <c r="M135">
        <v>7.62</v>
      </c>
      <c r="N135">
        <v>16531.36</v>
      </c>
      <c r="P135">
        <v>19.440000000000001</v>
      </c>
      <c r="Q135">
        <v>42174.49</v>
      </c>
      <c r="S135">
        <v>0.26550000000000001</v>
      </c>
      <c r="T135">
        <v>0.26550000000000001</v>
      </c>
      <c r="V135">
        <v>9460039.4499999993</v>
      </c>
      <c r="X135">
        <v>3982018.84</v>
      </c>
      <c r="Y135">
        <v>12037247.009999998</v>
      </c>
      <c r="Z135">
        <v>25479305.299999997</v>
      </c>
      <c r="AA135">
        <v>0.71508745679181618</v>
      </c>
      <c r="AB135">
        <v>439235417</v>
      </c>
      <c r="AC135">
        <v>4.2708999999999997E-2</v>
      </c>
      <c r="AD135">
        <v>18759305.420000002</v>
      </c>
      <c r="AE135">
        <v>2468955.11</v>
      </c>
      <c r="AF135">
        <v>11928994.560000001</v>
      </c>
      <c r="AH135">
        <v>2689745.17</v>
      </c>
      <c r="AJ135">
        <v>11270904.869999999</v>
      </c>
      <c r="AK135">
        <v>27181918.27</v>
      </c>
      <c r="AL135">
        <v>0.76287200838310554</v>
      </c>
      <c r="AO135">
        <v>1835.4800204658281</v>
      </c>
      <c r="AP135">
        <v>0.14649513696738814</v>
      </c>
    </row>
    <row r="136" spans="1:42" x14ac:dyDescent="0.25">
      <c r="A136" t="s">
        <v>371</v>
      </c>
      <c r="B136" t="s">
        <v>372</v>
      </c>
      <c r="C136" t="s">
        <v>233</v>
      </c>
      <c r="D136" t="s">
        <v>211</v>
      </c>
      <c r="F136">
        <v>1246.81</v>
      </c>
      <c r="H136">
        <v>618788957</v>
      </c>
      <c r="I136">
        <v>17433903.079999998</v>
      </c>
      <c r="J136">
        <v>13982.8</v>
      </c>
      <c r="L136">
        <v>35.49</v>
      </c>
      <c r="M136">
        <v>24.57</v>
      </c>
      <c r="N136">
        <v>30634.12</v>
      </c>
      <c r="P136">
        <v>157.25</v>
      </c>
      <c r="Q136">
        <v>196060.87</v>
      </c>
      <c r="S136">
        <v>0.96250000000000002</v>
      </c>
      <c r="T136">
        <v>0.9</v>
      </c>
      <c r="V136">
        <v>15690512.77</v>
      </c>
      <c r="X136">
        <v>2176612.04</v>
      </c>
      <c r="Y136">
        <v>1556283.19</v>
      </c>
      <c r="Z136">
        <v>19423408</v>
      </c>
      <c r="AA136">
        <v>1</v>
      </c>
      <c r="AB136">
        <v>665257658</v>
      </c>
      <c r="AC136">
        <v>3.1387400000000003E-2</v>
      </c>
      <c r="AD136">
        <v>20880708.210000001</v>
      </c>
      <c r="AE136">
        <v>4671175.8899999997</v>
      </c>
      <c r="AF136">
        <v>20361688.66</v>
      </c>
      <c r="AH136">
        <v>433532.07</v>
      </c>
      <c r="AJ136">
        <v>1556283.19</v>
      </c>
      <c r="AK136">
        <v>24094583.890000001</v>
      </c>
      <c r="AL136">
        <v>1.382053334783137</v>
      </c>
      <c r="AO136">
        <v>1745.744772659828</v>
      </c>
      <c r="AP136">
        <v>9.0336153964599555E-2</v>
      </c>
    </row>
    <row r="137" spans="1:42" x14ac:dyDescent="0.25">
      <c r="A137" t="s">
        <v>373</v>
      </c>
      <c r="B137" t="s">
        <v>374</v>
      </c>
      <c r="C137" t="s">
        <v>233</v>
      </c>
      <c r="D137" t="s">
        <v>211</v>
      </c>
      <c r="F137">
        <v>952.25</v>
      </c>
      <c r="H137">
        <v>384237858</v>
      </c>
      <c r="I137">
        <v>11882591.17</v>
      </c>
      <c r="J137">
        <v>12478.43</v>
      </c>
      <c r="L137">
        <v>32.33</v>
      </c>
      <c r="M137">
        <v>22.38</v>
      </c>
      <c r="N137">
        <v>21311.35</v>
      </c>
      <c r="P137">
        <v>107.12</v>
      </c>
      <c r="Q137">
        <v>102005.02</v>
      </c>
      <c r="S137">
        <v>0.92920000000000003</v>
      </c>
      <c r="T137">
        <v>0.9</v>
      </c>
      <c r="V137">
        <v>10694332.050000001</v>
      </c>
      <c r="X137">
        <v>119511.73</v>
      </c>
      <c r="Y137">
        <v>572687.71999999986</v>
      </c>
      <c r="Z137">
        <v>11386531.500000002</v>
      </c>
      <c r="AA137">
        <v>0.95825324098901921</v>
      </c>
      <c r="AB137">
        <v>442164558</v>
      </c>
      <c r="AC137">
        <v>2.75356E-2</v>
      </c>
      <c r="AD137">
        <v>12175266.4</v>
      </c>
      <c r="AE137">
        <v>1332840.9099999999</v>
      </c>
      <c r="AF137">
        <v>12027172.960000001</v>
      </c>
      <c r="AH137">
        <v>27569.3</v>
      </c>
      <c r="AJ137">
        <v>571536.79</v>
      </c>
      <c r="AK137">
        <v>12718221.48</v>
      </c>
      <c r="AL137">
        <v>1.0703239131974613</v>
      </c>
      <c r="AO137">
        <v>125.50457337883958</v>
      </c>
      <c r="AP137">
        <v>9.3968901381327411E-3</v>
      </c>
    </row>
    <row r="138" spans="1:42" x14ac:dyDescent="0.25">
      <c r="A138" t="s">
        <v>375</v>
      </c>
      <c r="B138" t="s">
        <v>376</v>
      </c>
      <c r="C138" t="s">
        <v>233</v>
      </c>
      <c r="D138" t="s">
        <v>211</v>
      </c>
      <c r="F138">
        <v>792.37</v>
      </c>
      <c r="H138">
        <v>562094582</v>
      </c>
      <c r="I138">
        <v>10350644.539999999</v>
      </c>
      <c r="J138">
        <v>13062.89</v>
      </c>
      <c r="L138">
        <v>54.3</v>
      </c>
      <c r="M138">
        <v>37.590000000000003</v>
      </c>
      <c r="N138">
        <v>29785.18</v>
      </c>
      <c r="P138">
        <v>653.30999999999995</v>
      </c>
      <c r="Q138">
        <v>517663.24</v>
      </c>
      <c r="S138">
        <v>0.99980000000000002</v>
      </c>
      <c r="T138">
        <v>0.9</v>
      </c>
      <c r="V138">
        <v>9315580.0800000001</v>
      </c>
      <c r="X138">
        <v>913534.68</v>
      </c>
      <c r="Y138">
        <v>532593.52</v>
      </c>
      <c r="Z138">
        <v>10761708.279999999</v>
      </c>
      <c r="AA138">
        <v>1</v>
      </c>
      <c r="AB138">
        <v>631227331</v>
      </c>
      <c r="AC138">
        <v>1.8555200000000001E-2</v>
      </c>
      <c r="AD138">
        <v>11712549.369999999</v>
      </c>
      <c r="AE138">
        <v>2157272.36</v>
      </c>
      <c r="AF138">
        <v>11472852.439999999</v>
      </c>
      <c r="AH138">
        <v>43334.44</v>
      </c>
      <c r="AJ138">
        <v>532593.52</v>
      </c>
      <c r="AK138">
        <v>12918980.639999999</v>
      </c>
      <c r="AL138">
        <v>1.2481329631284972</v>
      </c>
      <c r="AO138">
        <v>1152.9142698486819</v>
      </c>
      <c r="AP138">
        <v>7.07125976465586E-2</v>
      </c>
    </row>
    <row r="139" spans="1:42" x14ac:dyDescent="0.25">
      <c r="A139" t="s">
        <v>377</v>
      </c>
      <c r="B139" t="s">
        <v>378</v>
      </c>
      <c r="C139" t="s">
        <v>233</v>
      </c>
      <c r="D139" t="s">
        <v>222</v>
      </c>
      <c r="F139">
        <v>3387.16</v>
      </c>
      <c r="H139">
        <v>2167684542</v>
      </c>
      <c r="I139">
        <v>47230026.93</v>
      </c>
      <c r="J139">
        <v>13943.84</v>
      </c>
      <c r="L139">
        <v>45.89</v>
      </c>
      <c r="M139">
        <v>14.12</v>
      </c>
      <c r="N139">
        <v>47826.69</v>
      </c>
      <c r="P139">
        <v>4.3600000000000003</v>
      </c>
      <c r="Q139">
        <v>14768.01</v>
      </c>
      <c r="S139">
        <v>0.61670000000000003</v>
      </c>
      <c r="T139">
        <v>0.61670000000000003</v>
      </c>
      <c r="V139">
        <v>29126757.600000001</v>
      </c>
      <c r="X139">
        <v>2566426.23</v>
      </c>
      <c r="Y139">
        <v>6213686.5499999998</v>
      </c>
      <c r="Z139">
        <v>37906870.380000003</v>
      </c>
      <c r="AA139">
        <v>0.80260107486667498</v>
      </c>
      <c r="AB139">
        <v>2358711117</v>
      </c>
      <c r="AC139">
        <v>2.7504000000000001E-2</v>
      </c>
      <c r="AD139">
        <v>64873990.560000002</v>
      </c>
      <c r="AE139">
        <v>22045318.559999999</v>
      </c>
      <c r="AF139">
        <v>51172076.159999996</v>
      </c>
      <c r="AH139">
        <v>266140.15000000002</v>
      </c>
      <c r="AJ139">
        <v>6161150.7699999996</v>
      </c>
      <c r="AK139">
        <v>59899653.159999996</v>
      </c>
      <c r="AL139">
        <v>1.268253631292181</v>
      </c>
      <c r="AO139">
        <v>757.69264811818755</v>
      </c>
      <c r="AP139">
        <v>4.2845427220500457E-2</v>
      </c>
    </row>
    <row r="140" spans="1:42" x14ac:dyDescent="0.25">
      <c r="A140" t="s">
        <v>379</v>
      </c>
      <c r="B140" t="s">
        <v>380</v>
      </c>
      <c r="C140" t="s">
        <v>233</v>
      </c>
      <c r="D140" t="s">
        <v>222</v>
      </c>
      <c r="F140">
        <v>7888.15</v>
      </c>
      <c r="H140">
        <v>1571659384</v>
      </c>
      <c r="I140">
        <v>143931782</v>
      </c>
      <c r="J140">
        <v>18246.580000000002</v>
      </c>
      <c r="L140">
        <v>10.91</v>
      </c>
      <c r="M140">
        <v>3.35</v>
      </c>
      <c r="N140">
        <v>26425.3</v>
      </c>
      <c r="P140">
        <v>75.34</v>
      </c>
      <c r="Q140">
        <v>594293.22</v>
      </c>
      <c r="S140">
        <v>0.1087</v>
      </c>
      <c r="T140">
        <v>0.1087</v>
      </c>
      <c r="V140">
        <v>15645384.699999999</v>
      </c>
      <c r="X140">
        <v>10953706.07</v>
      </c>
      <c r="Y140">
        <v>73188042.509999976</v>
      </c>
      <c r="Z140">
        <v>99787133.279999971</v>
      </c>
      <c r="AA140">
        <v>0.69329464204090774</v>
      </c>
      <c r="AB140">
        <v>1811267228</v>
      </c>
      <c r="AC140">
        <v>1.9297999999999999E-2</v>
      </c>
      <c r="AD140">
        <v>34953834.960000001</v>
      </c>
      <c r="AE140">
        <v>2098828.54</v>
      </c>
      <c r="AF140">
        <v>17744213.239999998</v>
      </c>
      <c r="AH140">
        <v>17476629.719999999</v>
      </c>
      <c r="AJ140">
        <v>67827866.530000001</v>
      </c>
      <c r="AK140">
        <v>96525785.840000004</v>
      </c>
      <c r="AL140">
        <v>0.67063566155249854</v>
      </c>
      <c r="AO140">
        <v>1388.6280141731586</v>
      </c>
      <c r="AP140">
        <v>0.1134795844931709</v>
      </c>
    </row>
    <row r="141" spans="1:42" x14ac:dyDescent="0.25">
      <c r="A141" t="s">
        <v>381</v>
      </c>
      <c r="B141" t="s">
        <v>382</v>
      </c>
      <c r="C141" t="s">
        <v>233</v>
      </c>
      <c r="D141" t="s">
        <v>222</v>
      </c>
      <c r="F141">
        <v>4020.48</v>
      </c>
      <c r="H141">
        <v>3098527148</v>
      </c>
      <c r="I141">
        <v>56988567.799999997</v>
      </c>
      <c r="J141">
        <v>14174.56</v>
      </c>
      <c r="L141">
        <v>54.37</v>
      </c>
      <c r="M141">
        <v>16.72</v>
      </c>
      <c r="N141">
        <v>67222.42</v>
      </c>
      <c r="P141">
        <v>21.99</v>
      </c>
      <c r="Q141">
        <v>88410.35</v>
      </c>
      <c r="S141">
        <v>0.74729999999999996</v>
      </c>
      <c r="T141">
        <v>0.74729999999999996</v>
      </c>
      <c r="V141">
        <v>42587556.710000001</v>
      </c>
      <c r="X141">
        <v>5939151.8300000001</v>
      </c>
      <c r="Y141">
        <v>2795963.1599999992</v>
      </c>
      <c r="Z141">
        <v>51322671.699999996</v>
      </c>
      <c r="AA141">
        <v>0.90057837354529902</v>
      </c>
      <c r="AB141">
        <v>3470228909</v>
      </c>
      <c r="AC141">
        <v>1.87948E-2</v>
      </c>
      <c r="AD141">
        <v>65222258.289999999</v>
      </c>
      <c r="AE141">
        <v>16914912.489999998</v>
      </c>
      <c r="AF141">
        <v>59502469.200000003</v>
      </c>
      <c r="AH141">
        <v>282164.67</v>
      </c>
      <c r="AJ141">
        <v>2767909.88</v>
      </c>
      <c r="AK141">
        <v>68209530.909999996</v>
      </c>
      <c r="AL141">
        <v>1.1968984928587729</v>
      </c>
      <c r="AO141">
        <v>1477.2245677133078</v>
      </c>
      <c r="AP141">
        <v>8.7072169398679719E-2</v>
      </c>
    </row>
    <row r="142" spans="1:42" x14ac:dyDescent="0.25">
      <c r="A142" t="s">
        <v>383</v>
      </c>
      <c r="B142" t="s">
        <v>384</v>
      </c>
      <c r="C142" t="s">
        <v>233</v>
      </c>
      <c r="D142" t="s">
        <v>222</v>
      </c>
      <c r="F142">
        <v>1639.49</v>
      </c>
      <c r="H142">
        <v>808023707</v>
      </c>
      <c r="I142">
        <v>23900975.07</v>
      </c>
      <c r="J142">
        <v>14578.29</v>
      </c>
      <c r="L142">
        <v>33.799999999999997</v>
      </c>
      <c r="M142">
        <v>10.4</v>
      </c>
      <c r="N142">
        <v>17050.689999999999</v>
      </c>
      <c r="P142">
        <v>2.65</v>
      </c>
      <c r="Q142">
        <v>4344.6400000000003</v>
      </c>
      <c r="S142">
        <v>0.40839999999999999</v>
      </c>
      <c r="T142">
        <v>0.40839999999999999</v>
      </c>
      <c r="V142">
        <v>9761158.2100000009</v>
      </c>
      <c r="X142">
        <v>681189.19</v>
      </c>
      <c r="Y142">
        <v>2165322.25</v>
      </c>
      <c r="Z142">
        <v>12607669.65</v>
      </c>
      <c r="AA142">
        <v>0.52749603784261012</v>
      </c>
      <c r="AB142">
        <v>882016347</v>
      </c>
      <c r="AC142">
        <v>2.2766700000000001E-2</v>
      </c>
      <c r="AD142">
        <v>20080601.559999999</v>
      </c>
      <c r="AE142">
        <v>4214460.66</v>
      </c>
      <c r="AF142">
        <v>13975618.869999999</v>
      </c>
      <c r="AH142">
        <v>161448.97</v>
      </c>
      <c r="AJ142">
        <v>2089036.97</v>
      </c>
      <c r="AK142">
        <v>16745845.029999999</v>
      </c>
      <c r="AL142">
        <v>0.70063438754927743</v>
      </c>
      <c r="AO142">
        <v>415.48846897510805</v>
      </c>
      <c r="AP142">
        <v>4.0678101868233993E-2</v>
      </c>
    </row>
    <row r="143" spans="1:42" x14ac:dyDescent="0.25">
      <c r="A143" t="s">
        <v>385</v>
      </c>
      <c r="B143" t="s">
        <v>386</v>
      </c>
      <c r="C143" t="s">
        <v>233</v>
      </c>
      <c r="D143" t="s">
        <v>222</v>
      </c>
      <c r="F143">
        <v>4476</v>
      </c>
      <c r="H143">
        <v>2335581853</v>
      </c>
      <c r="I143">
        <v>80331327.900000006</v>
      </c>
      <c r="J143">
        <v>17947.12</v>
      </c>
      <c r="L143">
        <v>29.07</v>
      </c>
      <c r="M143">
        <v>8.94</v>
      </c>
      <c r="N143">
        <v>40015.440000000002</v>
      </c>
      <c r="P143">
        <v>9.5399999999999991</v>
      </c>
      <c r="Q143">
        <v>42701.04</v>
      </c>
      <c r="S143">
        <v>0.33029999999999998</v>
      </c>
      <c r="T143">
        <v>0.33029999999999998</v>
      </c>
      <c r="V143">
        <v>26533437.600000001</v>
      </c>
      <c r="X143">
        <v>6267054.6600000001</v>
      </c>
      <c r="Y143">
        <v>17209083.280000001</v>
      </c>
      <c r="Z143">
        <v>50009575.540000007</v>
      </c>
      <c r="AA143">
        <v>0.6225413776584664</v>
      </c>
      <c r="AB143">
        <v>2600959381</v>
      </c>
      <c r="AC143">
        <v>2.1614999999999999E-2</v>
      </c>
      <c r="AD143">
        <v>56219737.020000003</v>
      </c>
      <c r="AE143">
        <v>9805384.6899999995</v>
      </c>
      <c r="AF143">
        <v>36338822.289999999</v>
      </c>
      <c r="AH143">
        <v>10075937.880000001</v>
      </c>
      <c r="AJ143">
        <v>13405833.640000001</v>
      </c>
      <c r="AK143">
        <v>56011710.590000004</v>
      </c>
      <c r="AL143">
        <v>0.6972586169585776</v>
      </c>
      <c r="AO143">
        <v>1400.1462600536192</v>
      </c>
      <c r="AP143">
        <v>0.11188829253714816</v>
      </c>
    </row>
    <row r="144" spans="1:42" x14ac:dyDescent="0.25">
      <c r="A144" t="s">
        <v>387</v>
      </c>
      <c r="B144" t="s">
        <v>388</v>
      </c>
      <c r="C144" t="s">
        <v>233</v>
      </c>
      <c r="D144" t="s">
        <v>222</v>
      </c>
      <c r="F144">
        <v>3397.66</v>
      </c>
      <c r="H144">
        <v>2323314803</v>
      </c>
      <c r="I144">
        <v>55969672.200000003</v>
      </c>
      <c r="J144">
        <v>16473</v>
      </c>
      <c r="L144">
        <v>41.51</v>
      </c>
      <c r="M144">
        <v>12.77</v>
      </c>
      <c r="N144">
        <v>43388.11</v>
      </c>
      <c r="P144">
        <v>0.54</v>
      </c>
      <c r="Q144">
        <v>1834.73</v>
      </c>
      <c r="S144">
        <v>0.54179999999999995</v>
      </c>
      <c r="T144">
        <v>0.54179999999999995</v>
      </c>
      <c r="V144">
        <v>30324368.390000001</v>
      </c>
      <c r="X144">
        <v>7417211.9100000001</v>
      </c>
      <c r="Y144">
        <v>9776741.4100000001</v>
      </c>
      <c r="Z144">
        <v>47518321.709999993</v>
      </c>
      <c r="AA144">
        <v>0.84900125089530165</v>
      </c>
      <c r="AB144">
        <v>2541573993</v>
      </c>
      <c r="AC144">
        <v>2.75666E-2</v>
      </c>
      <c r="AD144">
        <v>70062553.629999995</v>
      </c>
      <c r="AE144">
        <v>21530148.760000002</v>
      </c>
      <c r="AF144">
        <v>51854517.149999999</v>
      </c>
      <c r="AH144">
        <v>1764602.18</v>
      </c>
      <c r="AJ144">
        <v>9510288.6799999997</v>
      </c>
      <c r="AK144">
        <v>68782017.74000001</v>
      </c>
      <c r="AL144">
        <v>1.2289158581136019</v>
      </c>
      <c r="AO144">
        <v>2183.0353566866611</v>
      </c>
      <c r="AP144">
        <v>0.10783649787706852</v>
      </c>
    </row>
    <row r="145" spans="1:42" x14ac:dyDescent="0.25">
      <c r="A145" t="s">
        <v>389</v>
      </c>
      <c r="B145" t="s">
        <v>390</v>
      </c>
      <c r="C145" t="s">
        <v>233</v>
      </c>
      <c r="D145" t="s">
        <v>222</v>
      </c>
      <c r="F145">
        <v>848.14</v>
      </c>
      <c r="H145">
        <v>581229678</v>
      </c>
      <c r="I145">
        <v>13410022.02</v>
      </c>
      <c r="J145">
        <v>15811.09</v>
      </c>
      <c r="L145">
        <v>43.34</v>
      </c>
      <c r="M145">
        <v>13.33</v>
      </c>
      <c r="N145">
        <v>11305.7</v>
      </c>
      <c r="P145">
        <v>1.69</v>
      </c>
      <c r="Q145">
        <v>1433.35</v>
      </c>
      <c r="S145">
        <v>0.57320000000000004</v>
      </c>
      <c r="T145">
        <v>0.57320000000000004</v>
      </c>
      <c r="V145">
        <v>7686624.6200000001</v>
      </c>
      <c r="X145">
        <v>584827.79</v>
      </c>
      <c r="Y145">
        <v>950971.14</v>
      </c>
      <c r="Z145">
        <v>9222423.5500000007</v>
      </c>
      <c r="AA145">
        <v>0.68772620479261537</v>
      </c>
      <c r="AB145">
        <v>679044229</v>
      </c>
      <c r="AC145">
        <v>2.0434999999999998E-2</v>
      </c>
      <c r="AD145">
        <v>13876268.810000001</v>
      </c>
      <c r="AE145">
        <v>3547904.04</v>
      </c>
      <c r="AF145">
        <v>11234528.66</v>
      </c>
      <c r="AH145">
        <v>290417.40000000002</v>
      </c>
      <c r="AJ145">
        <v>860281.39</v>
      </c>
      <c r="AK145">
        <v>12679637.84</v>
      </c>
      <c r="AL145">
        <v>0.94553445334312736</v>
      </c>
      <c r="AO145">
        <v>689.54157332515865</v>
      </c>
      <c r="AP145">
        <v>4.6123382811066156E-2</v>
      </c>
    </row>
    <row r="146" spans="1:42" x14ac:dyDescent="0.25">
      <c r="A146" t="s">
        <v>391</v>
      </c>
      <c r="B146" t="s">
        <v>392</v>
      </c>
      <c r="C146" t="s">
        <v>233</v>
      </c>
      <c r="D146" t="s">
        <v>102</v>
      </c>
      <c r="F146">
        <v>2732.46</v>
      </c>
      <c r="H146">
        <v>344113937</v>
      </c>
      <c r="I146">
        <v>44029423.869999997</v>
      </c>
      <c r="J146">
        <v>16113.47</v>
      </c>
      <c r="L146">
        <v>7.81</v>
      </c>
      <c r="M146">
        <v>7.81</v>
      </c>
      <c r="N146">
        <v>21340.51</v>
      </c>
      <c r="P146">
        <v>17.8</v>
      </c>
      <c r="Q146">
        <v>48637.78</v>
      </c>
      <c r="S146">
        <v>0.27439999999999998</v>
      </c>
      <c r="T146">
        <v>0.27439999999999998</v>
      </c>
      <c r="V146">
        <v>12081673.9</v>
      </c>
      <c r="X146">
        <v>564891.18999999994</v>
      </c>
      <c r="Y146">
        <v>13743024.050000001</v>
      </c>
      <c r="Z146">
        <v>26389589.140000001</v>
      </c>
      <c r="AA146">
        <v>0.59936258121198993</v>
      </c>
      <c r="AB146">
        <v>497737926</v>
      </c>
      <c r="AC146">
        <v>4.7705999999999998E-2</v>
      </c>
      <c r="AD146">
        <v>23745085.489999998</v>
      </c>
      <c r="AE146">
        <v>3200440.14</v>
      </c>
      <c r="AF146">
        <v>15282114.039999999</v>
      </c>
      <c r="AH146">
        <v>2683454.0699999998</v>
      </c>
      <c r="AJ146">
        <v>12667931.93</v>
      </c>
      <c r="AK146">
        <v>28514937.159999996</v>
      </c>
      <c r="AL146">
        <v>0.64763366525513422</v>
      </c>
      <c r="AO146">
        <v>206.73356243092303</v>
      </c>
      <c r="AP146">
        <v>1.9810360683256718E-2</v>
      </c>
    </row>
    <row r="147" spans="1:42" x14ac:dyDescent="0.25">
      <c r="A147" t="s">
        <v>393</v>
      </c>
      <c r="B147" t="s">
        <v>394</v>
      </c>
      <c r="C147" t="s">
        <v>233</v>
      </c>
      <c r="D147" t="s">
        <v>97</v>
      </c>
      <c r="F147">
        <v>1</v>
      </c>
      <c r="H147">
        <v>0</v>
      </c>
      <c r="I147">
        <v>9738.32</v>
      </c>
      <c r="J147">
        <v>9738.32</v>
      </c>
      <c r="L147">
        <v>0</v>
      </c>
      <c r="M147">
        <v>0</v>
      </c>
      <c r="N147">
        <v>0</v>
      </c>
      <c r="P147">
        <v>0</v>
      </c>
      <c r="Q147">
        <v>0</v>
      </c>
      <c r="S147">
        <v>0</v>
      </c>
      <c r="T147">
        <v>0.1</v>
      </c>
      <c r="V147">
        <v>973.83</v>
      </c>
      <c r="X147">
        <v>0</v>
      </c>
      <c r="Y147">
        <v>4509.18</v>
      </c>
      <c r="Z147">
        <v>5483.01</v>
      </c>
      <c r="AA147">
        <v>0.56303448644119314</v>
      </c>
      <c r="AB147">
        <v>0</v>
      </c>
      <c r="AC147">
        <v>0</v>
      </c>
      <c r="AD147">
        <v>0</v>
      </c>
      <c r="AE147">
        <v>0</v>
      </c>
      <c r="AF147">
        <v>973.83</v>
      </c>
      <c r="AH147">
        <v>0</v>
      </c>
      <c r="AJ147">
        <v>4509.18</v>
      </c>
      <c r="AK147">
        <v>5483.01</v>
      </c>
      <c r="AL147">
        <v>0.56303448644119314</v>
      </c>
      <c r="AO147">
        <v>0</v>
      </c>
      <c r="AP147">
        <v>0</v>
      </c>
    </row>
    <row r="148" spans="1:42" x14ac:dyDescent="0.25">
      <c r="A148" t="s">
        <v>395</v>
      </c>
      <c r="B148" t="s">
        <v>232</v>
      </c>
      <c r="C148" t="s">
        <v>233</v>
      </c>
      <c r="D148" t="s">
        <v>97</v>
      </c>
      <c r="F148">
        <v>130.31</v>
      </c>
      <c r="H148">
        <v>0</v>
      </c>
      <c r="I148">
        <v>2083300.19</v>
      </c>
      <c r="J148">
        <v>15987.26</v>
      </c>
      <c r="L148">
        <v>0</v>
      </c>
      <c r="M148">
        <v>0</v>
      </c>
      <c r="N148">
        <v>0</v>
      </c>
      <c r="P148">
        <v>0</v>
      </c>
      <c r="Q148">
        <v>0</v>
      </c>
      <c r="S148">
        <v>0</v>
      </c>
      <c r="T148">
        <v>0.1</v>
      </c>
      <c r="V148">
        <v>208330.01</v>
      </c>
      <c r="X148">
        <v>0</v>
      </c>
      <c r="Y148">
        <v>1120101.53</v>
      </c>
      <c r="Z148">
        <v>1328431.54</v>
      </c>
      <c r="AA148">
        <v>0.63765728356219276</v>
      </c>
      <c r="AB148">
        <v>0</v>
      </c>
      <c r="AC148">
        <v>0</v>
      </c>
      <c r="AD148">
        <v>0</v>
      </c>
      <c r="AE148">
        <v>0</v>
      </c>
      <c r="AF148">
        <v>208330.01</v>
      </c>
      <c r="AH148">
        <v>0</v>
      </c>
      <c r="AJ148">
        <v>1120101.53</v>
      </c>
      <c r="AK148">
        <v>1328431.54</v>
      </c>
      <c r="AL148">
        <v>0.63765728356219276</v>
      </c>
      <c r="AO148">
        <v>0</v>
      </c>
      <c r="AP148">
        <v>0</v>
      </c>
    </row>
    <row r="149" spans="1:42" x14ac:dyDescent="0.25">
      <c r="A149" t="s">
        <v>396</v>
      </c>
      <c r="B149" t="s">
        <v>397</v>
      </c>
      <c r="C149" t="s">
        <v>233</v>
      </c>
      <c r="D149" t="s">
        <v>211</v>
      </c>
      <c r="F149">
        <v>1498.06</v>
      </c>
      <c r="H149">
        <v>236534177</v>
      </c>
      <c r="I149">
        <v>26931674.879999999</v>
      </c>
      <c r="J149">
        <v>17977.7</v>
      </c>
      <c r="L149">
        <v>8.7799999999999994</v>
      </c>
      <c r="M149">
        <v>6.07</v>
      </c>
      <c r="N149">
        <v>9093.2199999999993</v>
      </c>
      <c r="P149">
        <v>35.520000000000003</v>
      </c>
      <c r="Q149">
        <v>53211.09</v>
      </c>
      <c r="S149">
        <v>0.1986</v>
      </c>
      <c r="T149">
        <v>0.1986</v>
      </c>
      <c r="V149">
        <v>5348630.63</v>
      </c>
      <c r="X149">
        <v>1501288.14</v>
      </c>
      <c r="Y149">
        <v>13783394.08</v>
      </c>
      <c r="Z149">
        <v>20633312.850000001</v>
      </c>
      <c r="AA149">
        <v>0.76613552413417529</v>
      </c>
      <c r="AB149">
        <v>261793421</v>
      </c>
      <c r="AC149">
        <v>4.5019000000000003E-2</v>
      </c>
      <c r="AD149">
        <v>11785678.01</v>
      </c>
      <c r="AE149">
        <v>1278397.6000000001</v>
      </c>
      <c r="AF149">
        <v>6627028.2300000004</v>
      </c>
      <c r="AH149">
        <v>3876603.33</v>
      </c>
      <c r="AJ149">
        <v>12876794.27</v>
      </c>
      <c r="AK149">
        <v>21005110.640000001</v>
      </c>
      <c r="AL149">
        <v>0.77994074759898491</v>
      </c>
      <c r="AO149">
        <v>1002.15488031187</v>
      </c>
      <c r="AP149">
        <v>7.1472517604410951E-2</v>
      </c>
    </row>
    <row r="150" spans="1:42" x14ac:dyDescent="0.25">
      <c r="A150" t="s">
        <v>398</v>
      </c>
      <c r="B150" t="s">
        <v>399</v>
      </c>
      <c r="C150" t="s">
        <v>233</v>
      </c>
      <c r="D150" t="s">
        <v>211</v>
      </c>
      <c r="F150">
        <v>371.7</v>
      </c>
      <c r="H150">
        <v>68405144</v>
      </c>
      <c r="I150">
        <v>5882433.04</v>
      </c>
      <c r="J150">
        <v>15825.75</v>
      </c>
      <c r="L150">
        <v>11.62</v>
      </c>
      <c r="M150">
        <v>8.0399999999999991</v>
      </c>
      <c r="N150">
        <v>2988.46</v>
      </c>
      <c r="P150">
        <v>15.92</v>
      </c>
      <c r="Q150">
        <v>5917.46</v>
      </c>
      <c r="S150">
        <v>0.28539999999999999</v>
      </c>
      <c r="T150">
        <v>0.28539999999999999</v>
      </c>
      <c r="V150">
        <v>1678846.38</v>
      </c>
      <c r="X150">
        <v>117818.43</v>
      </c>
      <c r="Y150">
        <v>1695964.72</v>
      </c>
      <c r="Z150">
        <v>3492629.53</v>
      </c>
      <c r="AA150">
        <v>0.59373893527566612</v>
      </c>
      <c r="AB150">
        <v>78662537</v>
      </c>
      <c r="AC150">
        <v>4.7898000000000003E-2</v>
      </c>
      <c r="AD150">
        <v>3767778.19</v>
      </c>
      <c r="AE150">
        <v>596181.13</v>
      </c>
      <c r="AF150">
        <v>2275027.5099999998</v>
      </c>
      <c r="AH150">
        <v>359355.19</v>
      </c>
      <c r="AJ150">
        <v>1549972.69</v>
      </c>
      <c r="AK150">
        <v>3942818.63</v>
      </c>
      <c r="AL150">
        <v>0.67027004016691705</v>
      </c>
      <c r="AO150">
        <v>316.97183212267959</v>
      </c>
      <c r="AP150">
        <v>2.9881777747408075E-2</v>
      </c>
    </row>
    <row r="151" spans="1:42" x14ac:dyDescent="0.25">
      <c r="A151" t="s">
        <v>400</v>
      </c>
      <c r="B151" t="s">
        <v>401</v>
      </c>
      <c r="C151" t="s">
        <v>233</v>
      </c>
      <c r="D151" t="s">
        <v>211</v>
      </c>
      <c r="F151">
        <v>2454.9699999999998</v>
      </c>
      <c r="H151">
        <v>405264557</v>
      </c>
      <c r="I151">
        <v>40776150.600000001</v>
      </c>
      <c r="J151">
        <v>16609.63</v>
      </c>
      <c r="L151">
        <v>9.93</v>
      </c>
      <c r="M151">
        <v>6.87</v>
      </c>
      <c r="N151">
        <v>16865.64</v>
      </c>
      <c r="P151">
        <v>26.62</v>
      </c>
      <c r="Q151">
        <v>65351.3</v>
      </c>
      <c r="S151">
        <v>0.23169999999999999</v>
      </c>
      <c r="T151">
        <v>0.23169999999999999</v>
      </c>
      <c r="V151">
        <v>9447834.0899999999</v>
      </c>
      <c r="X151">
        <v>1005005.24</v>
      </c>
      <c r="Y151">
        <v>18165020.240000002</v>
      </c>
      <c r="Z151">
        <v>28617859.57</v>
      </c>
      <c r="AA151">
        <v>0.70182837636468798</v>
      </c>
      <c r="AB151">
        <v>447310870</v>
      </c>
      <c r="AC151">
        <v>3.0218200000000001E-2</v>
      </c>
      <c r="AD151">
        <v>13516929.33</v>
      </c>
      <c r="AE151">
        <v>942809.36</v>
      </c>
      <c r="AF151">
        <v>10390643.449999999</v>
      </c>
      <c r="AH151">
        <v>3915231.75</v>
      </c>
      <c r="AJ151">
        <v>16997609.23</v>
      </c>
      <c r="AK151">
        <v>28393257.920000002</v>
      </c>
      <c r="AL151">
        <v>0.6963202141989342</v>
      </c>
      <c r="AO151">
        <v>409.37577241269753</v>
      </c>
      <c r="AP151">
        <v>3.5395911340349633E-2</v>
      </c>
    </row>
    <row r="152" spans="1:42" x14ac:dyDescent="0.25">
      <c r="A152" t="s">
        <v>402</v>
      </c>
      <c r="B152" t="s">
        <v>403</v>
      </c>
      <c r="C152" t="s">
        <v>233</v>
      </c>
      <c r="D152" t="s">
        <v>211</v>
      </c>
      <c r="F152">
        <v>322.54000000000002</v>
      </c>
      <c r="H152">
        <v>191692408</v>
      </c>
      <c r="I152">
        <v>5535734.5899999999</v>
      </c>
      <c r="J152">
        <v>17162.93</v>
      </c>
      <c r="L152">
        <v>34.619999999999997</v>
      </c>
      <c r="M152">
        <v>23.96</v>
      </c>
      <c r="N152">
        <v>7728.05</v>
      </c>
      <c r="P152">
        <v>142.32</v>
      </c>
      <c r="Q152">
        <v>45903.89</v>
      </c>
      <c r="S152">
        <v>0.95489999999999997</v>
      </c>
      <c r="T152">
        <v>0.9</v>
      </c>
      <c r="V152">
        <v>4982161.13</v>
      </c>
      <c r="X152">
        <v>1360676.26</v>
      </c>
      <c r="Y152">
        <v>956623.94</v>
      </c>
      <c r="Z152">
        <v>7299461.3300000001</v>
      </c>
      <c r="AA152">
        <v>1</v>
      </c>
      <c r="AB152">
        <v>222787875</v>
      </c>
      <c r="AC152">
        <v>1.7218000000000001E-2</v>
      </c>
      <c r="AD152">
        <v>3835961.63</v>
      </c>
      <c r="AE152">
        <v>0</v>
      </c>
      <c r="AF152">
        <v>4982161.13</v>
      </c>
      <c r="AH152">
        <v>727721.21</v>
      </c>
      <c r="AJ152">
        <v>956623.94</v>
      </c>
      <c r="AK152">
        <v>7299461.3300000001</v>
      </c>
      <c r="AL152">
        <v>1.3186075328080351</v>
      </c>
      <c r="AO152">
        <v>4218.6279531220935</v>
      </c>
      <c r="AP152">
        <v>0.18640776332463974</v>
      </c>
    </row>
    <row r="153" spans="1:42" x14ac:dyDescent="0.25">
      <c r="A153" t="s">
        <v>404</v>
      </c>
      <c r="B153" t="s">
        <v>405</v>
      </c>
      <c r="C153" t="s">
        <v>233</v>
      </c>
      <c r="D153" t="s">
        <v>211</v>
      </c>
      <c r="F153">
        <v>3418.3</v>
      </c>
      <c r="H153">
        <v>729166523</v>
      </c>
      <c r="I153">
        <v>56422366.119999997</v>
      </c>
      <c r="J153">
        <v>16505.97</v>
      </c>
      <c r="L153">
        <v>12.92</v>
      </c>
      <c r="M153">
        <v>8.94</v>
      </c>
      <c r="N153">
        <v>30559.599999999999</v>
      </c>
      <c r="P153">
        <v>9.5399999999999991</v>
      </c>
      <c r="Q153">
        <v>32610.58</v>
      </c>
      <c r="S153">
        <v>0.33029999999999998</v>
      </c>
      <c r="T153">
        <v>0.33029999999999998</v>
      </c>
      <c r="V153">
        <v>18636307.52</v>
      </c>
      <c r="X153">
        <v>2448071.73</v>
      </c>
      <c r="Y153">
        <v>14717699.450000001</v>
      </c>
      <c r="Z153">
        <v>35802078.700000003</v>
      </c>
      <c r="AA153">
        <v>0.63453699591143631</v>
      </c>
      <c r="AB153">
        <v>796980239</v>
      </c>
      <c r="AC153">
        <v>3.6949099999999999E-2</v>
      </c>
      <c r="AD153">
        <v>29447702.539999999</v>
      </c>
      <c r="AE153">
        <v>3571003.77</v>
      </c>
      <c r="AF153">
        <v>22207311.289999999</v>
      </c>
      <c r="AH153">
        <v>4045194.1</v>
      </c>
      <c r="AJ153">
        <v>13239330.66</v>
      </c>
      <c r="AK153">
        <v>37894713.68</v>
      </c>
      <c r="AL153">
        <v>0.6716257449998625</v>
      </c>
      <c r="AO153">
        <v>716.16643653277936</v>
      </c>
      <c r="AP153">
        <v>6.4601932361136663E-2</v>
      </c>
    </row>
    <row r="154" spans="1:42" x14ac:dyDescent="0.25">
      <c r="A154" t="s">
        <v>406</v>
      </c>
      <c r="B154" t="s">
        <v>407</v>
      </c>
      <c r="C154" t="s">
        <v>233</v>
      </c>
      <c r="D154" t="s">
        <v>211</v>
      </c>
      <c r="F154">
        <v>2354.75</v>
      </c>
      <c r="H154">
        <v>1136276726</v>
      </c>
      <c r="I154">
        <v>30530646.010000002</v>
      </c>
      <c r="J154">
        <v>12965.55</v>
      </c>
      <c r="L154">
        <v>37.21</v>
      </c>
      <c r="M154">
        <v>25.76</v>
      </c>
      <c r="N154">
        <v>60658.36</v>
      </c>
      <c r="P154">
        <v>188.51</v>
      </c>
      <c r="Q154">
        <v>443893.92</v>
      </c>
      <c r="S154">
        <v>0.97440000000000004</v>
      </c>
      <c r="T154">
        <v>0.9</v>
      </c>
      <c r="V154">
        <v>27477581.399999999</v>
      </c>
      <c r="X154">
        <v>601945.59999999998</v>
      </c>
      <c r="Y154">
        <v>1637765.57</v>
      </c>
      <c r="Z154">
        <v>29717292.57</v>
      </c>
      <c r="AA154">
        <v>0.9733594421901981</v>
      </c>
      <c r="AB154">
        <v>1246151657</v>
      </c>
      <c r="AC154">
        <v>1.6320000000000001E-2</v>
      </c>
      <c r="AD154">
        <v>20337195.039999999</v>
      </c>
      <c r="AE154">
        <v>0</v>
      </c>
      <c r="AF154">
        <v>27477581.399999999</v>
      </c>
      <c r="AH154">
        <v>174009.22</v>
      </c>
      <c r="AJ154">
        <v>1633129.86</v>
      </c>
      <c r="AK154">
        <v>29712656.859999999</v>
      </c>
      <c r="AL154">
        <v>0.9732076042632023</v>
      </c>
      <c r="AO154">
        <v>255.63036415755388</v>
      </c>
      <c r="AP154">
        <v>2.0258895151525673E-2</v>
      </c>
    </row>
    <row r="155" spans="1:42" x14ac:dyDescent="0.25">
      <c r="A155" t="s">
        <v>408</v>
      </c>
      <c r="B155" t="s">
        <v>409</v>
      </c>
      <c r="C155" t="s">
        <v>233</v>
      </c>
      <c r="D155" t="s">
        <v>211</v>
      </c>
      <c r="F155">
        <v>3167.88</v>
      </c>
      <c r="H155">
        <v>615241100</v>
      </c>
      <c r="I155">
        <v>54053626.159999996</v>
      </c>
      <c r="J155">
        <v>17063.02</v>
      </c>
      <c r="L155">
        <v>11.38</v>
      </c>
      <c r="M155">
        <v>7.87</v>
      </c>
      <c r="N155">
        <v>24931.21</v>
      </c>
      <c r="P155">
        <v>17.3</v>
      </c>
      <c r="Q155">
        <v>54804.32</v>
      </c>
      <c r="S155">
        <v>0.2772</v>
      </c>
      <c r="T155">
        <v>0.2772</v>
      </c>
      <c r="V155">
        <v>14983665.17</v>
      </c>
      <c r="X155">
        <v>697592.6</v>
      </c>
      <c r="Y155">
        <v>14782305.98</v>
      </c>
      <c r="Z155">
        <v>30463563.75</v>
      </c>
      <c r="AA155">
        <v>0.56358039069991606</v>
      </c>
      <c r="AB155">
        <v>667064618</v>
      </c>
      <c r="AC155">
        <v>4.4960800000000002E-2</v>
      </c>
      <c r="AD155">
        <v>29991758.870000001</v>
      </c>
      <c r="AE155">
        <v>4160243.57</v>
      </c>
      <c r="AF155">
        <v>19143908.739999998</v>
      </c>
      <c r="AH155">
        <v>3212751.73</v>
      </c>
      <c r="AJ155">
        <v>13380198.119999999</v>
      </c>
      <c r="AK155">
        <v>33221699.460000001</v>
      </c>
      <c r="AL155">
        <v>0.61460630525809679</v>
      </c>
      <c r="AO155">
        <v>220.20802555652358</v>
      </c>
      <c r="AP155">
        <v>2.0998100980352433E-2</v>
      </c>
    </row>
    <row r="156" spans="1:42" x14ac:dyDescent="0.25">
      <c r="A156" t="s">
        <v>410</v>
      </c>
      <c r="B156" t="s">
        <v>411</v>
      </c>
      <c r="C156" t="s">
        <v>233</v>
      </c>
      <c r="D156" t="s">
        <v>211</v>
      </c>
      <c r="F156">
        <v>1982.75</v>
      </c>
      <c r="H156">
        <v>788334011</v>
      </c>
      <c r="I156">
        <v>27617606.010000002</v>
      </c>
      <c r="J156">
        <v>13928.94</v>
      </c>
      <c r="L156">
        <v>28.54</v>
      </c>
      <c r="M156">
        <v>19.75</v>
      </c>
      <c r="N156">
        <v>39159.31</v>
      </c>
      <c r="P156">
        <v>59.59</v>
      </c>
      <c r="Q156">
        <v>118152.07</v>
      </c>
      <c r="S156">
        <v>0.86350000000000005</v>
      </c>
      <c r="T156">
        <v>0.86350000000000005</v>
      </c>
      <c r="V156">
        <v>23847802.780000001</v>
      </c>
      <c r="X156">
        <v>579668.91</v>
      </c>
      <c r="Y156">
        <v>1744977.4499999997</v>
      </c>
      <c r="Z156">
        <v>26172449.140000001</v>
      </c>
      <c r="AA156">
        <v>0.94767262341722425</v>
      </c>
      <c r="AB156">
        <v>838271010</v>
      </c>
      <c r="AC156">
        <v>2.5376599999999999E-2</v>
      </c>
      <c r="AD156">
        <v>21272468.109999999</v>
      </c>
      <c r="AE156">
        <v>0</v>
      </c>
      <c r="AF156">
        <v>23847802.780000001</v>
      </c>
      <c r="AH156">
        <v>301989.45</v>
      </c>
      <c r="AJ156">
        <v>1729175.13</v>
      </c>
      <c r="AK156">
        <v>26156646.82</v>
      </c>
      <c r="AL156">
        <v>0.94710044058594345</v>
      </c>
      <c r="AO156">
        <v>292.35602572185098</v>
      </c>
      <c r="AP156">
        <v>2.2161438122747876E-2</v>
      </c>
    </row>
    <row r="157" spans="1:42" x14ac:dyDescent="0.25">
      <c r="A157" t="s">
        <v>412</v>
      </c>
      <c r="B157" t="s">
        <v>413</v>
      </c>
      <c r="C157" t="s">
        <v>233</v>
      </c>
      <c r="D157" t="s">
        <v>211</v>
      </c>
      <c r="F157">
        <v>2244.89</v>
      </c>
      <c r="H157">
        <v>517921437</v>
      </c>
      <c r="I157">
        <v>37525365.289999999</v>
      </c>
      <c r="J157">
        <v>16715.900000000001</v>
      </c>
      <c r="L157">
        <v>13.8</v>
      </c>
      <c r="M157">
        <v>9.5500000000000007</v>
      </c>
      <c r="N157">
        <v>21438.69</v>
      </c>
      <c r="P157">
        <v>6.15</v>
      </c>
      <c r="Q157">
        <v>13806.07</v>
      </c>
      <c r="S157">
        <v>0.36230000000000001</v>
      </c>
      <c r="T157">
        <v>0.36230000000000001</v>
      </c>
      <c r="V157">
        <v>13595439.84</v>
      </c>
      <c r="X157">
        <v>410103.99</v>
      </c>
      <c r="Y157">
        <v>9614161.9600000009</v>
      </c>
      <c r="Z157">
        <v>23619705.789999999</v>
      </c>
      <c r="AA157">
        <v>0.62943306767207752</v>
      </c>
      <c r="AB157">
        <v>562873580</v>
      </c>
      <c r="AC157">
        <v>3.2608999999999999E-2</v>
      </c>
      <c r="AD157">
        <v>18354744.57</v>
      </c>
      <c r="AE157">
        <v>1724296.1</v>
      </c>
      <c r="AF157">
        <v>15319735.939999999</v>
      </c>
      <c r="AH157">
        <v>3310418.5</v>
      </c>
      <c r="AJ157">
        <v>8387430.3300000001</v>
      </c>
      <c r="AK157">
        <v>24117270.259999998</v>
      </c>
      <c r="AL157">
        <v>0.642692484766482</v>
      </c>
      <c r="AO157">
        <v>182.68333415000291</v>
      </c>
      <c r="AP157">
        <v>1.7004577449222482E-2</v>
      </c>
    </row>
    <row r="158" spans="1:42" x14ac:dyDescent="0.25">
      <c r="A158" t="s">
        <v>414</v>
      </c>
      <c r="B158" t="s">
        <v>415</v>
      </c>
      <c r="C158" t="s">
        <v>233</v>
      </c>
      <c r="D158" t="s">
        <v>211</v>
      </c>
      <c r="F158">
        <v>3163.39</v>
      </c>
      <c r="H158">
        <v>668446918</v>
      </c>
      <c r="I158">
        <v>46979590.100000001</v>
      </c>
      <c r="J158">
        <v>14851.02</v>
      </c>
      <c r="L158">
        <v>14.22</v>
      </c>
      <c r="M158">
        <v>9.84</v>
      </c>
      <c r="N158">
        <v>31127.75</v>
      </c>
      <c r="P158">
        <v>4.79</v>
      </c>
      <c r="Q158">
        <v>15152.63</v>
      </c>
      <c r="S158">
        <v>0.37780000000000002</v>
      </c>
      <c r="T158">
        <v>0.37780000000000002</v>
      </c>
      <c r="V158">
        <v>17748889.129999999</v>
      </c>
      <c r="X158">
        <v>781657.39</v>
      </c>
      <c r="Y158">
        <v>7986642.1500000004</v>
      </c>
      <c r="Z158">
        <v>26517188.670000002</v>
      </c>
      <c r="AA158">
        <v>0.56444061375495058</v>
      </c>
      <c r="AB158">
        <v>721367252</v>
      </c>
      <c r="AC158">
        <v>3.9299000000000001E-2</v>
      </c>
      <c r="AD158">
        <v>28349011.629999999</v>
      </c>
      <c r="AE158">
        <v>4004726.28</v>
      </c>
      <c r="AF158">
        <v>21753615.41</v>
      </c>
      <c r="AH158">
        <v>1224966.98</v>
      </c>
      <c r="AJ158">
        <v>7453096.2800000003</v>
      </c>
      <c r="AK158">
        <v>29988369.080000002</v>
      </c>
      <c r="AL158">
        <v>0.638327601755725</v>
      </c>
      <c r="AO158">
        <v>247.0948539383383</v>
      </c>
      <c r="AP158">
        <v>2.6065351800718867E-2</v>
      </c>
    </row>
    <row r="159" spans="1:42" x14ac:dyDescent="0.25">
      <c r="A159" t="s">
        <v>416</v>
      </c>
      <c r="B159" t="s">
        <v>417</v>
      </c>
      <c r="C159" t="s">
        <v>233</v>
      </c>
      <c r="D159" t="s">
        <v>211</v>
      </c>
      <c r="F159">
        <v>1828.55</v>
      </c>
      <c r="H159">
        <v>402270013</v>
      </c>
      <c r="I159">
        <v>25957100.73</v>
      </c>
      <c r="J159">
        <v>14195.45</v>
      </c>
      <c r="L159">
        <v>15.49</v>
      </c>
      <c r="M159">
        <v>10.72</v>
      </c>
      <c r="N159">
        <v>19602.05</v>
      </c>
      <c r="P159">
        <v>1.71</v>
      </c>
      <c r="Q159">
        <v>3126.82</v>
      </c>
      <c r="S159">
        <v>0.42609999999999998</v>
      </c>
      <c r="T159">
        <v>0.42609999999999998</v>
      </c>
      <c r="V159">
        <v>11060320.619999999</v>
      </c>
      <c r="X159">
        <v>707780.06</v>
      </c>
      <c r="Y159">
        <v>4501669.1900000004</v>
      </c>
      <c r="Z159">
        <v>16269769.870000001</v>
      </c>
      <c r="AA159">
        <v>0.62679457306247477</v>
      </c>
      <c r="AB159">
        <v>443376254</v>
      </c>
      <c r="AC159">
        <v>4.4024500000000001E-2</v>
      </c>
      <c r="AD159">
        <v>19519417.890000001</v>
      </c>
      <c r="AE159">
        <v>3604421.34</v>
      </c>
      <c r="AF159">
        <v>14664741.960000001</v>
      </c>
      <c r="AH159">
        <v>564603.59</v>
      </c>
      <c r="AJ159">
        <v>4290956.0599999996</v>
      </c>
      <c r="AK159">
        <v>19663478.080000002</v>
      </c>
      <c r="AL159">
        <v>0.75753753412351921</v>
      </c>
      <c r="AO159">
        <v>387.07175630964429</v>
      </c>
      <c r="AP159">
        <v>3.599465247808286E-2</v>
      </c>
    </row>
    <row r="160" spans="1:42" x14ac:dyDescent="0.25">
      <c r="A160" t="s">
        <v>418</v>
      </c>
      <c r="B160" t="s">
        <v>419</v>
      </c>
      <c r="C160" t="s">
        <v>233</v>
      </c>
      <c r="D160" t="s">
        <v>211</v>
      </c>
      <c r="F160">
        <v>573.96</v>
      </c>
      <c r="H160">
        <v>112604077</v>
      </c>
      <c r="I160">
        <v>8522251.1999999993</v>
      </c>
      <c r="J160">
        <v>14848.16</v>
      </c>
      <c r="L160">
        <v>13.21</v>
      </c>
      <c r="M160">
        <v>9.14</v>
      </c>
      <c r="N160">
        <v>5245.99</v>
      </c>
      <c r="P160">
        <v>8.35</v>
      </c>
      <c r="Q160">
        <v>4792.5600000000004</v>
      </c>
      <c r="S160">
        <v>0.3407</v>
      </c>
      <c r="T160">
        <v>0.3407</v>
      </c>
      <c r="V160">
        <v>2903530.98</v>
      </c>
      <c r="X160">
        <v>94561.58</v>
      </c>
      <c r="Y160">
        <v>2961313.7799999993</v>
      </c>
      <c r="Z160">
        <v>5959406.3399999999</v>
      </c>
      <c r="AA160">
        <v>0.69927607156193661</v>
      </c>
      <c r="AB160">
        <v>126514247</v>
      </c>
      <c r="AC160">
        <v>3.69156E-2</v>
      </c>
      <c r="AD160">
        <v>4670349.33</v>
      </c>
      <c r="AE160">
        <v>601955.01</v>
      </c>
      <c r="AF160">
        <v>3505485.99</v>
      </c>
      <c r="AH160">
        <v>495660.22</v>
      </c>
      <c r="AJ160">
        <v>2812256.89</v>
      </c>
      <c r="AK160">
        <v>6412304.4600000009</v>
      </c>
      <c r="AL160">
        <v>0.75241908616821829</v>
      </c>
      <c r="AO160">
        <v>164.7529096104258</v>
      </c>
      <c r="AP160">
        <v>1.4746894909603214E-2</v>
      </c>
    </row>
    <row r="161" spans="1:42" x14ac:dyDescent="0.25">
      <c r="A161" t="s">
        <v>420</v>
      </c>
      <c r="B161" t="s">
        <v>421</v>
      </c>
      <c r="C161" t="s">
        <v>233</v>
      </c>
      <c r="D161" t="s">
        <v>211</v>
      </c>
      <c r="F161">
        <v>1521.21</v>
      </c>
      <c r="H161">
        <v>482776917</v>
      </c>
      <c r="I161">
        <v>22804582.34</v>
      </c>
      <c r="J161">
        <v>14991.08</v>
      </c>
      <c r="L161">
        <v>21.17</v>
      </c>
      <c r="M161">
        <v>14.65</v>
      </c>
      <c r="N161">
        <v>22285.72</v>
      </c>
      <c r="P161">
        <v>6.86</v>
      </c>
      <c r="Q161">
        <v>10435.5</v>
      </c>
      <c r="S161">
        <v>0.64510000000000001</v>
      </c>
      <c r="T161">
        <v>0.64510000000000001</v>
      </c>
      <c r="V161">
        <v>14711236.060000001</v>
      </c>
      <c r="X161">
        <v>1857671.81</v>
      </c>
      <c r="Y161">
        <v>2495715.23</v>
      </c>
      <c r="Z161">
        <v>19064623.100000001</v>
      </c>
      <c r="AA161">
        <v>0.83599966075940868</v>
      </c>
      <c r="AB161">
        <v>531172771</v>
      </c>
      <c r="AC161">
        <v>4.0400999999999999E-2</v>
      </c>
      <c r="AD161">
        <v>21459911.120000001</v>
      </c>
      <c r="AE161">
        <v>4353570.28</v>
      </c>
      <c r="AF161">
        <v>19064806.34</v>
      </c>
      <c r="AH161">
        <v>1065642.6499999999</v>
      </c>
      <c r="AJ161">
        <v>2320949.4700000002</v>
      </c>
      <c r="AK161">
        <v>23243427.619999997</v>
      </c>
      <c r="AL161">
        <v>1.0192437323980386</v>
      </c>
      <c r="AO161">
        <v>1221.1803827216493</v>
      </c>
      <c r="AP161">
        <v>7.9922455516050955E-2</v>
      </c>
    </row>
    <row r="162" spans="1:42" x14ac:dyDescent="0.25">
      <c r="A162" t="s">
        <v>422</v>
      </c>
      <c r="B162" t="s">
        <v>423</v>
      </c>
      <c r="C162" t="s">
        <v>233</v>
      </c>
      <c r="D162" t="s">
        <v>211</v>
      </c>
      <c r="F162">
        <v>1022.89</v>
      </c>
      <c r="H162">
        <v>147830250</v>
      </c>
      <c r="I162">
        <v>16540335.41</v>
      </c>
      <c r="J162">
        <v>16170.19</v>
      </c>
      <c r="L162">
        <v>8.93</v>
      </c>
      <c r="M162">
        <v>6.18</v>
      </c>
      <c r="N162">
        <v>6321.46</v>
      </c>
      <c r="P162">
        <v>34.22</v>
      </c>
      <c r="Q162">
        <v>35003.29</v>
      </c>
      <c r="S162">
        <v>0.2029</v>
      </c>
      <c r="T162">
        <v>0.2029</v>
      </c>
      <c r="V162">
        <v>3356034.05</v>
      </c>
      <c r="X162">
        <v>135559.47</v>
      </c>
      <c r="Y162">
        <v>7775534.5299999993</v>
      </c>
      <c r="Z162">
        <v>11267128.049999999</v>
      </c>
      <c r="AA162">
        <v>0.68119102610144699</v>
      </c>
      <c r="AB162">
        <v>183710815</v>
      </c>
      <c r="AC162">
        <v>4.4919000000000001E-2</v>
      </c>
      <c r="AD162">
        <v>8252106.0899999999</v>
      </c>
      <c r="AE162">
        <v>993413.01</v>
      </c>
      <c r="AF162">
        <v>4349447.0599999996</v>
      </c>
      <c r="AH162">
        <v>1370680.33</v>
      </c>
      <c r="AJ162">
        <v>7338549.3399999999</v>
      </c>
      <c r="AK162">
        <v>11823555.869999999</v>
      </c>
      <c r="AL162">
        <v>0.71483168732187152</v>
      </c>
      <c r="AO162">
        <v>132.52595098202153</v>
      </c>
      <c r="AP162">
        <v>1.146520314958346E-2</v>
      </c>
    </row>
    <row r="163" spans="1:42" x14ac:dyDescent="0.25">
      <c r="A163" t="s">
        <v>424</v>
      </c>
      <c r="B163" t="s">
        <v>425</v>
      </c>
      <c r="C163" t="s">
        <v>233</v>
      </c>
      <c r="D163" t="s">
        <v>211</v>
      </c>
      <c r="F163">
        <v>1326.46</v>
      </c>
      <c r="H163">
        <v>144246384</v>
      </c>
      <c r="I163">
        <v>22564207.239999998</v>
      </c>
      <c r="J163">
        <v>17010.84</v>
      </c>
      <c r="L163">
        <v>6.39</v>
      </c>
      <c r="M163">
        <v>4.42</v>
      </c>
      <c r="N163">
        <v>5862.95</v>
      </c>
      <c r="P163">
        <v>57.91</v>
      </c>
      <c r="Q163">
        <v>76815.289999999994</v>
      </c>
      <c r="S163">
        <v>0.13980000000000001</v>
      </c>
      <c r="T163">
        <v>0.13980000000000001</v>
      </c>
      <c r="V163">
        <v>3154476.17</v>
      </c>
      <c r="X163">
        <v>226986.26</v>
      </c>
      <c r="Y163">
        <v>11319859.940000001</v>
      </c>
      <c r="Z163">
        <v>14701322.370000001</v>
      </c>
      <c r="AA163">
        <v>0.65153285527083304</v>
      </c>
      <c r="AB163">
        <v>165224381</v>
      </c>
      <c r="AC163">
        <v>3.4695799999999999E-2</v>
      </c>
      <c r="AD163">
        <v>5732592.0700000003</v>
      </c>
      <c r="AE163">
        <v>360420.6</v>
      </c>
      <c r="AF163">
        <v>3514896.77</v>
      </c>
      <c r="AH163">
        <v>2203985.75</v>
      </c>
      <c r="AJ163">
        <v>10551843.310000001</v>
      </c>
      <c r="AK163">
        <v>14293726.34</v>
      </c>
      <c r="AL163">
        <v>0.63346902410385775</v>
      </c>
      <c r="AO163">
        <v>171.12182802346095</v>
      </c>
      <c r="AP163">
        <v>1.5880131926465861E-2</v>
      </c>
    </row>
    <row r="164" spans="1:42" x14ac:dyDescent="0.25">
      <c r="A164" t="s">
        <v>426</v>
      </c>
      <c r="B164" t="s">
        <v>427</v>
      </c>
      <c r="C164" t="s">
        <v>233</v>
      </c>
      <c r="D164" t="s">
        <v>211</v>
      </c>
      <c r="F164">
        <v>673.15</v>
      </c>
      <c r="H164">
        <v>300226101</v>
      </c>
      <c r="I164">
        <v>8871774.1099999994</v>
      </c>
      <c r="J164">
        <v>13179.49</v>
      </c>
      <c r="L164">
        <v>33.840000000000003</v>
      </c>
      <c r="M164">
        <v>23.42</v>
      </c>
      <c r="N164">
        <v>15765.17</v>
      </c>
      <c r="P164">
        <v>129.72999999999999</v>
      </c>
      <c r="Q164">
        <v>87327.74</v>
      </c>
      <c r="S164">
        <v>0.94710000000000005</v>
      </c>
      <c r="T164">
        <v>0.9</v>
      </c>
      <c r="V164">
        <v>7984596.6900000004</v>
      </c>
      <c r="X164">
        <v>185200.6</v>
      </c>
      <c r="Y164">
        <v>602327.46</v>
      </c>
      <c r="Z164">
        <v>8772124.75</v>
      </c>
      <c r="AA164">
        <v>0.98876782041962974</v>
      </c>
      <c r="AB164">
        <v>316872239</v>
      </c>
      <c r="AC164">
        <v>2.5187600000000001E-2</v>
      </c>
      <c r="AD164">
        <v>7981251.2000000002</v>
      </c>
      <c r="AE164">
        <v>0</v>
      </c>
      <c r="AF164">
        <v>7984596.6900000004</v>
      </c>
      <c r="AH164">
        <v>67726.12</v>
      </c>
      <c r="AJ164">
        <v>601566.74</v>
      </c>
      <c r="AK164">
        <v>8771364.0299999993</v>
      </c>
      <c r="AL164">
        <v>0.98868207432301269</v>
      </c>
      <c r="AO164">
        <v>275.12530639530564</v>
      </c>
      <c r="AP164">
        <v>2.1114230280099323E-2</v>
      </c>
    </row>
    <row r="165" spans="1:42" x14ac:dyDescent="0.25">
      <c r="A165" t="s">
        <v>428</v>
      </c>
      <c r="B165" t="s">
        <v>429</v>
      </c>
      <c r="C165" t="s">
        <v>233</v>
      </c>
      <c r="D165" t="s">
        <v>211</v>
      </c>
      <c r="F165">
        <v>3116.81</v>
      </c>
      <c r="H165">
        <v>520996553</v>
      </c>
      <c r="I165">
        <v>50661017.630000003</v>
      </c>
      <c r="J165">
        <v>16254.12</v>
      </c>
      <c r="L165">
        <v>10.28</v>
      </c>
      <c r="M165">
        <v>7.11</v>
      </c>
      <c r="N165">
        <v>22160.51</v>
      </c>
      <c r="P165">
        <v>24.2</v>
      </c>
      <c r="Q165">
        <v>75426.8</v>
      </c>
      <c r="S165">
        <v>0.24229999999999999</v>
      </c>
      <c r="T165">
        <v>0.24229999999999999</v>
      </c>
      <c r="V165">
        <v>12275164.57</v>
      </c>
      <c r="X165">
        <v>2497888.14</v>
      </c>
      <c r="Y165">
        <v>20933074</v>
      </c>
      <c r="Z165">
        <v>35706126.710000001</v>
      </c>
      <c r="AA165">
        <v>0.70480476667045577</v>
      </c>
      <c r="AB165">
        <v>564717883</v>
      </c>
      <c r="AC165">
        <v>4.4296000000000002E-2</v>
      </c>
      <c r="AD165">
        <v>25014743.34</v>
      </c>
      <c r="AE165">
        <v>3086799.93</v>
      </c>
      <c r="AF165">
        <v>15361964.5</v>
      </c>
      <c r="AH165">
        <v>6170863.2000000002</v>
      </c>
      <c r="AJ165">
        <v>19111464.59</v>
      </c>
      <c r="AK165">
        <v>36971317.230000004</v>
      </c>
      <c r="AL165">
        <v>0.72977841661251297</v>
      </c>
      <c r="AO165">
        <v>801.42457833490016</v>
      </c>
      <c r="AP165">
        <v>6.7562865679373571E-2</v>
      </c>
    </row>
    <row r="166" spans="1:42" x14ac:dyDescent="0.25">
      <c r="A166" t="s">
        <v>430</v>
      </c>
      <c r="B166" t="s">
        <v>431</v>
      </c>
      <c r="C166" t="s">
        <v>233</v>
      </c>
      <c r="D166" t="s">
        <v>211</v>
      </c>
      <c r="F166">
        <v>968.46</v>
      </c>
      <c r="H166">
        <v>104728432</v>
      </c>
      <c r="I166">
        <v>15658208.84</v>
      </c>
      <c r="J166">
        <v>16168.15</v>
      </c>
      <c r="L166">
        <v>6.68</v>
      </c>
      <c r="M166">
        <v>4.62</v>
      </c>
      <c r="N166">
        <v>4474.28</v>
      </c>
      <c r="P166">
        <v>54.9</v>
      </c>
      <c r="Q166">
        <v>53168.45</v>
      </c>
      <c r="S166">
        <v>0.1462</v>
      </c>
      <c r="T166">
        <v>0.1462</v>
      </c>
      <c r="V166">
        <v>2289230.13</v>
      </c>
      <c r="X166">
        <v>206906.91</v>
      </c>
      <c r="Y166">
        <v>9739704.2799999993</v>
      </c>
      <c r="Z166">
        <v>12235841.32</v>
      </c>
      <c r="AA166">
        <v>0.78143301350935368</v>
      </c>
      <c r="AB166">
        <v>106776527</v>
      </c>
      <c r="AC166">
        <v>5.3071E-2</v>
      </c>
      <c r="AD166">
        <v>5666737.0599999996</v>
      </c>
      <c r="AE166">
        <v>493791.51</v>
      </c>
      <c r="AF166">
        <v>2783021.64</v>
      </c>
      <c r="AH166">
        <v>3185882</v>
      </c>
      <c r="AJ166">
        <v>9043375.6500000004</v>
      </c>
      <c r="AK166">
        <v>12033304.200000001</v>
      </c>
      <c r="AL166">
        <v>0.76849812918959648</v>
      </c>
      <c r="AO166">
        <v>213.64528220060714</v>
      </c>
      <c r="AP166">
        <v>1.7194521684243635E-2</v>
      </c>
    </row>
    <row r="167" spans="1:42" x14ac:dyDescent="0.25">
      <c r="A167" t="s">
        <v>432</v>
      </c>
      <c r="B167" t="s">
        <v>433</v>
      </c>
      <c r="C167" t="s">
        <v>233</v>
      </c>
      <c r="D167" t="s">
        <v>211</v>
      </c>
      <c r="F167">
        <v>210.13</v>
      </c>
      <c r="H167">
        <v>24044013</v>
      </c>
      <c r="I167">
        <v>3297725</v>
      </c>
      <c r="J167">
        <v>15693.73</v>
      </c>
      <c r="L167">
        <v>7.29</v>
      </c>
      <c r="M167">
        <v>5.04</v>
      </c>
      <c r="N167">
        <v>1059.05</v>
      </c>
      <c r="P167">
        <v>48.86</v>
      </c>
      <c r="Q167">
        <v>10266.950000000001</v>
      </c>
      <c r="S167">
        <v>0.1603</v>
      </c>
      <c r="T167">
        <v>0.1603</v>
      </c>
      <c r="V167">
        <v>528625.31000000006</v>
      </c>
      <c r="X167">
        <v>857452.22</v>
      </c>
      <c r="Y167">
        <v>2698577.6199999996</v>
      </c>
      <c r="Z167">
        <v>4084655.1499999994</v>
      </c>
      <c r="AA167">
        <v>1</v>
      </c>
      <c r="AB167">
        <v>27383997</v>
      </c>
      <c r="AC167">
        <v>7.5735999999999998E-2</v>
      </c>
      <c r="AD167">
        <v>2073954.39</v>
      </c>
      <c r="AE167">
        <v>247716.25</v>
      </c>
      <c r="AF167">
        <v>776341.56</v>
      </c>
      <c r="AH167">
        <v>1016038.85</v>
      </c>
      <c r="AJ167">
        <v>2698577.62</v>
      </c>
      <c r="AK167">
        <v>4332371.4000000004</v>
      </c>
      <c r="AL167">
        <v>1.3137455063718171</v>
      </c>
      <c r="AO167">
        <v>4080.5797363536858</v>
      </c>
      <c r="AP167">
        <v>0.19791752387618475</v>
      </c>
    </row>
    <row r="168" spans="1:42" x14ac:dyDescent="0.25">
      <c r="A168" t="s">
        <v>434</v>
      </c>
      <c r="B168" t="s">
        <v>435</v>
      </c>
      <c r="C168" t="s">
        <v>233</v>
      </c>
      <c r="D168" t="s">
        <v>211</v>
      </c>
      <c r="F168">
        <v>5146.75</v>
      </c>
      <c r="H168">
        <v>2107554325</v>
      </c>
      <c r="I168">
        <v>71043499.409999996</v>
      </c>
      <c r="J168">
        <v>13803.56</v>
      </c>
      <c r="L168">
        <v>29.66</v>
      </c>
      <c r="M168">
        <v>20.53</v>
      </c>
      <c r="N168">
        <v>105662.77</v>
      </c>
      <c r="P168">
        <v>72.25</v>
      </c>
      <c r="Q168">
        <v>371852.68</v>
      </c>
      <c r="S168">
        <v>0.88629999999999998</v>
      </c>
      <c r="T168">
        <v>0.88629999999999998</v>
      </c>
      <c r="V168">
        <v>62965853.520000003</v>
      </c>
      <c r="X168">
        <v>612900.31999999995</v>
      </c>
      <c r="Y168">
        <v>4518777.3299999991</v>
      </c>
      <c r="Z168">
        <v>68097531.170000002</v>
      </c>
      <c r="AA168">
        <v>0.95853289513515538</v>
      </c>
      <c r="AB168">
        <v>2248742231</v>
      </c>
      <c r="AC168">
        <v>2.9334099999999998E-2</v>
      </c>
      <c r="AD168">
        <v>65964829.469999999</v>
      </c>
      <c r="AE168">
        <v>2657992.38</v>
      </c>
      <c r="AF168">
        <v>65623845.899999999</v>
      </c>
      <c r="AH168">
        <v>809716.83</v>
      </c>
      <c r="AJ168">
        <v>4485200.71</v>
      </c>
      <c r="AK168">
        <v>70721946.929999992</v>
      </c>
      <c r="AL168">
        <v>0.9954738648480097</v>
      </c>
      <c r="AO168">
        <v>119.08492155243599</v>
      </c>
      <c r="AP168">
        <v>8.6663383377531128E-3</v>
      </c>
    </row>
    <row r="169" spans="1:42" x14ac:dyDescent="0.25">
      <c r="A169" t="s">
        <v>436</v>
      </c>
      <c r="B169" t="s">
        <v>437</v>
      </c>
      <c r="C169" t="s">
        <v>233</v>
      </c>
      <c r="D169" t="s">
        <v>211</v>
      </c>
      <c r="F169">
        <v>3489.39</v>
      </c>
      <c r="H169">
        <v>817819084</v>
      </c>
      <c r="I169">
        <v>47933518.310000002</v>
      </c>
      <c r="J169">
        <v>13736.93</v>
      </c>
      <c r="L169">
        <v>17.059999999999999</v>
      </c>
      <c r="M169">
        <v>11.81</v>
      </c>
      <c r="N169">
        <v>41209.69</v>
      </c>
      <c r="P169">
        <v>0.04</v>
      </c>
      <c r="Q169">
        <v>139.57</v>
      </c>
      <c r="S169">
        <v>0.48749999999999999</v>
      </c>
      <c r="T169">
        <v>0.48749999999999999</v>
      </c>
      <c r="V169">
        <v>23367590.170000002</v>
      </c>
      <c r="X169">
        <v>187138.16</v>
      </c>
      <c r="Y169">
        <v>5797963.04</v>
      </c>
      <c r="Z169">
        <v>29352691.370000001</v>
      </c>
      <c r="AA169">
        <v>0.61236254722984462</v>
      </c>
      <c r="AB169">
        <v>883855433</v>
      </c>
      <c r="AC169">
        <v>4.5730100000000003E-2</v>
      </c>
      <c r="AD169">
        <v>40418797.329999998</v>
      </c>
      <c r="AE169">
        <v>8312463.4900000002</v>
      </c>
      <c r="AF169">
        <v>31680053.66</v>
      </c>
      <c r="AH169">
        <v>591040.36</v>
      </c>
      <c r="AJ169">
        <v>5568853.6600000001</v>
      </c>
      <c r="AK169">
        <v>37436045.480000004</v>
      </c>
      <c r="AL169">
        <v>0.78099932573048803</v>
      </c>
      <c r="AO169">
        <v>53.630623117507646</v>
      </c>
      <c r="AP169">
        <v>4.9988762862246631E-3</v>
      </c>
    </row>
    <row r="170" spans="1:42" x14ac:dyDescent="0.25">
      <c r="A170" t="s">
        <v>438</v>
      </c>
      <c r="B170" t="s">
        <v>439</v>
      </c>
      <c r="C170" t="s">
        <v>233</v>
      </c>
      <c r="D170" t="s">
        <v>211</v>
      </c>
      <c r="F170">
        <v>1501.8</v>
      </c>
      <c r="H170">
        <v>255533765</v>
      </c>
      <c r="I170">
        <v>21241016.579999998</v>
      </c>
      <c r="J170">
        <v>14143.7</v>
      </c>
      <c r="L170">
        <v>12.03</v>
      </c>
      <c r="M170">
        <v>8.32</v>
      </c>
      <c r="N170">
        <v>12494.97</v>
      </c>
      <c r="P170">
        <v>13.76</v>
      </c>
      <c r="Q170">
        <v>20664.759999999998</v>
      </c>
      <c r="S170">
        <v>0.29909999999999998</v>
      </c>
      <c r="T170">
        <v>0.29909999999999998</v>
      </c>
      <c r="V170">
        <v>6353188.0499999998</v>
      </c>
      <c r="X170">
        <v>142739.78</v>
      </c>
      <c r="Y170">
        <v>6889150.9600000009</v>
      </c>
      <c r="Z170">
        <v>13385078.790000001</v>
      </c>
      <c r="AA170">
        <v>0.63015245713818857</v>
      </c>
      <c r="AB170">
        <v>267011228</v>
      </c>
      <c r="AC170">
        <v>2.81444E-2</v>
      </c>
      <c r="AD170">
        <v>7514870.7999999998</v>
      </c>
      <c r="AE170">
        <v>347459.31</v>
      </c>
      <c r="AF170">
        <v>6700647.3600000003</v>
      </c>
      <c r="AH170">
        <v>354479.53</v>
      </c>
      <c r="AJ170">
        <v>6758047.5700000003</v>
      </c>
      <c r="AK170">
        <v>13601434.710000001</v>
      </c>
      <c r="AL170">
        <v>0.64033821821912074</v>
      </c>
      <c r="AO170">
        <v>95.045798375282999</v>
      </c>
      <c r="AP170">
        <v>1.049446496221868E-2</v>
      </c>
    </row>
    <row r="171" spans="1:42" x14ac:dyDescent="0.25">
      <c r="A171" t="s">
        <v>440</v>
      </c>
      <c r="B171" t="s">
        <v>441</v>
      </c>
      <c r="C171" t="s">
        <v>233</v>
      </c>
      <c r="D171" t="s">
        <v>211</v>
      </c>
      <c r="F171">
        <v>1618.96</v>
      </c>
      <c r="H171">
        <v>193299494</v>
      </c>
      <c r="I171">
        <v>24929582.93</v>
      </c>
      <c r="J171">
        <v>15398.51</v>
      </c>
      <c r="L171">
        <v>7.75</v>
      </c>
      <c r="M171">
        <v>5.36</v>
      </c>
      <c r="N171">
        <v>8677.6200000000008</v>
      </c>
      <c r="P171">
        <v>44.48</v>
      </c>
      <c r="Q171">
        <v>72011.34</v>
      </c>
      <c r="S171">
        <v>0.17169999999999999</v>
      </c>
      <c r="T171">
        <v>0.17169999999999999</v>
      </c>
      <c r="V171">
        <v>4280409.38</v>
      </c>
      <c r="X171">
        <v>270661.90000000002</v>
      </c>
      <c r="Y171">
        <v>12432350.459999997</v>
      </c>
      <c r="Z171">
        <v>16983421.739999998</v>
      </c>
      <c r="AA171">
        <v>0.68125575095611912</v>
      </c>
      <c r="AB171">
        <v>210942466</v>
      </c>
      <c r="AC171">
        <v>3.07576E-2</v>
      </c>
      <c r="AD171">
        <v>6488083.9900000002</v>
      </c>
      <c r="AE171">
        <v>379057.73</v>
      </c>
      <c r="AF171">
        <v>4659467.1100000003</v>
      </c>
      <c r="AH171">
        <v>1927922.64</v>
      </c>
      <c r="AJ171">
        <v>11817836.199999999</v>
      </c>
      <c r="AK171">
        <v>16747965.210000001</v>
      </c>
      <c r="AL171">
        <v>0.67181088656905186</v>
      </c>
      <c r="AO171">
        <v>167.18257399812225</v>
      </c>
      <c r="AP171">
        <v>1.6160882627006604E-2</v>
      </c>
    </row>
    <row r="172" spans="1:42" x14ac:dyDescent="0.25">
      <c r="A172" t="s">
        <v>442</v>
      </c>
      <c r="B172" t="s">
        <v>443</v>
      </c>
      <c r="C172" t="s">
        <v>233</v>
      </c>
      <c r="D172" t="s">
        <v>211</v>
      </c>
      <c r="F172">
        <v>1262.47</v>
      </c>
      <c r="H172">
        <v>116044645</v>
      </c>
      <c r="I172">
        <v>21954096.75</v>
      </c>
      <c r="J172">
        <v>17389.79</v>
      </c>
      <c r="L172">
        <v>5.28</v>
      </c>
      <c r="M172">
        <v>3.65</v>
      </c>
      <c r="N172">
        <v>4608.01</v>
      </c>
      <c r="P172">
        <v>70.22</v>
      </c>
      <c r="Q172">
        <v>88650.64</v>
      </c>
      <c r="S172">
        <v>0.1169</v>
      </c>
      <c r="T172">
        <v>0.1169</v>
      </c>
      <c r="V172">
        <v>2566433.91</v>
      </c>
      <c r="X172">
        <v>228496.73</v>
      </c>
      <c r="Y172">
        <v>14701096.57</v>
      </c>
      <c r="Z172">
        <v>17496027.210000001</v>
      </c>
      <c r="AA172">
        <v>0.7969367817421138</v>
      </c>
      <c r="AB172">
        <v>119929952</v>
      </c>
      <c r="AC172">
        <v>2.24087E-2</v>
      </c>
      <c r="AD172">
        <v>2687474.31</v>
      </c>
      <c r="AE172">
        <v>14149.62</v>
      </c>
      <c r="AF172">
        <v>2580583.5299999998</v>
      </c>
      <c r="AH172">
        <v>4505129.74</v>
      </c>
      <c r="AJ172">
        <v>13786270.42</v>
      </c>
      <c r="AK172">
        <v>16595350.68</v>
      </c>
      <c r="AL172">
        <v>0.75591133941777855</v>
      </c>
      <c r="AO172">
        <v>180.99180970636925</v>
      </c>
      <c r="AP172">
        <v>1.3768719589359109E-2</v>
      </c>
    </row>
    <row r="173" spans="1:42" x14ac:dyDescent="0.25">
      <c r="A173" t="s">
        <v>444</v>
      </c>
      <c r="B173" t="s">
        <v>445</v>
      </c>
      <c r="C173" t="s">
        <v>233</v>
      </c>
      <c r="D173" t="s">
        <v>211</v>
      </c>
      <c r="F173">
        <v>2656.55</v>
      </c>
      <c r="H173">
        <v>256433912</v>
      </c>
      <c r="I173">
        <v>42053805.280000001</v>
      </c>
      <c r="J173">
        <v>15830.23</v>
      </c>
      <c r="L173">
        <v>6.09</v>
      </c>
      <c r="M173">
        <v>4.21</v>
      </c>
      <c r="N173">
        <v>11184.07</v>
      </c>
      <c r="P173">
        <v>61.15</v>
      </c>
      <c r="Q173">
        <v>162448.03</v>
      </c>
      <c r="S173">
        <v>0.1333</v>
      </c>
      <c r="T173">
        <v>0.1333</v>
      </c>
      <c r="V173">
        <v>5605772.2400000002</v>
      </c>
      <c r="X173">
        <v>321887.3</v>
      </c>
      <c r="Y173">
        <v>21388075.559999999</v>
      </c>
      <c r="Z173">
        <v>27315735.099999998</v>
      </c>
      <c r="AA173">
        <v>0.6495425305303073</v>
      </c>
      <c r="AB173">
        <v>264834655</v>
      </c>
      <c r="AC173">
        <v>4.2497E-2</v>
      </c>
      <c r="AD173">
        <v>11254678.33</v>
      </c>
      <c r="AE173">
        <v>752999.18</v>
      </c>
      <c r="AF173">
        <v>6358771.4199999999</v>
      </c>
      <c r="AH173">
        <v>4639713.57</v>
      </c>
      <c r="AJ173">
        <v>19762053.280000001</v>
      </c>
      <c r="AK173">
        <v>26442712</v>
      </c>
      <c r="AL173">
        <v>0.62878286100248948</v>
      </c>
      <c r="AO173">
        <v>121.16741638591405</v>
      </c>
      <c r="AP173">
        <v>1.2173006308883899E-2</v>
      </c>
    </row>
    <row r="174" spans="1:42" x14ac:dyDescent="0.25">
      <c r="A174" t="s">
        <v>446</v>
      </c>
      <c r="B174" t="s">
        <v>447</v>
      </c>
      <c r="C174" t="s">
        <v>233</v>
      </c>
      <c r="D174" t="s">
        <v>211</v>
      </c>
      <c r="F174">
        <v>1136.55</v>
      </c>
      <c r="H174">
        <v>197430218</v>
      </c>
      <c r="I174">
        <v>16611200.439999999</v>
      </c>
      <c r="J174">
        <v>14615.45</v>
      </c>
      <c r="L174">
        <v>11.88</v>
      </c>
      <c r="M174">
        <v>8.2200000000000006</v>
      </c>
      <c r="N174">
        <v>9342.44</v>
      </c>
      <c r="P174">
        <v>14.51</v>
      </c>
      <c r="Q174">
        <v>16491.34</v>
      </c>
      <c r="S174">
        <v>0.29409999999999997</v>
      </c>
      <c r="T174">
        <v>0.29409999999999997</v>
      </c>
      <c r="V174">
        <v>4885354.04</v>
      </c>
      <c r="X174">
        <v>206369.6</v>
      </c>
      <c r="Y174">
        <v>6461869.2999999998</v>
      </c>
      <c r="Z174">
        <v>11553592.939999999</v>
      </c>
      <c r="AA174">
        <v>0.69553028281922291</v>
      </c>
      <c r="AB174">
        <v>205484516</v>
      </c>
      <c r="AC174">
        <v>3.5740399999999999E-2</v>
      </c>
      <c r="AD174">
        <v>7344098.79</v>
      </c>
      <c r="AE174">
        <v>723116.83</v>
      </c>
      <c r="AF174">
        <v>5608470.8700000001</v>
      </c>
      <c r="AH174">
        <v>640309.82999999996</v>
      </c>
      <c r="AJ174">
        <v>6266914.3399999999</v>
      </c>
      <c r="AK174">
        <v>12081754.809999999</v>
      </c>
      <c r="AL174">
        <v>0.72732580969325777</v>
      </c>
      <c r="AO174">
        <v>181.57546962298184</v>
      </c>
      <c r="AP174">
        <v>1.70810948612522E-2</v>
      </c>
    </row>
    <row r="175" spans="1:42" x14ac:dyDescent="0.25">
      <c r="A175" t="s">
        <v>448</v>
      </c>
      <c r="B175" t="s">
        <v>449</v>
      </c>
      <c r="C175" t="s">
        <v>233</v>
      </c>
      <c r="D175" t="s">
        <v>211</v>
      </c>
      <c r="F175">
        <v>2265.8000000000002</v>
      </c>
      <c r="H175">
        <v>639543284</v>
      </c>
      <c r="I175">
        <v>32023830.629999999</v>
      </c>
      <c r="J175">
        <v>14133.56</v>
      </c>
      <c r="L175">
        <v>19.97</v>
      </c>
      <c r="M175">
        <v>13.82</v>
      </c>
      <c r="N175">
        <v>31313.35</v>
      </c>
      <c r="P175">
        <v>3.2</v>
      </c>
      <c r="Q175">
        <v>7250.56</v>
      </c>
      <c r="S175">
        <v>0.60029999999999994</v>
      </c>
      <c r="T175">
        <v>0.60029999999999994</v>
      </c>
      <c r="V175">
        <v>19223905.52</v>
      </c>
      <c r="X175">
        <v>432466.6</v>
      </c>
      <c r="Y175">
        <v>3780060.2400000007</v>
      </c>
      <c r="Z175">
        <v>23436432.360000003</v>
      </c>
      <c r="AA175">
        <v>0.73184350213383587</v>
      </c>
      <c r="AB175">
        <v>662064222</v>
      </c>
      <c r="AC175">
        <v>4.8572200000000003E-2</v>
      </c>
      <c r="AD175">
        <v>32157915.800000001</v>
      </c>
      <c r="AE175">
        <v>7764286.3700000001</v>
      </c>
      <c r="AF175">
        <v>26988191.890000001</v>
      </c>
      <c r="AH175">
        <v>649904.39</v>
      </c>
      <c r="AJ175">
        <v>3605784.15</v>
      </c>
      <c r="AK175">
        <v>31026442.640000001</v>
      </c>
      <c r="AL175">
        <v>0.96885481935238427</v>
      </c>
      <c r="AO175">
        <v>190.86706681966632</v>
      </c>
      <c r="AP175">
        <v>1.3938645980717562E-2</v>
      </c>
    </row>
    <row r="176" spans="1:42" x14ac:dyDescent="0.25">
      <c r="A176" t="s">
        <v>450</v>
      </c>
      <c r="B176" t="s">
        <v>451</v>
      </c>
      <c r="C176" t="s">
        <v>233</v>
      </c>
      <c r="D176" t="s">
        <v>211</v>
      </c>
      <c r="F176">
        <v>802.22</v>
      </c>
      <c r="H176">
        <v>88202144</v>
      </c>
      <c r="I176">
        <v>14868390.109999999</v>
      </c>
      <c r="J176">
        <v>18534.05</v>
      </c>
      <c r="L176">
        <v>5.93</v>
      </c>
      <c r="M176">
        <v>4.0999999999999996</v>
      </c>
      <c r="N176">
        <v>3289.1</v>
      </c>
      <c r="P176">
        <v>62.88</v>
      </c>
      <c r="Q176">
        <v>50443.59</v>
      </c>
      <c r="S176">
        <v>0.12989999999999999</v>
      </c>
      <c r="T176">
        <v>0.12989999999999999</v>
      </c>
      <c r="V176">
        <v>1931403.87</v>
      </c>
      <c r="X176">
        <v>1199837.19</v>
      </c>
      <c r="Y176">
        <v>10514235.07</v>
      </c>
      <c r="Z176">
        <v>13645476.130000001</v>
      </c>
      <c r="AA176">
        <v>0.91775074699059001</v>
      </c>
      <c r="AB176">
        <v>90233173</v>
      </c>
      <c r="AC176">
        <v>4.6296999999999998E-2</v>
      </c>
      <c r="AD176">
        <v>4177525.21</v>
      </c>
      <c r="AE176">
        <v>291771.15999999997</v>
      </c>
      <c r="AF176">
        <v>2223175.0299999998</v>
      </c>
      <c r="AH176">
        <v>4031248.6</v>
      </c>
      <c r="AJ176">
        <v>10182667.880000001</v>
      </c>
      <c r="AK176">
        <v>13605680.100000001</v>
      </c>
      <c r="AL176">
        <v>0.91507419426998082</v>
      </c>
      <c r="AO176">
        <v>1495.6460696567026</v>
      </c>
      <c r="AP176">
        <v>8.818649131696106E-2</v>
      </c>
    </row>
    <row r="177" spans="1:42" x14ac:dyDescent="0.25">
      <c r="A177" t="s">
        <v>452</v>
      </c>
      <c r="B177" t="s">
        <v>453</v>
      </c>
      <c r="C177" t="s">
        <v>233</v>
      </c>
      <c r="D177" t="s">
        <v>211</v>
      </c>
      <c r="F177">
        <v>1982.96</v>
      </c>
      <c r="H177">
        <v>152401096</v>
      </c>
      <c r="I177">
        <v>33094160.989999998</v>
      </c>
      <c r="J177">
        <v>16689.27</v>
      </c>
      <c r="L177">
        <v>4.5999999999999996</v>
      </c>
      <c r="M177">
        <v>3.18</v>
      </c>
      <c r="N177">
        <v>6305.81</v>
      </c>
      <c r="P177">
        <v>78.319999999999993</v>
      </c>
      <c r="Q177">
        <v>155305.42000000001</v>
      </c>
      <c r="S177">
        <v>0.1043</v>
      </c>
      <c r="T177">
        <v>0.1043</v>
      </c>
      <c r="V177">
        <v>3451720.99</v>
      </c>
      <c r="X177">
        <v>715572.84</v>
      </c>
      <c r="Y177">
        <v>21958375.439999998</v>
      </c>
      <c r="Z177">
        <v>26125669.269999996</v>
      </c>
      <c r="AA177">
        <v>0.78943440439219292</v>
      </c>
      <c r="AB177">
        <v>162492540</v>
      </c>
      <c r="AC177">
        <v>6.5986000000000003E-2</v>
      </c>
      <c r="AD177">
        <v>10722232.74</v>
      </c>
      <c r="AE177">
        <v>758314.37</v>
      </c>
      <c r="AF177">
        <v>4210035.3600000003</v>
      </c>
      <c r="AH177">
        <v>7112331.8499999996</v>
      </c>
      <c r="AJ177">
        <v>20460763.039999999</v>
      </c>
      <c r="AK177">
        <v>25386371.239999998</v>
      </c>
      <c r="AL177">
        <v>0.76709517572211461</v>
      </c>
      <c r="AO177">
        <v>360.86095533949248</v>
      </c>
      <c r="AP177">
        <v>2.8187283374809736E-2</v>
      </c>
    </row>
    <row r="178" spans="1:42" x14ac:dyDescent="0.25">
      <c r="A178" t="s">
        <v>454</v>
      </c>
      <c r="B178" t="s">
        <v>455</v>
      </c>
      <c r="C178" t="s">
        <v>233</v>
      </c>
      <c r="D178" t="s">
        <v>211</v>
      </c>
      <c r="F178">
        <v>2474.37</v>
      </c>
      <c r="H178">
        <v>229989074</v>
      </c>
      <c r="I178">
        <v>40344448.420000002</v>
      </c>
      <c r="J178">
        <v>16304.93</v>
      </c>
      <c r="L178">
        <v>5.7</v>
      </c>
      <c r="M178">
        <v>3.94</v>
      </c>
      <c r="N178">
        <v>9749.01</v>
      </c>
      <c r="P178">
        <v>65.44</v>
      </c>
      <c r="Q178">
        <v>161922.76999999999</v>
      </c>
      <c r="S178">
        <v>0.12520000000000001</v>
      </c>
      <c r="T178">
        <v>0.12520000000000001</v>
      </c>
      <c r="V178">
        <v>5051124.9400000004</v>
      </c>
      <c r="X178">
        <v>554365.55000000005</v>
      </c>
      <c r="Y178">
        <v>23429003.800000001</v>
      </c>
      <c r="Z178">
        <v>29034494.289999999</v>
      </c>
      <c r="AA178">
        <v>0.7196651689903063</v>
      </c>
      <c r="AB178">
        <v>260405117</v>
      </c>
      <c r="AC178">
        <v>4.2736999999999997E-2</v>
      </c>
      <c r="AD178">
        <v>11128933.48</v>
      </c>
      <c r="AE178">
        <v>760941.62</v>
      </c>
      <c r="AF178">
        <v>5812066.5599999996</v>
      </c>
      <c r="AH178">
        <v>6781520.3899999997</v>
      </c>
      <c r="AJ178">
        <v>21527907.420000002</v>
      </c>
      <c r="AK178">
        <v>27894339.530000001</v>
      </c>
      <c r="AL178">
        <v>0.69140465720611777</v>
      </c>
      <c r="AO178">
        <v>224.04310996334422</v>
      </c>
      <c r="AP178">
        <v>1.9873765048417334E-2</v>
      </c>
    </row>
    <row r="179" spans="1:42" x14ac:dyDescent="0.25">
      <c r="A179" t="s">
        <v>456</v>
      </c>
      <c r="B179" t="s">
        <v>457</v>
      </c>
      <c r="C179" t="s">
        <v>233</v>
      </c>
      <c r="D179" t="s">
        <v>211</v>
      </c>
      <c r="F179">
        <v>924.05</v>
      </c>
      <c r="H179">
        <v>187704100</v>
      </c>
      <c r="I179">
        <v>13820448.75</v>
      </c>
      <c r="J179">
        <v>14956.38</v>
      </c>
      <c r="L179">
        <v>13.58</v>
      </c>
      <c r="M179">
        <v>9.4</v>
      </c>
      <c r="N179">
        <v>8686.07</v>
      </c>
      <c r="P179">
        <v>6.91</v>
      </c>
      <c r="Q179">
        <v>6385.18</v>
      </c>
      <c r="S179">
        <v>0.3543</v>
      </c>
      <c r="T179">
        <v>0.3543</v>
      </c>
      <c r="V179">
        <v>4896584.99</v>
      </c>
      <c r="X179">
        <v>350543.49</v>
      </c>
      <c r="Y179">
        <v>3124923.1100000003</v>
      </c>
      <c r="Z179">
        <v>8372051.5900000008</v>
      </c>
      <c r="AA179">
        <v>0.6057727749252716</v>
      </c>
      <c r="AB179">
        <v>187704100</v>
      </c>
      <c r="AC179">
        <v>4.1033E-2</v>
      </c>
      <c r="AD179">
        <v>7702062.3300000001</v>
      </c>
      <c r="AE179">
        <v>993980.62</v>
      </c>
      <c r="AF179">
        <v>5890565.6100000003</v>
      </c>
      <c r="AH179">
        <v>648501.82999999996</v>
      </c>
      <c r="AJ179">
        <v>2869266.03</v>
      </c>
      <c r="AK179">
        <v>9110375.1300000008</v>
      </c>
      <c r="AL179">
        <v>0.65919531954416466</v>
      </c>
      <c r="AO179">
        <v>379.3555435311942</v>
      </c>
      <c r="AP179">
        <v>3.8477393630661612E-2</v>
      </c>
    </row>
    <row r="180" spans="1:42" x14ac:dyDescent="0.25">
      <c r="A180" t="s">
        <v>458</v>
      </c>
      <c r="B180" t="s">
        <v>459</v>
      </c>
      <c r="C180" t="s">
        <v>233</v>
      </c>
      <c r="D180" t="s">
        <v>211</v>
      </c>
      <c r="F180">
        <v>1531.88</v>
      </c>
      <c r="H180">
        <v>208676296</v>
      </c>
      <c r="I180">
        <v>25373279.899999999</v>
      </c>
      <c r="J180">
        <v>16563.490000000002</v>
      </c>
      <c r="L180">
        <v>8.2200000000000006</v>
      </c>
      <c r="M180">
        <v>5.69</v>
      </c>
      <c r="N180">
        <v>8716.39</v>
      </c>
      <c r="P180">
        <v>40.19</v>
      </c>
      <c r="Q180">
        <v>61566.25</v>
      </c>
      <c r="S180">
        <v>0.18390000000000001</v>
      </c>
      <c r="T180">
        <v>0.18390000000000001</v>
      </c>
      <c r="V180">
        <v>4666146.17</v>
      </c>
      <c r="X180">
        <v>643093.25</v>
      </c>
      <c r="Y180">
        <v>12651833.709999999</v>
      </c>
      <c r="Z180">
        <v>17961073.129999999</v>
      </c>
      <c r="AA180">
        <v>0.70787352682772398</v>
      </c>
      <c r="AB180">
        <v>245285306</v>
      </c>
      <c r="AC180">
        <v>4.76631E-2</v>
      </c>
      <c r="AD180">
        <v>11691058.060000001</v>
      </c>
      <c r="AE180">
        <v>1291881.29</v>
      </c>
      <c r="AF180">
        <v>5958027.46</v>
      </c>
      <c r="AH180">
        <v>3069846.63</v>
      </c>
      <c r="AJ180">
        <v>11755050.24</v>
      </c>
      <c r="AK180">
        <v>18356170.949999999</v>
      </c>
      <c r="AL180">
        <v>0.72344493980851099</v>
      </c>
      <c r="AO180">
        <v>419.80654489907823</v>
      </c>
      <c r="AP180">
        <v>3.5034171982365421E-2</v>
      </c>
    </row>
    <row r="181" spans="1:42" x14ac:dyDescent="0.25">
      <c r="A181" t="s">
        <v>460</v>
      </c>
      <c r="B181" t="s">
        <v>461</v>
      </c>
      <c r="C181" t="s">
        <v>233</v>
      </c>
      <c r="D181" t="s">
        <v>211</v>
      </c>
      <c r="F181">
        <v>1658.97</v>
      </c>
      <c r="H181">
        <v>118460061</v>
      </c>
      <c r="I181">
        <v>28729586.73</v>
      </c>
      <c r="J181">
        <v>17317.72</v>
      </c>
      <c r="L181">
        <v>4.12</v>
      </c>
      <c r="M181">
        <v>2.85</v>
      </c>
      <c r="N181">
        <v>4728.0600000000004</v>
      </c>
      <c r="P181">
        <v>84.27</v>
      </c>
      <c r="Q181">
        <v>139801.4</v>
      </c>
      <c r="S181">
        <v>9.6100000000000005E-2</v>
      </c>
      <c r="T181">
        <v>9.6100000000000005E-2</v>
      </c>
      <c r="V181">
        <v>2760913.28</v>
      </c>
      <c r="X181">
        <v>1224784.8500000001</v>
      </c>
      <c r="Y181">
        <v>19280706.679999996</v>
      </c>
      <c r="Z181">
        <v>23266404.809999995</v>
      </c>
      <c r="AA181">
        <v>0.80984126324743666</v>
      </c>
      <c r="AB181">
        <v>118460061</v>
      </c>
      <c r="AC181">
        <v>3.78041E-2</v>
      </c>
      <c r="AD181">
        <v>4478275.99</v>
      </c>
      <c r="AE181">
        <v>165038.54999999999</v>
      </c>
      <c r="AF181">
        <v>2925951.83</v>
      </c>
      <c r="AH181">
        <v>6286906.9500000002</v>
      </c>
      <c r="AJ181">
        <v>18085196.390000001</v>
      </c>
      <c r="AK181">
        <v>22235933.07</v>
      </c>
      <c r="AL181">
        <v>0.77397330072906345</v>
      </c>
      <c r="AO181">
        <v>738.28028837170052</v>
      </c>
      <c r="AP181">
        <v>5.5081333719808688E-2</v>
      </c>
    </row>
    <row r="182" spans="1:42" x14ac:dyDescent="0.25">
      <c r="A182" t="s">
        <v>462</v>
      </c>
      <c r="B182" t="s">
        <v>463</v>
      </c>
      <c r="C182" t="s">
        <v>233</v>
      </c>
      <c r="D182" t="s">
        <v>211</v>
      </c>
      <c r="F182">
        <v>875.04</v>
      </c>
      <c r="H182">
        <v>100310033</v>
      </c>
      <c r="I182">
        <v>14178602.029999999</v>
      </c>
      <c r="J182">
        <v>16203.37</v>
      </c>
      <c r="L182">
        <v>7.07</v>
      </c>
      <c r="M182">
        <v>4.8899999999999997</v>
      </c>
      <c r="N182">
        <v>4278.9399999999996</v>
      </c>
      <c r="P182">
        <v>50.97</v>
      </c>
      <c r="Q182">
        <v>44600.78</v>
      </c>
      <c r="S182">
        <v>0.1552</v>
      </c>
      <c r="T182">
        <v>0.1552</v>
      </c>
      <c r="V182">
        <v>2200519.0299999998</v>
      </c>
      <c r="X182">
        <v>348465.67</v>
      </c>
      <c r="Y182">
        <v>8234686.8100000005</v>
      </c>
      <c r="Z182">
        <v>10783671.51</v>
      </c>
      <c r="AA182">
        <v>0.76055957330512647</v>
      </c>
      <c r="AB182">
        <v>100310033</v>
      </c>
      <c r="AC182">
        <v>6.2590000000000007E-2</v>
      </c>
      <c r="AD182">
        <v>6278404.96</v>
      </c>
      <c r="AE182">
        <v>632887.89</v>
      </c>
      <c r="AF182">
        <v>2833406.92</v>
      </c>
      <c r="AH182">
        <v>2352343.69</v>
      </c>
      <c r="AJ182">
        <v>7671440.6299999999</v>
      </c>
      <c r="AK182">
        <v>10853313.219999999</v>
      </c>
      <c r="AL182">
        <v>0.76547132058829637</v>
      </c>
      <c r="AO182">
        <v>398.22827527884442</v>
      </c>
      <c r="AP182">
        <v>3.2106847276632822E-2</v>
      </c>
    </row>
    <row r="183" spans="1:42" x14ac:dyDescent="0.25">
      <c r="A183" t="s">
        <v>464</v>
      </c>
      <c r="B183" t="s">
        <v>465</v>
      </c>
      <c r="C183" t="s">
        <v>233</v>
      </c>
      <c r="D183" t="s">
        <v>211</v>
      </c>
      <c r="F183">
        <v>1909.96</v>
      </c>
      <c r="H183">
        <v>299649217</v>
      </c>
      <c r="I183">
        <v>26017001.140000001</v>
      </c>
      <c r="J183">
        <v>13621.75</v>
      </c>
      <c r="L183">
        <v>11.51</v>
      </c>
      <c r="M183">
        <v>7.96</v>
      </c>
      <c r="N183">
        <v>15203.28</v>
      </c>
      <c r="P183">
        <v>16.559999999999999</v>
      </c>
      <c r="Q183">
        <v>31628.93</v>
      </c>
      <c r="S183">
        <v>0.28149999999999997</v>
      </c>
      <c r="T183">
        <v>0.28149999999999997</v>
      </c>
      <c r="V183">
        <v>7323785.8200000003</v>
      </c>
      <c r="X183">
        <v>477855.57</v>
      </c>
      <c r="Y183">
        <v>7381100.5</v>
      </c>
      <c r="Z183">
        <v>15182741.890000001</v>
      </c>
      <c r="AA183">
        <v>0.58357002055310669</v>
      </c>
      <c r="AB183">
        <v>316413760</v>
      </c>
      <c r="AC183">
        <v>4.4094000000000001E-2</v>
      </c>
      <c r="AD183">
        <v>13951948.33</v>
      </c>
      <c r="AE183">
        <v>1865827.74</v>
      </c>
      <c r="AF183">
        <v>9189613.5600000005</v>
      </c>
      <c r="AH183">
        <v>335897.01</v>
      </c>
      <c r="AJ183">
        <v>7241222.9100000001</v>
      </c>
      <c r="AK183">
        <v>16908692.039999999</v>
      </c>
      <c r="AL183">
        <v>0.6499093400124285</v>
      </c>
      <c r="AO183">
        <v>250.19140191417623</v>
      </c>
      <c r="AP183">
        <v>2.8260942293440696E-2</v>
      </c>
    </row>
    <row r="184" spans="1:42" x14ac:dyDescent="0.25">
      <c r="A184" t="s">
        <v>466</v>
      </c>
      <c r="B184" t="s">
        <v>467</v>
      </c>
      <c r="C184" t="s">
        <v>233</v>
      </c>
      <c r="D184" t="s">
        <v>211</v>
      </c>
      <c r="F184">
        <v>239.5</v>
      </c>
      <c r="H184">
        <v>52232615</v>
      </c>
      <c r="I184">
        <v>3695424.43</v>
      </c>
      <c r="J184">
        <v>15429.74</v>
      </c>
      <c r="L184">
        <v>14.13</v>
      </c>
      <c r="M184">
        <v>9.7799999999999994</v>
      </c>
      <c r="N184">
        <v>2342.31</v>
      </c>
      <c r="P184">
        <v>5.0599999999999996</v>
      </c>
      <c r="Q184">
        <v>1211.8699999999999</v>
      </c>
      <c r="S184">
        <v>0.37459999999999999</v>
      </c>
      <c r="T184">
        <v>0.37459999999999999</v>
      </c>
      <c r="V184">
        <v>1384305.99</v>
      </c>
      <c r="X184">
        <v>195368.05</v>
      </c>
      <c r="Y184">
        <v>500855.02</v>
      </c>
      <c r="Z184">
        <v>2080529.06</v>
      </c>
      <c r="AA184">
        <v>0.56300138168432257</v>
      </c>
      <c r="AB184">
        <v>53541513</v>
      </c>
      <c r="AC184">
        <v>4.2846099999999998E-2</v>
      </c>
      <c r="AD184">
        <v>2294045.02</v>
      </c>
      <c r="AE184">
        <v>340788.24</v>
      </c>
      <c r="AF184">
        <v>1725094.23</v>
      </c>
      <c r="AH184">
        <v>99550.04</v>
      </c>
      <c r="AJ184">
        <v>457351.79</v>
      </c>
      <c r="AK184">
        <v>2377814.0699999998</v>
      </c>
      <c r="AL184">
        <v>0.64344816543846894</v>
      </c>
      <c r="AO184">
        <v>815.73298538622123</v>
      </c>
      <c r="AP184">
        <v>8.2162879118635207E-2</v>
      </c>
    </row>
    <row r="185" spans="1:42" x14ac:dyDescent="0.25">
      <c r="A185" t="s">
        <v>468</v>
      </c>
      <c r="B185" t="s">
        <v>469</v>
      </c>
      <c r="C185" t="s">
        <v>233</v>
      </c>
      <c r="D185" t="s">
        <v>211</v>
      </c>
      <c r="F185">
        <v>172.38</v>
      </c>
      <c r="H185">
        <v>17190425</v>
      </c>
      <c r="I185">
        <v>2919715.93</v>
      </c>
      <c r="J185">
        <v>16937.669999999998</v>
      </c>
      <c r="L185">
        <v>5.88</v>
      </c>
      <c r="M185">
        <v>4.07</v>
      </c>
      <c r="N185">
        <v>701.58</v>
      </c>
      <c r="P185">
        <v>63.36</v>
      </c>
      <c r="Q185">
        <v>10921.99</v>
      </c>
      <c r="S185">
        <v>0.129</v>
      </c>
      <c r="T185">
        <v>0.129</v>
      </c>
      <c r="V185">
        <v>376643.35</v>
      </c>
      <c r="X185">
        <v>115575.28</v>
      </c>
      <c r="Y185">
        <v>1624511.3400000003</v>
      </c>
      <c r="Z185">
        <v>2116729.9700000002</v>
      </c>
      <c r="AA185">
        <v>0.72497805291626438</v>
      </c>
      <c r="AB185">
        <v>17872917</v>
      </c>
      <c r="AC185">
        <v>3.7377000000000001E-2</v>
      </c>
      <c r="AD185">
        <v>668036.01</v>
      </c>
      <c r="AE185">
        <v>37589.65</v>
      </c>
      <c r="AF185">
        <v>414233</v>
      </c>
      <c r="AH185">
        <v>330763.99</v>
      </c>
      <c r="AJ185">
        <v>1533543.98</v>
      </c>
      <c r="AK185">
        <v>2063352.26</v>
      </c>
      <c r="AL185">
        <v>0.70669623671231596</v>
      </c>
      <c r="AO185">
        <v>670.46803573500404</v>
      </c>
      <c r="AP185">
        <v>5.6013353725650313E-2</v>
      </c>
    </row>
    <row r="186" spans="1:42" x14ac:dyDescent="0.25">
      <c r="A186" t="s">
        <v>470</v>
      </c>
      <c r="B186" t="s">
        <v>471</v>
      </c>
      <c r="C186" t="s">
        <v>233</v>
      </c>
      <c r="D186" t="s">
        <v>211</v>
      </c>
      <c r="F186">
        <v>984.29</v>
      </c>
      <c r="H186">
        <v>95933402</v>
      </c>
      <c r="I186">
        <v>16652071.82</v>
      </c>
      <c r="J186">
        <v>16917.849999999999</v>
      </c>
      <c r="L186">
        <v>5.76</v>
      </c>
      <c r="M186">
        <v>3.98</v>
      </c>
      <c r="N186">
        <v>3917.47</v>
      </c>
      <c r="P186">
        <v>64.8</v>
      </c>
      <c r="Q186">
        <v>63781.99</v>
      </c>
      <c r="S186">
        <v>0.12640000000000001</v>
      </c>
      <c r="T186">
        <v>0.12640000000000001</v>
      </c>
      <c r="V186">
        <v>2104821.87</v>
      </c>
      <c r="X186">
        <v>358516.62</v>
      </c>
      <c r="Y186">
        <v>10200891.380000001</v>
      </c>
      <c r="Z186">
        <v>12664229.870000001</v>
      </c>
      <c r="AA186">
        <v>0.76051977236788071</v>
      </c>
      <c r="AB186">
        <v>98297761</v>
      </c>
      <c r="AC186">
        <v>4.4580000000000002E-2</v>
      </c>
      <c r="AD186">
        <v>4382114.18</v>
      </c>
      <c r="AE186">
        <v>287849.74</v>
      </c>
      <c r="AF186">
        <v>2392671.61</v>
      </c>
      <c r="AH186">
        <v>3583099.2</v>
      </c>
      <c r="AJ186">
        <v>9342809.9600000009</v>
      </c>
      <c r="AK186">
        <v>12093998.190000001</v>
      </c>
      <c r="AL186">
        <v>0.72627588451032765</v>
      </c>
      <c r="AO186">
        <v>364.23881173231467</v>
      </c>
      <c r="AP186">
        <v>2.9644176753428137E-2</v>
      </c>
    </row>
    <row r="187" spans="1:42" x14ac:dyDescent="0.25">
      <c r="A187" t="s">
        <v>472</v>
      </c>
      <c r="B187" t="s">
        <v>473</v>
      </c>
      <c r="C187" t="s">
        <v>233</v>
      </c>
      <c r="D187" t="s">
        <v>211</v>
      </c>
      <c r="F187">
        <v>835.56</v>
      </c>
      <c r="H187">
        <v>43719703</v>
      </c>
      <c r="I187">
        <v>13720779.199999999</v>
      </c>
      <c r="J187">
        <v>16421.05</v>
      </c>
      <c r="L187">
        <v>3.18</v>
      </c>
      <c r="M187">
        <v>2.2000000000000002</v>
      </c>
      <c r="N187">
        <v>1838.23</v>
      </c>
      <c r="P187">
        <v>96.62</v>
      </c>
      <c r="Q187">
        <v>80731.8</v>
      </c>
      <c r="S187">
        <v>8.1299999999999997E-2</v>
      </c>
      <c r="T187">
        <v>8.1299999999999997E-2</v>
      </c>
      <c r="V187">
        <v>1115499.3400000001</v>
      </c>
      <c r="X187">
        <v>160323.07</v>
      </c>
      <c r="Y187">
        <v>8976046.0600000005</v>
      </c>
      <c r="Z187">
        <v>10251868.470000001</v>
      </c>
      <c r="AA187">
        <v>0.74717829946567471</v>
      </c>
      <c r="AB187">
        <v>44830446</v>
      </c>
      <c r="AC187">
        <v>4.7786000000000002E-2</v>
      </c>
      <c r="AD187">
        <v>2142267.69</v>
      </c>
      <c r="AE187">
        <v>83476.259999999995</v>
      </c>
      <c r="AF187">
        <v>1198975.6000000001</v>
      </c>
      <c r="AH187">
        <v>1995398.35</v>
      </c>
      <c r="AJ187">
        <v>8471566.0500000007</v>
      </c>
      <c r="AK187">
        <v>9830864.7200000007</v>
      </c>
      <c r="AL187">
        <v>0.71649463756402409</v>
      </c>
      <c r="AO187">
        <v>191.8749940159893</v>
      </c>
      <c r="AP187">
        <v>1.6308135099635468E-2</v>
      </c>
    </row>
    <row r="188" spans="1:42" x14ac:dyDescent="0.25">
      <c r="A188" t="s">
        <v>474</v>
      </c>
      <c r="B188" t="s">
        <v>475</v>
      </c>
      <c r="C188" t="s">
        <v>233</v>
      </c>
      <c r="D188" t="s">
        <v>211</v>
      </c>
      <c r="F188">
        <v>821.05</v>
      </c>
      <c r="H188">
        <v>110888442</v>
      </c>
      <c r="I188">
        <v>13370885.890000001</v>
      </c>
      <c r="J188">
        <v>16285.1</v>
      </c>
      <c r="L188">
        <v>8.2899999999999991</v>
      </c>
      <c r="M188">
        <v>5.73</v>
      </c>
      <c r="N188">
        <v>4704.6099999999997</v>
      </c>
      <c r="P188">
        <v>39.69</v>
      </c>
      <c r="Q188">
        <v>32587.47</v>
      </c>
      <c r="S188">
        <v>0.18540000000000001</v>
      </c>
      <c r="T188">
        <v>0.18540000000000001</v>
      </c>
      <c r="V188">
        <v>2478962.2400000002</v>
      </c>
      <c r="X188">
        <v>497868.56</v>
      </c>
      <c r="Y188">
        <v>6434002.4300000006</v>
      </c>
      <c r="Z188">
        <v>9410833.2300000004</v>
      </c>
      <c r="AA188">
        <v>0.70383019550247616</v>
      </c>
      <c r="AB188">
        <v>124637549</v>
      </c>
      <c r="AC188">
        <v>5.0028999999999997E-2</v>
      </c>
      <c r="AD188">
        <v>6235491.9299999997</v>
      </c>
      <c r="AE188">
        <v>696460.6</v>
      </c>
      <c r="AF188">
        <v>3175422.84</v>
      </c>
      <c r="AH188">
        <v>1654225.86</v>
      </c>
      <c r="AJ188">
        <v>5944070.6799999997</v>
      </c>
      <c r="AK188">
        <v>9617362.0800000001</v>
      </c>
      <c r="AL188">
        <v>0.71927635604105811</v>
      </c>
      <c r="AO188">
        <v>606.38031788563433</v>
      </c>
      <c r="AP188">
        <v>5.1767683888636541E-2</v>
      </c>
    </row>
    <row r="189" spans="1:42" x14ac:dyDescent="0.25">
      <c r="A189" t="s">
        <v>476</v>
      </c>
      <c r="B189" t="s">
        <v>477</v>
      </c>
      <c r="C189" t="s">
        <v>233</v>
      </c>
      <c r="D189" t="s">
        <v>211</v>
      </c>
      <c r="F189">
        <v>2637.73</v>
      </c>
      <c r="H189">
        <v>278344658</v>
      </c>
      <c r="I189">
        <v>39848290.539999999</v>
      </c>
      <c r="J189">
        <v>15107.03</v>
      </c>
      <c r="L189">
        <v>6.98</v>
      </c>
      <c r="M189">
        <v>4.83</v>
      </c>
      <c r="N189">
        <v>12740.23</v>
      </c>
      <c r="P189">
        <v>51.84</v>
      </c>
      <c r="Q189">
        <v>136739.92000000001</v>
      </c>
      <c r="S189">
        <v>0.1532</v>
      </c>
      <c r="T189">
        <v>0.1532</v>
      </c>
      <c r="V189">
        <v>6104758.1100000003</v>
      </c>
      <c r="X189">
        <v>547135.13</v>
      </c>
      <c r="Y189">
        <v>20088794.290000007</v>
      </c>
      <c r="Z189">
        <v>26740687.530000009</v>
      </c>
      <c r="AA189">
        <v>0.67106235092211841</v>
      </c>
      <c r="AB189">
        <v>298431245</v>
      </c>
      <c r="AC189">
        <v>6.1334E-2</v>
      </c>
      <c r="AD189">
        <v>18303981.98</v>
      </c>
      <c r="AE189">
        <v>1868921.09</v>
      </c>
      <c r="AF189">
        <v>7973679.2000000002</v>
      </c>
      <c r="AH189">
        <v>2299095.63</v>
      </c>
      <c r="AJ189">
        <v>19332535.170000002</v>
      </c>
      <c r="AK189">
        <v>27853349.5</v>
      </c>
      <c r="AL189">
        <v>0.69898480267404717</v>
      </c>
      <c r="AO189">
        <v>207.4265106739507</v>
      </c>
      <c r="AP189">
        <v>1.9643423136596193E-2</v>
      </c>
    </row>
    <row r="190" spans="1:42" x14ac:dyDescent="0.25">
      <c r="A190" t="s">
        <v>478</v>
      </c>
      <c r="B190" t="s">
        <v>479</v>
      </c>
      <c r="C190" t="s">
        <v>233</v>
      </c>
      <c r="D190" t="s">
        <v>211</v>
      </c>
      <c r="F190">
        <v>1702.14</v>
      </c>
      <c r="H190">
        <v>414816924</v>
      </c>
      <c r="I190">
        <v>24786748.760000002</v>
      </c>
      <c r="J190">
        <v>14562.1</v>
      </c>
      <c r="L190">
        <v>16.73</v>
      </c>
      <c r="M190">
        <v>11.58</v>
      </c>
      <c r="N190">
        <v>19710.78</v>
      </c>
      <c r="P190">
        <v>0.2</v>
      </c>
      <c r="Q190">
        <v>340.42</v>
      </c>
      <c r="S190">
        <v>0.47449999999999998</v>
      </c>
      <c r="T190">
        <v>0.47449999999999998</v>
      </c>
      <c r="V190">
        <v>11761312.279999999</v>
      </c>
      <c r="X190">
        <v>1247524.42</v>
      </c>
      <c r="Y190">
        <v>6198666.4299999997</v>
      </c>
      <c r="Z190">
        <v>19207503.129999999</v>
      </c>
      <c r="AA190">
        <v>0.7749101471910832</v>
      </c>
      <c r="AB190">
        <v>447117963</v>
      </c>
      <c r="AC190">
        <v>5.8359800000000003E-2</v>
      </c>
      <c r="AD190">
        <v>26093714.890000001</v>
      </c>
      <c r="AE190">
        <v>6800725.0300000003</v>
      </c>
      <c r="AF190">
        <v>18562037.309999999</v>
      </c>
      <c r="AH190">
        <v>1547266.07</v>
      </c>
      <c r="AJ190">
        <v>5850392.5300000003</v>
      </c>
      <c r="AK190">
        <v>25659954.259999998</v>
      </c>
      <c r="AL190">
        <v>1.0352287227524226</v>
      </c>
      <c r="AO190">
        <v>732.91528311419734</v>
      </c>
      <c r="AP190">
        <v>4.8617562110962236E-2</v>
      </c>
    </row>
    <row r="191" spans="1:42" x14ac:dyDescent="0.25">
      <c r="A191" t="s">
        <v>480</v>
      </c>
      <c r="B191" t="s">
        <v>481</v>
      </c>
      <c r="C191" t="s">
        <v>233</v>
      </c>
      <c r="D191" t="s">
        <v>211</v>
      </c>
      <c r="F191">
        <v>1308.1099999999999</v>
      </c>
      <c r="H191">
        <v>136908170</v>
      </c>
      <c r="I191">
        <v>20171718.010000002</v>
      </c>
      <c r="J191">
        <v>15420.5</v>
      </c>
      <c r="L191">
        <v>6.78</v>
      </c>
      <c r="M191">
        <v>4.6900000000000004</v>
      </c>
      <c r="N191">
        <v>6135.03</v>
      </c>
      <c r="P191">
        <v>53.87</v>
      </c>
      <c r="Q191">
        <v>70467.88</v>
      </c>
      <c r="S191">
        <v>0.14849999999999999</v>
      </c>
      <c r="T191">
        <v>0.14849999999999999</v>
      </c>
      <c r="V191">
        <v>2995500.12</v>
      </c>
      <c r="X191">
        <v>120258.21</v>
      </c>
      <c r="Y191">
        <v>9899805.8399999999</v>
      </c>
      <c r="Z191">
        <v>13015564.17</v>
      </c>
      <c r="AA191">
        <v>0.64523825702637805</v>
      </c>
      <c r="AB191">
        <v>136908170</v>
      </c>
      <c r="AC191">
        <v>5.1360000000000003E-2</v>
      </c>
      <c r="AD191">
        <v>7031603.6100000003</v>
      </c>
      <c r="AE191">
        <v>599361.36</v>
      </c>
      <c r="AF191">
        <v>3594861.48</v>
      </c>
      <c r="AH191">
        <v>1791595.53</v>
      </c>
      <c r="AJ191">
        <v>9264216.2799999993</v>
      </c>
      <c r="AK191">
        <v>12979335.969999999</v>
      </c>
      <c r="AL191">
        <v>0.64344226721618725</v>
      </c>
      <c r="AO191">
        <v>91.932796171575802</v>
      </c>
      <c r="AP191">
        <v>9.2653592046589121E-3</v>
      </c>
    </row>
    <row r="192" spans="1:42" x14ac:dyDescent="0.25">
      <c r="A192" t="s">
        <v>482</v>
      </c>
      <c r="B192" t="s">
        <v>483</v>
      </c>
      <c r="C192" t="s">
        <v>233</v>
      </c>
      <c r="D192" t="s">
        <v>211</v>
      </c>
      <c r="F192">
        <v>2307.8200000000002</v>
      </c>
      <c r="H192">
        <v>371364408</v>
      </c>
      <c r="I192">
        <v>31790040.620000001</v>
      </c>
      <c r="J192">
        <v>13774.92</v>
      </c>
      <c r="L192">
        <v>11.68</v>
      </c>
      <c r="M192">
        <v>8.08</v>
      </c>
      <c r="N192">
        <v>18647.18</v>
      </c>
      <c r="P192">
        <v>15.6</v>
      </c>
      <c r="Q192">
        <v>36001.99</v>
      </c>
      <c r="S192">
        <v>0.2873</v>
      </c>
      <c r="T192">
        <v>0.2873</v>
      </c>
      <c r="V192">
        <v>9133278.6699999999</v>
      </c>
      <c r="X192">
        <v>359657.61</v>
      </c>
      <c r="Y192">
        <v>10353856.770000001</v>
      </c>
      <c r="Z192">
        <v>19846793.050000001</v>
      </c>
      <c r="AA192">
        <v>0.62430851496030582</v>
      </c>
      <c r="AB192">
        <v>422929847</v>
      </c>
      <c r="AC192">
        <v>4.9976E-2</v>
      </c>
      <c r="AD192">
        <v>21136342.030000001</v>
      </c>
      <c r="AE192">
        <v>3448480.1</v>
      </c>
      <c r="AF192">
        <v>12581758.77</v>
      </c>
      <c r="AH192">
        <v>532918.53</v>
      </c>
      <c r="AJ192">
        <v>10153643.810000001</v>
      </c>
      <c r="AK192">
        <v>23095060.189999998</v>
      </c>
      <c r="AL192">
        <v>0.72648728153779873</v>
      </c>
      <c r="AO192">
        <v>155.84300768690798</v>
      </c>
      <c r="AP192">
        <v>1.5572923691955965E-2</v>
      </c>
    </row>
    <row r="193" spans="1:42" x14ac:dyDescent="0.25">
      <c r="A193" t="s">
        <v>484</v>
      </c>
      <c r="B193" t="s">
        <v>485</v>
      </c>
      <c r="C193" t="s">
        <v>233</v>
      </c>
      <c r="D193" t="s">
        <v>211</v>
      </c>
      <c r="F193">
        <v>2391.06</v>
      </c>
      <c r="H193">
        <v>358600969</v>
      </c>
      <c r="I193">
        <v>35591298.719999999</v>
      </c>
      <c r="J193">
        <v>14885.15</v>
      </c>
      <c r="L193">
        <v>10.07</v>
      </c>
      <c r="M193">
        <v>6.97</v>
      </c>
      <c r="N193">
        <v>16665.68</v>
      </c>
      <c r="P193">
        <v>25.6</v>
      </c>
      <c r="Q193">
        <v>61211.13</v>
      </c>
      <c r="S193">
        <v>0.2361</v>
      </c>
      <c r="T193">
        <v>0.2361</v>
      </c>
      <c r="V193">
        <v>8403105.6199999992</v>
      </c>
      <c r="X193">
        <v>687097.02</v>
      </c>
      <c r="Y193">
        <v>16245173.1</v>
      </c>
      <c r="Z193">
        <v>25335375.739999998</v>
      </c>
      <c r="AA193">
        <v>0.71184184480919666</v>
      </c>
      <c r="AB193">
        <v>389281011</v>
      </c>
      <c r="AC193">
        <v>5.2276999999999997E-2</v>
      </c>
      <c r="AD193">
        <v>20350443.41</v>
      </c>
      <c r="AE193">
        <v>2820766.45</v>
      </c>
      <c r="AF193">
        <v>11223872.07</v>
      </c>
      <c r="AH193">
        <v>2338836.59</v>
      </c>
      <c r="AJ193">
        <v>15571218.26</v>
      </c>
      <c r="AK193">
        <v>27482187.350000001</v>
      </c>
      <c r="AL193">
        <v>0.77216028463037789</v>
      </c>
      <c r="AO193">
        <v>287.36084414443803</v>
      </c>
      <c r="AP193">
        <v>2.5001540497830859E-2</v>
      </c>
    </row>
    <row r="194" spans="1:42" x14ac:dyDescent="0.25">
      <c r="A194" t="s">
        <v>486</v>
      </c>
      <c r="B194" t="s">
        <v>487</v>
      </c>
      <c r="C194" t="s">
        <v>233</v>
      </c>
      <c r="D194" t="s">
        <v>211</v>
      </c>
      <c r="F194">
        <v>1539.14</v>
      </c>
      <c r="H194">
        <v>82522633</v>
      </c>
      <c r="I194">
        <v>24316852.379999999</v>
      </c>
      <c r="J194">
        <v>15798.98</v>
      </c>
      <c r="L194">
        <v>3.39</v>
      </c>
      <c r="M194">
        <v>2.34</v>
      </c>
      <c r="N194">
        <v>3601.58</v>
      </c>
      <c r="P194">
        <v>93.89</v>
      </c>
      <c r="Q194">
        <v>144509.85</v>
      </c>
      <c r="S194">
        <v>8.43E-2</v>
      </c>
      <c r="T194">
        <v>8.43E-2</v>
      </c>
      <c r="V194">
        <v>2049910.65</v>
      </c>
      <c r="X194">
        <v>870451.48</v>
      </c>
      <c r="Y194">
        <v>16299717.610000001</v>
      </c>
      <c r="Z194">
        <v>19220079.740000002</v>
      </c>
      <c r="AA194">
        <v>0.79040162927534308</v>
      </c>
      <c r="AB194">
        <v>82522633</v>
      </c>
      <c r="AC194">
        <v>0.111485</v>
      </c>
      <c r="AD194">
        <v>9200035.7400000002</v>
      </c>
      <c r="AE194">
        <v>602755.54</v>
      </c>
      <c r="AF194">
        <v>2652666.19</v>
      </c>
      <c r="AH194">
        <v>3435214.56</v>
      </c>
      <c r="AJ194">
        <v>15579702.23</v>
      </c>
      <c r="AK194">
        <v>19102819.899999999</v>
      </c>
      <c r="AL194">
        <v>0.78557946569234383</v>
      </c>
      <c r="AO194">
        <v>565.54405707083174</v>
      </c>
      <c r="AP194">
        <v>4.5566648513500355E-2</v>
      </c>
    </row>
    <row r="195" spans="1:42" x14ac:dyDescent="0.25">
      <c r="A195" t="s">
        <v>488</v>
      </c>
      <c r="B195" t="s">
        <v>489</v>
      </c>
      <c r="C195" t="s">
        <v>233</v>
      </c>
      <c r="D195" t="s">
        <v>211</v>
      </c>
      <c r="F195">
        <v>1103.54</v>
      </c>
      <c r="H195">
        <v>149498413</v>
      </c>
      <c r="I195">
        <v>17350440.379999999</v>
      </c>
      <c r="J195">
        <v>15722.52</v>
      </c>
      <c r="L195">
        <v>8.61</v>
      </c>
      <c r="M195">
        <v>5.96</v>
      </c>
      <c r="N195">
        <v>6577.09</v>
      </c>
      <c r="P195">
        <v>36.840000000000003</v>
      </c>
      <c r="Q195">
        <v>40654.410000000003</v>
      </c>
      <c r="S195">
        <v>0.19420000000000001</v>
      </c>
      <c r="T195">
        <v>0.19420000000000001</v>
      </c>
      <c r="V195">
        <v>3369455.52</v>
      </c>
      <c r="X195">
        <v>604437.48</v>
      </c>
      <c r="Y195">
        <v>8004055.7599999998</v>
      </c>
      <c r="Z195">
        <v>11977948.76</v>
      </c>
      <c r="AA195">
        <v>0.69035416379442927</v>
      </c>
      <c r="AB195">
        <v>152220838</v>
      </c>
      <c r="AC195">
        <v>4.8071500000000003E-2</v>
      </c>
      <c r="AD195">
        <v>7317484.0099999998</v>
      </c>
      <c r="AE195">
        <v>766707.13</v>
      </c>
      <c r="AF195">
        <v>4136162.65</v>
      </c>
      <c r="AH195">
        <v>1706089.65</v>
      </c>
      <c r="AJ195">
        <v>7475772.2000000002</v>
      </c>
      <c r="AK195">
        <v>12216372.33</v>
      </c>
      <c r="AL195">
        <v>0.70409580750941148</v>
      </c>
      <c r="AO195">
        <v>547.7259365315258</v>
      </c>
      <c r="AP195">
        <v>4.9477657005891205E-2</v>
      </c>
    </row>
    <row r="196" spans="1:42" x14ac:dyDescent="0.25">
      <c r="A196" t="s">
        <v>490</v>
      </c>
      <c r="B196" t="s">
        <v>491</v>
      </c>
      <c r="C196" t="s">
        <v>233</v>
      </c>
      <c r="D196" t="s">
        <v>211</v>
      </c>
      <c r="F196">
        <v>1209.97</v>
      </c>
      <c r="H196">
        <v>68694222</v>
      </c>
      <c r="I196">
        <v>20096784.239999998</v>
      </c>
      <c r="J196">
        <v>16609.32</v>
      </c>
      <c r="L196">
        <v>3.41</v>
      </c>
      <c r="M196">
        <v>2.36</v>
      </c>
      <c r="N196">
        <v>2855.52</v>
      </c>
      <c r="P196">
        <v>93.5</v>
      </c>
      <c r="Q196">
        <v>113132.19</v>
      </c>
      <c r="S196">
        <v>8.4699999999999998E-2</v>
      </c>
      <c r="T196">
        <v>8.4699999999999998E-2</v>
      </c>
      <c r="V196">
        <v>1702197.62</v>
      </c>
      <c r="X196">
        <v>140879.88</v>
      </c>
      <c r="Y196">
        <v>13405778.689999999</v>
      </c>
      <c r="Z196">
        <v>15248856.189999999</v>
      </c>
      <c r="AA196">
        <v>0.75877095598454813</v>
      </c>
      <c r="AB196">
        <v>79494352</v>
      </c>
      <c r="AC196">
        <v>5.5613999999999997E-2</v>
      </c>
      <c r="AD196">
        <v>4420998.8899999997</v>
      </c>
      <c r="AE196">
        <v>230282.46</v>
      </c>
      <c r="AF196">
        <v>1932480.08</v>
      </c>
      <c r="AH196">
        <v>3766766.5</v>
      </c>
      <c r="AJ196">
        <v>12497125.199999999</v>
      </c>
      <c r="AK196">
        <v>14570485.16</v>
      </c>
      <c r="AL196">
        <v>0.72501575306756649</v>
      </c>
      <c r="AO196">
        <v>116.43253964974339</v>
      </c>
      <c r="AP196">
        <v>9.6688530582875933E-3</v>
      </c>
    </row>
    <row r="197" spans="1:42" x14ac:dyDescent="0.25">
      <c r="A197" t="s">
        <v>492</v>
      </c>
      <c r="B197" t="s">
        <v>493</v>
      </c>
      <c r="C197" t="s">
        <v>233</v>
      </c>
      <c r="D197" t="s">
        <v>211</v>
      </c>
      <c r="F197">
        <v>389.5</v>
      </c>
      <c r="H197">
        <v>33022297</v>
      </c>
      <c r="I197">
        <v>5849371.7400000002</v>
      </c>
      <c r="J197">
        <v>15017.64</v>
      </c>
      <c r="L197">
        <v>5.64</v>
      </c>
      <c r="M197">
        <v>3.9</v>
      </c>
      <c r="N197">
        <v>1519.05</v>
      </c>
      <c r="P197">
        <v>66.09</v>
      </c>
      <c r="Q197">
        <v>25742.05</v>
      </c>
      <c r="S197">
        <v>0.124</v>
      </c>
      <c r="T197">
        <v>0.124</v>
      </c>
      <c r="V197">
        <v>725322.09</v>
      </c>
      <c r="X197">
        <v>2419225.16</v>
      </c>
      <c r="Y197">
        <v>2537573.9000000004</v>
      </c>
      <c r="Z197">
        <v>5682121.1500000004</v>
      </c>
      <c r="AA197">
        <v>0.9714070848230959</v>
      </c>
      <c r="AB197">
        <v>35683516</v>
      </c>
      <c r="AC197">
        <v>0.1165091</v>
      </c>
      <c r="AD197">
        <v>4157454.33</v>
      </c>
      <c r="AE197">
        <v>425584.39</v>
      </c>
      <c r="AF197">
        <v>1150906.48</v>
      </c>
      <c r="AH197">
        <v>1000803.6</v>
      </c>
      <c r="AJ197">
        <v>2508958</v>
      </c>
      <c r="AK197">
        <v>6079089.6400000006</v>
      </c>
      <c r="AL197">
        <v>1.0392722347306311</v>
      </c>
      <c r="AO197">
        <v>6211.1043902439033</v>
      </c>
      <c r="AP197">
        <v>0.39795846142515506</v>
      </c>
    </row>
    <row r="198" spans="1:42" x14ac:dyDescent="0.25">
      <c r="A198" t="s">
        <v>494</v>
      </c>
      <c r="B198" t="s">
        <v>495</v>
      </c>
      <c r="C198" t="s">
        <v>233</v>
      </c>
      <c r="D198" t="s">
        <v>211</v>
      </c>
      <c r="F198">
        <v>2705.39</v>
      </c>
      <c r="H198">
        <v>260534018</v>
      </c>
      <c r="I198">
        <v>46737004.329999998</v>
      </c>
      <c r="J198">
        <v>17275.509999999998</v>
      </c>
      <c r="L198">
        <v>5.57</v>
      </c>
      <c r="M198">
        <v>3.85</v>
      </c>
      <c r="N198">
        <v>10415.75</v>
      </c>
      <c r="P198">
        <v>66.91</v>
      </c>
      <c r="Q198">
        <v>181017.64</v>
      </c>
      <c r="S198">
        <v>0.1226</v>
      </c>
      <c r="T198">
        <v>0.1226</v>
      </c>
      <c r="V198">
        <v>5729956.7300000004</v>
      </c>
      <c r="X198">
        <v>2393960.62</v>
      </c>
      <c r="Y198">
        <v>27263397.609999996</v>
      </c>
      <c r="Z198">
        <v>35387314.959999993</v>
      </c>
      <c r="AA198">
        <v>0.75715839017275743</v>
      </c>
      <c r="AB198">
        <v>270158043</v>
      </c>
      <c r="AC198">
        <v>4.4841899999999997E-2</v>
      </c>
      <c r="AD198">
        <v>12114399.939999999</v>
      </c>
      <c r="AE198">
        <v>782732.73</v>
      </c>
      <c r="AF198">
        <v>6512689.46</v>
      </c>
      <c r="AH198">
        <v>9132462.5</v>
      </c>
      <c r="AJ198">
        <v>25045655.710000001</v>
      </c>
      <c r="AK198">
        <v>33952305.789999999</v>
      </c>
      <c r="AL198">
        <v>0.72645447171303545</v>
      </c>
      <c r="AO198">
        <v>884.88558766018957</v>
      </c>
      <c r="AP198">
        <v>7.0509515165391071E-2</v>
      </c>
    </row>
    <row r="199" spans="1:42" x14ac:dyDescent="0.25">
      <c r="A199" t="s">
        <v>496</v>
      </c>
      <c r="B199" t="s">
        <v>497</v>
      </c>
      <c r="C199" t="s">
        <v>233</v>
      </c>
      <c r="D199" t="s">
        <v>211</v>
      </c>
      <c r="F199">
        <v>989.06</v>
      </c>
      <c r="H199">
        <v>133037195</v>
      </c>
      <c r="I199">
        <v>15085130.939999999</v>
      </c>
      <c r="J199">
        <v>15251.98</v>
      </c>
      <c r="L199">
        <v>8.81</v>
      </c>
      <c r="M199">
        <v>6.09</v>
      </c>
      <c r="N199">
        <v>6023.37</v>
      </c>
      <c r="P199">
        <v>35.28</v>
      </c>
      <c r="Q199">
        <v>34894.03</v>
      </c>
      <c r="S199">
        <v>0.19939999999999999</v>
      </c>
      <c r="T199">
        <v>0.19939999999999999</v>
      </c>
      <c r="V199">
        <v>3007975.1</v>
      </c>
      <c r="X199">
        <v>158317.85999999999</v>
      </c>
      <c r="Y199">
        <v>6247728.7599999998</v>
      </c>
      <c r="Z199">
        <v>9414021.7199999988</v>
      </c>
      <c r="AA199">
        <v>0.62405966228888421</v>
      </c>
      <c r="AB199">
        <v>137186862</v>
      </c>
      <c r="AC199">
        <v>4.7341000000000001E-2</v>
      </c>
      <c r="AD199">
        <v>6494563.2300000004</v>
      </c>
      <c r="AE199">
        <v>695225.67</v>
      </c>
      <c r="AF199">
        <v>3703200.77</v>
      </c>
      <c r="AH199">
        <v>1133501.21</v>
      </c>
      <c r="AJ199">
        <v>5821599.9299999997</v>
      </c>
      <c r="AK199">
        <v>9683118.5599999987</v>
      </c>
      <c r="AL199">
        <v>0.64189821079537801</v>
      </c>
      <c r="AO199">
        <v>160.06901502436656</v>
      </c>
      <c r="AP199">
        <v>1.6349883461511599E-2</v>
      </c>
    </row>
    <row r="200" spans="1:42" x14ac:dyDescent="0.25">
      <c r="A200" t="s">
        <v>498</v>
      </c>
      <c r="B200" t="s">
        <v>499</v>
      </c>
      <c r="C200" t="s">
        <v>233</v>
      </c>
      <c r="D200" t="s">
        <v>211</v>
      </c>
      <c r="F200">
        <v>366.5</v>
      </c>
      <c r="H200">
        <v>49599084</v>
      </c>
      <c r="I200">
        <v>5855950.8700000001</v>
      </c>
      <c r="J200">
        <v>15978.03</v>
      </c>
      <c r="L200">
        <v>8.4600000000000009</v>
      </c>
      <c r="M200">
        <v>5.85</v>
      </c>
      <c r="N200">
        <v>2144.02</v>
      </c>
      <c r="P200">
        <v>38.19</v>
      </c>
      <c r="Q200">
        <v>13996.63</v>
      </c>
      <c r="S200">
        <v>0.19</v>
      </c>
      <c r="T200">
        <v>0.19</v>
      </c>
      <c r="V200">
        <v>1112630.6599999999</v>
      </c>
      <c r="X200">
        <v>52375.12</v>
      </c>
      <c r="Y200">
        <v>2651736.9199999995</v>
      </c>
      <c r="Z200">
        <v>3816742.6999999993</v>
      </c>
      <c r="AA200">
        <v>0.65177163960735196</v>
      </c>
      <c r="AB200">
        <v>62947685</v>
      </c>
      <c r="AC200">
        <v>3.5968E-2</v>
      </c>
      <c r="AD200">
        <v>2264102.33</v>
      </c>
      <c r="AE200">
        <v>218779.61</v>
      </c>
      <c r="AF200">
        <v>1331410.27</v>
      </c>
      <c r="AH200">
        <v>928389.27</v>
      </c>
      <c r="AJ200">
        <v>2328445.44</v>
      </c>
      <c r="AK200">
        <v>3712230.83</v>
      </c>
      <c r="AL200">
        <v>0.63392451753954004</v>
      </c>
      <c r="AO200">
        <v>142.90619372442021</v>
      </c>
      <c r="AP200">
        <v>1.4108799371185655E-2</v>
      </c>
    </row>
    <row r="201" spans="1:42" x14ac:dyDescent="0.25">
      <c r="A201" t="s">
        <v>500</v>
      </c>
      <c r="B201" t="s">
        <v>501</v>
      </c>
      <c r="C201" t="s">
        <v>233</v>
      </c>
      <c r="D201" t="s">
        <v>211</v>
      </c>
      <c r="F201">
        <v>1447.54</v>
      </c>
      <c r="H201">
        <v>193471536</v>
      </c>
      <c r="I201">
        <v>22281914.760000002</v>
      </c>
      <c r="J201">
        <v>15392.95</v>
      </c>
      <c r="L201">
        <v>8.68</v>
      </c>
      <c r="M201">
        <v>6</v>
      </c>
      <c r="N201">
        <v>8685.24</v>
      </c>
      <c r="P201">
        <v>36.36</v>
      </c>
      <c r="Q201">
        <v>52632.55</v>
      </c>
      <c r="S201">
        <v>0.1958</v>
      </c>
      <c r="T201">
        <v>0.1958</v>
      </c>
      <c r="V201">
        <v>4362798.91</v>
      </c>
      <c r="X201">
        <v>776812.47</v>
      </c>
      <c r="Y201">
        <v>8961869.0300000012</v>
      </c>
      <c r="Z201">
        <v>14101480.41</v>
      </c>
      <c r="AA201">
        <v>0.63286663475235372</v>
      </c>
      <c r="AB201">
        <v>196492572</v>
      </c>
      <c r="AC201">
        <v>3.9527100000000003E-2</v>
      </c>
      <c r="AD201">
        <v>7766781.54</v>
      </c>
      <c r="AE201">
        <v>666499.79</v>
      </c>
      <c r="AF201">
        <v>5029298.7</v>
      </c>
      <c r="AH201">
        <v>1538561.08</v>
      </c>
      <c r="AJ201">
        <v>8397011.9199999999</v>
      </c>
      <c r="AK201">
        <v>14203123.09</v>
      </c>
      <c r="AL201">
        <v>0.63742830196519429</v>
      </c>
      <c r="AO201">
        <v>536.64318084474348</v>
      </c>
      <c r="AP201">
        <v>5.4693074549704547E-2</v>
      </c>
    </row>
    <row r="202" spans="1:42" x14ac:dyDescent="0.25">
      <c r="A202" t="s">
        <v>502</v>
      </c>
      <c r="B202" t="s">
        <v>503</v>
      </c>
      <c r="C202" t="s">
        <v>233</v>
      </c>
      <c r="D202" t="s">
        <v>222</v>
      </c>
      <c r="F202">
        <v>4874.32</v>
      </c>
      <c r="H202">
        <v>1284840344</v>
      </c>
      <c r="I202">
        <v>85336453.299999997</v>
      </c>
      <c r="J202">
        <v>17507.349999999999</v>
      </c>
      <c r="L202">
        <v>15.05</v>
      </c>
      <c r="M202">
        <v>4.63</v>
      </c>
      <c r="N202">
        <v>22568.1</v>
      </c>
      <c r="P202">
        <v>54.76</v>
      </c>
      <c r="Q202">
        <v>266917.76000000001</v>
      </c>
      <c r="S202">
        <v>0.14649999999999999</v>
      </c>
      <c r="T202">
        <v>0.14649999999999999</v>
      </c>
      <c r="V202">
        <v>12501790.4</v>
      </c>
      <c r="X202">
        <v>6995784.5099999998</v>
      </c>
      <c r="Y202">
        <v>45889370.770000003</v>
      </c>
      <c r="Z202">
        <v>65386945.680000007</v>
      </c>
      <c r="AA202">
        <v>0.76622525487592541</v>
      </c>
      <c r="AB202">
        <v>1292724631</v>
      </c>
      <c r="AC202">
        <v>5.0831000000000001E-2</v>
      </c>
      <c r="AD202">
        <v>65710485.710000001</v>
      </c>
      <c r="AE202">
        <v>7795073.8600000003</v>
      </c>
      <c r="AF202">
        <v>20296864.260000002</v>
      </c>
      <c r="AH202">
        <v>12277723.52</v>
      </c>
      <c r="AJ202">
        <v>43019149.079999998</v>
      </c>
      <c r="AK202">
        <v>70311797.849999994</v>
      </c>
      <c r="AL202">
        <v>0.82393625620717004</v>
      </c>
      <c r="AO202">
        <v>1435.2329165914425</v>
      </c>
      <c r="AP202">
        <v>9.9496595506268937E-2</v>
      </c>
    </row>
    <row r="203" spans="1:42" x14ac:dyDescent="0.25">
      <c r="A203" t="s">
        <v>504</v>
      </c>
      <c r="B203" t="s">
        <v>505</v>
      </c>
      <c r="C203" t="s">
        <v>233</v>
      </c>
      <c r="D203" t="s">
        <v>222</v>
      </c>
      <c r="F203">
        <v>2920</v>
      </c>
      <c r="H203">
        <v>794723373</v>
      </c>
      <c r="I203">
        <v>51605023.25</v>
      </c>
      <c r="J203">
        <v>17672.95</v>
      </c>
      <c r="L203">
        <v>15.4</v>
      </c>
      <c r="M203">
        <v>4.7300000000000004</v>
      </c>
      <c r="N203">
        <v>13811.6</v>
      </c>
      <c r="P203">
        <v>53.29</v>
      </c>
      <c r="Q203">
        <v>155606.79999999999</v>
      </c>
      <c r="S203">
        <v>0.14979999999999999</v>
      </c>
      <c r="T203">
        <v>0.14979999999999999</v>
      </c>
      <c r="V203">
        <v>7730432.4800000004</v>
      </c>
      <c r="X203">
        <v>5726559.29</v>
      </c>
      <c r="Y203">
        <v>23149937.859999999</v>
      </c>
      <c r="Z203">
        <v>36606929.629999995</v>
      </c>
      <c r="AA203">
        <v>0.70936756394155864</v>
      </c>
      <c r="AB203">
        <v>801881847</v>
      </c>
      <c r="AC203">
        <v>3.1389100000000003E-2</v>
      </c>
      <c r="AD203">
        <v>25170349.48</v>
      </c>
      <c r="AE203">
        <v>2612499.56</v>
      </c>
      <c r="AF203">
        <v>10342932.039999999</v>
      </c>
      <c r="AH203">
        <v>7142764.4000000004</v>
      </c>
      <c r="AJ203">
        <v>21074018.84</v>
      </c>
      <c r="AK203">
        <v>37143510.170000002</v>
      </c>
      <c r="AL203">
        <v>0.71976539938871165</v>
      </c>
      <c r="AO203">
        <v>1961.1504417808219</v>
      </c>
      <c r="AP203">
        <v>0.15417388566106002</v>
      </c>
    </row>
    <row r="204" spans="1:42" x14ac:dyDescent="0.25">
      <c r="A204" t="s">
        <v>506</v>
      </c>
      <c r="B204" t="s">
        <v>507</v>
      </c>
      <c r="C204" t="s">
        <v>233</v>
      </c>
      <c r="D204" t="s">
        <v>222</v>
      </c>
      <c r="F204">
        <v>1376.99</v>
      </c>
      <c r="H204">
        <v>1148336560</v>
      </c>
      <c r="I204">
        <v>19305864.850000001</v>
      </c>
      <c r="J204">
        <v>14020.33</v>
      </c>
      <c r="L204">
        <v>59.48</v>
      </c>
      <c r="M204">
        <v>18.3</v>
      </c>
      <c r="N204">
        <v>25198.91</v>
      </c>
      <c r="P204">
        <v>39.31</v>
      </c>
      <c r="Q204">
        <v>54129.47</v>
      </c>
      <c r="S204">
        <v>0.81340000000000001</v>
      </c>
      <c r="T204">
        <v>0.81340000000000001</v>
      </c>
      <c r="V204">
        <v>15703390.460000001</v>
      </c>
      <c r="X204">
        <v>690322.9</v>
      </c>
      <c r="Y204">
        <v>886367.78999999992</v>
      </c>
      <c r="Z204">
        <v>17280081.150000002</v>
      </c>
      <c r="AA204">
        <v>0.89506900023699276</v>
      </c>
      <c r="AB204">
        <v>1259502104</v>
      </c>
      <c r="AC204">
        <v>1.5581100000000001E-2</v>
      </c>
      <c r="AD204">
        <v>19624428.23</v>
      </c>
      <c r="AE204">
        <v>3189372.12</v>
      </c>
      <c r="AF204">
        <v>18892762.579999998</v>
      </c>
      <c r="AH204">
        <v>67329.3</v>
      </c>
      <c r="AJ204">
        <v>879302.85</v>
      </c>
      <c r="AK204">
        <v>20462388.329999998</v>
      </c>
      <c r="AL204">
        <v>1.0599052924583172</v>
      </c>
      <c r="AO204">
        <v>501.32746062062904</v>
      </c>
      <c r="AP204">
        <v>3.3736184108475481E-2</v>
      </c>
    </row>
    <row r="205" spans="1:42" x14ac:dyDescent="0.25">
      <c r="A205" t="s">
        <v>508</v>
      </c>
      <c r="B205" t="s">
        <v>509</v>
      </c>
      <c r="C205" t="s">
        <v>233</v>
      </c>
      <c r="D205" t="s">
        <v>222</v>
      </c>
      <c r="F205">
        <v>3379.65</v>
      </c>
      <c r="H205">
        <v>671578873</v>
      </c>
      <c r="I205">
        <v>55685045.32</v>
      </c>
      <c r="J205">
        <v>16476.57</v>
      </c>
      <c r="L205">
        <v>12.06</v>
      </c>
      <c r="M205">
        <v>3.71</v>
      </c>
      <c r="N205">
        <v>12538.5</v>
      </c>
      <c r="P205">
        <v>69.22</v>
      </c>
      <c r="Q205">
        <v>233939.37</v>
      </c>
      <c r="S205">
        <v>0.1186</v>
      </c>
      <c r="T205">
        <v>0.1186</v>
      </c>
      <c r="V205">
        <v>6604246.3700000001</v>
      </c>
      <c r="X205">
        <v>1855500.03</v>
      </c>
      <c r="Y205">
        <v>29424918.66</v>
      </c>
      <c r="Z205">
        <v>37884665.060000002</v>
      </c>
      <c r="AA205">
        <v>0.68033822801600985</v>
      </c>
      <c r="AB205">
        <v>671578873</v>
      </c>
      <c r="AC205">
        <v>4.2847999999999997E-2</v>
      </c>
      <c r="AD205">
        <v>28775811.550000001</v>
      </c>
      <c r="AE205">
        <v>2629547.63</v>
      </c>
      <c r="AF205">
        <v>9233794</v>
      </c>
      <c r="AH205">
        <v>3391833.92</v>
      </c>
      <c r="AJ205">
        <v>28340679.010000002</v>
      </c>
      <c r="AK205">
        <v>39429973.039999999</v>
      </c>
      <c r="AL205">
        <v>0.70808908951068439</v>
      </c>
      <c r="AO205">
        <v>549.02135724113441</v>
      </c>
      <c r="AP205">
        <v>4.7058110542395643E-2</v>
      </c>
    </row>
    <row r="206" spans="1:42" x14ac:dyDescent="0.25">
      <c r="A206" t="s">
        <v>510</v>
      </c>
      <c r="B206" t="s">
        <v>511</v>
      </c>
      <c r="C206" t="s">
        <v>233</v>
      </c>
      <c r="D206" t="s">
        <v>222</v>
      </c>
      <c r="F206">
        <v>1957.49</v>
      </c>
      <c r="H206">
        <v>686053076</v>
      </c>
      <c r="I206">
        <v>33685439.719999999</v>
      </c>
      <c r="J206">
        <v>17208.48</v>
      </c>
      <c r="L206">
        <v>20.36</v>
      </c>
      <c r="M206">
        <v>6.26</v>
      </c>
      <c r="N206">
        <v>12253.88</v>
      </c>
      <c r="P206">
        <v>33.29</v>
      </c>
      <c r="Q206">
        <v>65164.84</v>
      </c>
      <c r="S206">
        <v>0.20619999999999999</v>
      </c>
      <c r="T206">
        <v>0.20619999999999999</v>
      </c>
      <c r="V206">
        <v>6945937.6699999999</v>
      </c>
      <c r="X206">
        <v>1849415.62</v>
      </c>
      <c r="Y206">
        <v>12402974.1</v>
      </c>
      <c r="Z206">
        <v>21198327.390000001</v>
      </c>
      <c r="AA206">
        <v>0.62930238008482797</v>
      </c>
      <c r="AB206">
        <v>759425930</v>
      </c>
      <c r="AC206">
        <v>3.2252999999999997E-2</v>
      </c>
      <c r="AD206">
        <v>24493764.52</v>
      </c>
      <c r="AE206">
        <v>3618361.89</v>
      </c>
      <c r="AF206">
        <v>10564299.560000001</v>
      </c>
      <c r="AH206">
        <v>2269878.0499999998</v>
      </c>
      <c r="AJ206">
        <v>11561535.699999999</v>
      </c>
      <c r="AK206">
        <v>23975250.879999999</v>
      </c>
      <c r="AL206">
        <v>0.71173928793232333</v>
      </c>
      <c r="AO206">
        <v>944.78930671421062</v>
      </c>
      <c r="AP206">
        <v>7.7138530447778159E-2</v>
      </c>
    </row>
    <row r="207" spans="1:42" x14ac:dyDescent="0.25">
      <c r="A207" t="s">
        <v>512</v>
      </c>
      <c r="B207" t="s">
        <v>513</v>
      </c>
      <c r="C207" t="s">
        <v>233</v>
      </c>
      <c r="D207" t="s">
        <v>222</v>
      </c>
      <c r="F207">
        <v>5354.5</v>
      </c>
      <c r="H207">
        <v>2250763784</v>
      </c>
      <c r="I207">
        <v>88371802.859999999</v>
      </c>
      <c r="J207">
        <v>16504.21</v>
      </c>
      <c r="L207">
        <v>25.46</v>
      </c>
      <c r="M207">
        <v>7.83</v>
      </c>
      <c r="N207">
        <v>41925.730000000003</v>
      </c>
      <c r="P207">
        <v>17.64</v>
      </c>
      <c r="Q207">
        <v>94453.38</v>
      </c>
      <c r="S207">
        <v>0.27529999999999999</v>
      </c>
      <c r="T207">
        <v>0.27529999999999999</v>
      </c>
      <c r="V207">
        <v>24328757.32</v>
      </c>
      <c r="X207">
        <v>5772144.4500000002</v>
      </c>
      <c r="Y207">
        <v>24258687.530000001</v>
      </c>
      <c r="Z207">
        <v>54359589.299999997</v>
      </c>
      <c r="AA207">
        <v>0.61512368810804186</v>
      </c>
      <c r="AB207">
        <v>2449740017</v>
      </c>
      <c r="AC207">
        <v>3.2722899999999999E-2</v>
      </c>
      <c r="AD207">
        <v>80162597.599999994</v>
      </c>
      <c r="AE207">
        <v>15371056.220000001</v>
      </c>
      <c r="AF207">
        <v>39699813.539999999</v>
      </c>
      <c r="AH207">
        <v>4239634.34</v>
      </c>
      <c r="AJ207">
        <v>22626952.699999999</v>
      </c>
      <c r="AK207">
        <v>68098910.689999998</v>
      </c>
      <c r="AL207">
        <v>0.77059546694869818</v>
      </c>
      <c r="AO207">
        <v>1077.9987767298535</v>
      </c>
      <c r="AP207">
        <v>8.4761186214504486E-2</v>
      </c>
    </row>
    <row r="208" spans="1:42" x14ac:dyDescent="0.25">
      <c r="A208" t="s">
        <v>514</v>
      </c>
      <c r="B208" t="s">
        <v>515</v>
      </c>
      <c r="C208" t="s">
        <v>233</v>
      </c>
      <c r="D208" t="s">
        <v>222</v>
      </c>
      <c r="F208">
        <v>1996.5</v>
      </c>
      <c r="H208">
        <v>916584171</v>
      </c>
      <c r="I208">
        <v>33841024.350000001</v>
      </c>
      <c r="J208">
        <v>16950.169999999998</v>
      </c>
      <c r="L208">
        <v>27.08</v>
      </c>
      <c r="M208">
        <v>8.33</v>
      </c>
      <c r="N208">
        <v>16630.84</v>
      </c>
      <c r="P208">
        <v>13.69</v>
      </c>
      <c r="Q208">
        <v>27332.080000000002</v>
      </c>
      <c r="S208">
        <v>0.29949999999999999</v>
      </c>
      <c r="T208">
        <v>0.29949999999999999</v>
      </c>
      <c r="V208">
        <v>10135386.789999999</v>
      </c>
      <c r="X208">
        <v>5828080.3499999996</v>
      </c>
      <c r="Y208">
        <v>3685122.9900000007</v>
      </c>
      <c r="Z208">
        <v>19648590.129999999</v>
      </c>
      <c r="AA208">
        <v>0.58061452061216934</v>
      </c>
      <c r="AB208">
        <v>1010613776</v>
      </c>
      <c r="AC208">
        <v>2.3031900000000001E-2</v>
      </c>
      <c r="AD208">
        <v>23276355.420000002</v>
      </c>
      <c r="AE208">
        <v>3935720.1</v>
      </c>
      <c r="AF208">
        <v>14071106.890000001</v>
      </c>
      <c r="AH208">
        <v>1220959.19</v>
      </c>
      <c r="AJ208">
        <v>3173070.43</v>
      </c>
      <c r="AK208">
        <v>23072257.670000002</v>
      </c>
      <c r="AL208">
        <v>0.68178366681149238</v>
      </c>
      <c r="AO208">
        <v>2919.1486851990981</v>
      </c>
      <c r="AP208">
        <v>0.25260121629007443</v>
      </c>
    </row>
    <row r="209" spans="1:42" x14ac:dyDescent="0.25">
      <c r="A209" t="s">
        <v>516</v>
      </c>
      <c r="B209" t="s">
        <v>517</v>
      </c>
      <c r="C209" t="s">
        <v>233</v>
      </c>
      <c r="D209" t="s">
        <v>222</v>
      </c>
      <c r="F209">
        <v>3267.82</v>
      </c>
      <c r="H209">
        <v>975193305</v>
      </c>
      <c r="I209">
        <v>53636623.270000003</v>
      </c>
      <c r="J209">
        <v>16413.57</v>
      </c>
      <c r="L209">
        <v>18.18</v>
      </c>
      <c r="M209">
        <v>5.59</v>
      </c>
      <c r="N209">
        <v>18267.11</v>
      </c>
      <c r="P209">
        <v>41.47</v>
      </c>
      <c r="Q209">
        <v>135516.49</v>
      </c>
      <c r="S209">
        <v>0.18010000000000001</v>
      </c>
      <c r="T209">
        <v>0.18010000000000001</v>
      </c>
      <c r="V209">
        <v>9659955.8499999996</v>
      </c>
      <c r="X209">
        <v>2475024.56</v>
      </c>
      <c r="Y209">
        <v>25157490.789999999</v>
      </c>
      <c r="Z209">
        <v>37292471.200000003</v>
      </c>
      <c r="AA209">
        <v>0.69527999576472965</v>
      </c>
      <c r="AB209">
        <v>1009862173</v>
      </c>
      <c r="AC209">
        <v>5.1970000000000002E-2</v>
      </c>
      <c r="AD209">
        <v>52482537.130000003</v>
      </c>
      <c r="AE209">
        <v>7712346.8799999999</v>
      </c>
      <c r="AF209">
        <v>17372302.73</v>
      </c>
      <c r="AH209">
        <v>3030067.32</v>
      </c>
      <c r="AJ209">
        <v>24234168.66</v>
      </c>
      <c r="AK209">
        <v>44081495.950000003</v>
      </c>
      <c r="AL209">
        <v>0.82185442077699977</v>
      </c>
      <c r="AO209">
        <v>757.39317343060509</v>
      </c>
      <c r="AP209">
        <v>5.6146564599516495E-2</v>
      </c>
    </row>
    <row r="210" spans="1:42" x14ac:dyDescent="0.25">
      <c r="A210" t="s">
        <v>518</v>
      </c>
      <c r="B210" t="s">
        <v>519</v>
      </c>
      <c r="C210" t="s">
        <v>233</v>
      </c>
      <c r="D210" t="s">
        <v>222</v>
      </c>
      <c r="F210">
        <v>5133.5</v>
      </c>
      <c r="H210">
        <v>1211309157</v>
      </c>
      <c r="I210">
        <v>82531390.599999994</v>
      </c>
      <c r="J210">
        <v>16077.02</v>
      </c>
      <c r="L210">
        <v>14.67</v>
      </c>
      <c r="M210">
        <v>4.51</v>
      </c>
      <c r="N210">
        <v>23152.080000000002</v>
      </c>
      <c r="P210">
        <v>56.55</v>
      </c>
      <c r="Q210">
        <v>290299.42</v>
      </c>
      <c r="S210">
        <v>0.14269999999999999</v>
      </c>
      <c r="T210">
        <v>0.14269999999999999</v>
      </c>
      <c r="V210">
        <v>11777229.43</v>
      </c>
      <c r="X210">
        <v>1391273.72</v>
      </c>
      <c r="Y210">
        <v>40030203.590000004</v>
      </c>
      <c r="Z210">
        <v>53198706.740000002</v>
      </c>
      <c r="AA210">
        <v>0.6445875484860667</v>
      </c>
      <c r="AB210">
        <v>1335210300</v>
      </c>
      <c r="AC210">
        <v>3.6767599999999998E-2</v>
      </c>
      <c r="AD210">
        <v>49092478.219999999</v>
      </c>
      <c r="AE210">
        <v>5324886</v>
      </c>
      <c r="AF210">
        <v>17102115.43</v>
      </c>
      <c r="AH210">
        <v>2876415.69</v>
      </c>
      <c r="AJ210">
        <v>39007889.630000003</v>
      </c>
      <c r="AK210">
        <v>57501278.780000001</v>
      </c>
      <c r="AL210">
        <v>0.6967201008242796</v>
      </c>
      <c r="AO210">
        <v>271.01854874841723</v>
      </c>
      <c r="AP210">
        <v>2.4195526595556523E-2</v>
      </c>
    </row>
    <row r="211" spans="1:42" x14ac:dyDescent="0.25">
      <c r="A211" t="s">
        <v>520</v>
      </c>
      <c r="B211" t="s">
        <v>521</v>
      </c>
      <c r="C211" t="s">
        <v>233</v>
      </c>
      <c r="D211" t="s">
        <v>222</v>
      </c>
      <c r="F211">
        <v>1885.81</v>
      </c>
      <c r="H211">
        <v>840687297</v>
      </c>
      <c r="I211">
        <v>30770210.510000002</v>
      </c>
      <c r="J211">
        <v>16316.7</v>
      </c>
      <c r="L211">
        <v>27.32</v>
      </c>
      <c r="M211">
        <v>8.4</v>
      </c>
      <c r="N211">
        <v>15840.8</v>
      </c>
      <c r="P211">
        <v>13.17</v>
      </c>
      <c r="Q211">
        <v>24836.11</v>
      </c>
      <c r="S211">
        <v>0.30299999999999999</v>
      </c>
      <c r="T211">
        <v>0.30299999999999999</v>
      </c>
      <c r="V211">
        <v>9323373.7799999993</v>
      </c>
      <c r="X211">
        <v>971872.78</v>
      </c>
      <c r="Y211">
        <v>6407662.7999999998</v>
      </c>
      <c r="Z211">
        <v>16702909.359999999</v>
      </c>
      <c r="AA211">
        <v>0.54282726972477902</v>
      </c>
      <c r="AB211">
        <v>910214817</v>
      </c>
      <c r="AC211">
        <v>2.6095E-2</v>
      </c>
      <c r="AD211">
        <v>23752055.640000001</v>
      </c>
      <c r="AE211">
        <v>4371890.5999999996</v>
      </c>
      <c r="AF211">
        <v>13695264.380000001</v>
      </c>
      <c r="AH211">
        <v>1193776.19</v>
      </c>
      <c r="AJ211">
        <v>5861900.8700000001</v>
      </c>
      <c r="AK211">
        <v>20529038.030000001</v>
      </c>
      <c r="AL211">
        <v>0.66717249215205321</v>
      </c>
      <c r="AO211">
        <v>515.36092183199798</v>
      </c>
      <c r="AP211">
        <v>4.7341369750485085E-2</v>
      </c>
    </row>
    <row r="212" spans="1:42" x14ac:dyDescent="0.25">
      <c r="A212" t="s">
        <v>522</v>
      </c>
      <c r="B212" t="s">
        <v>523</v>
      </c>
      <c r="C212" t="s">
        <v>233</v>
      </c>
      <c r="D212" t="s">
        <v>222</v>
      </c>
      <c r="F212">
        <v>7737</v>
      </c>
      <c r="H212">
        <v>4681569941</v>
      </c>
      <c r="I212">
        <v>119244389.88</v>
      </c>
      <c r="J212">
        <v>15412.22</v>
      </c>
      <c r="L212">
        <v>39.26</v>
      </c>
      <c r="M212">
        <v>12.08</v>
      </c>
      <c r="N212">
        <v>93462.96</v>
      </c>
      <c r="P212">
        <v>0</v>
      </c>
      <c r="Q212">
        <v>0</v>
      </c>
      <c r="S212">
        <v>0.50280000000000002</v>
      </c>
      <c r="T212">
        <v>0.50280000000000002</v>
      </c>
      <c r="V212">
        <v>59956079.229999997</v>
      </c>
      <c r="X212">
        <v>2032276.61</v>
      </c>
      <c r="Y212">
        <v>7859926.6000000015</v>
      </c>
      <c r="Z212">
        <v>69848282.439999998</v>
      </c>
      <c r="AA212">
        <v>0.58575738875674477</v>
      </c>
      <c r="AB212">
        <v>5029862070</v>
      </c>
      <c r="AC212">
        <v>2.1907800000000002E-2</v>
      </c>
      <c r="AD212">
        <v>110193212.25</v>
      </c>
      <c r="AE212">
        <v>25259230.48</v>
      </c>
      <c r="AF212">
        <v>85215309.709999993</v>
      </c>
      <c r="AH212">
        <v>1181879.57</v>
      </c>
      <c r="AJ212">
        <v>7370341.7199999997</v>
      </c>
      <c r="AK212">
        <v>94617928.039999992</v>
      </c>
      <c r="AL212">
        <v>0.79347907381821048</v>
      </c>
      <c r="AO212">
        <v>262.66984748610577</v>
      </c>
      <c r="AP212">
        <v>2.1478768898224546E-2</v>
      </c>
    </row>
    <row r="213" spans="1:42" x14ac:dyDescent="0.25">
      <c r="A213" t="s">
        <v>524</v>
      </c>
      <c r="B213" t="s">
        <v>525</v>
      </c>
      <c r="C213" t="s">
        <v>233</v>
      </c>
      <c r="D213" t="s">
        <v>222</v>
      </c>
      <c r="F213">
        <v>938</v>
      </c>
      <c r="H213">
        <v>384941018</v>
      </c>
      <c r="I213">
        <v>14078895.75</v>
      </c>
      <c r="J213">
        <v>15009.48</v>
      </c>
      <c r="L213">
        <v>27.34</v>
      </c>
      <c r="M213">
        <v>8.41</v>
      </c>
      <c r="N213">
        <v>7888.58</v>
      </c>
      <c r="P213">
        <v>13.1</v>
      </c>
      <c r="Q213">
        <v>12287.8</v>
      </c>
      <c r="S213">
        <v>0.30349999999999999</v>
      </c>
      <c r="T213">
        <v>0.30349999999999999</v>
      </c>
      <c r="V213">
        <v>4272944.8600000003</v>
      </c>
      <c r="X213">
        <v>802570.88</v>
      </c>
      <c r="Y213">
        <v>3849883.6300000004</v>
      </c>
      <c r="Z213">
        <v>8925399.370000001</v>
      </c>
      <c r="AA213">
        <v>0.63395592441971171</v>
      </c>
      <c r="AB213">
        <v>443376254</v>
      </c>
      <c r="AC213">
        <v>3.5014999999999998E-2</v>
      </c>
      <c r="AD213">
        <v>15524819.529999999</v>
      </c>
      <c r="AE213">
        <v>3414943.96</v>
      </c>
      <c r="AF213">
        <v>7687888.8200000003</v>
      </c>
      <c r="AH213">
        <v>243999.09</v>
      </c>
      <c r="AJ213">
        <v>3760569.2</v>
      </c>
      <c r="AK213">
        <v>12251028.900000002</v>
      </c>
      <c r="AL213">
        <v>0.87016972904284784</v>
      </c>
      <c r="AO213">
        <v>855.61927505330493</v>
      </c>
      <c r="AP213">
        <v>6.551048785788105E-2</v>
      </c>
    </row>
    <row r="214" spans="1:42" x14ac:dyDescent="0.25">
      <c r="A214" t="s">
        <v>526</v>
      </c>
      <c r="B214" t="s">
        <v>527</v>
      </c>
      <c r="C214" t="s">
        <v>233</v>
      </c>
      <c r="D214" t="s">
        <v>222</v>
      </c>
      <c r="F214">
        <v>2818.15</v>
      </c>
      <c r="H214">
        <v>639301882</v>
      </c>
      <c r="I214">
        <v>41286970.420000002</v>
      </c>
      <c r="J214">
        <v>14650.38</v>
      </c>
      <c r="L214">
        <v>15.48</v>
      </c>
      <c r="M214">
        <v>4.76</v>
      </c>
      <c r="N214">
        <v>13414.39</v>
      </c>
      <c r="P214">
        <v>52.85</v>
      </c>
      <c r="Q214">
        <v>148939.22</v>
      </c>
      <c r="S214">
        <v>0.15079999999999999</v>
      </c>
      <c r="T214">
        <v>0.15079999999999999</v>
      </c>
      <c r="V214">
        <v>6226075.1299999999</v>
      </c>
      <c r="X214">
        <v>960922.56</v>
      </c>
      <c r="Y214">
        <v>17696683.969999999</v>
      </c>
      <c r="Z214">
        <v>24883681.659999996</v>
      </c>
      <c r="AA214">
        <v>0.60270059553572819</v>
      </c>
      <c r="AB214">
        <v>723946038</v>
      </c>
      <c r="AC214">
        <v>4.7350000000000003E-2</v>
      </c>
      <c r="AD214">
        <v>34278844.890000001</v>
      </c>
      <c r="AE214">
        <v>4230357.67</v>
      </c>
      <c r="AF214">
        <v>10456432.800000001</v>
      </c>
      <c r="AH214">
        <v>354445.43</v>
      </c>
      <c r="AJ214">
        <v>17555863.010000002</v>
      </c>
      <c r="AK214">
        <v>28973218.370000005</v>
      </c>
      <c r="AL214">
        <v>0.70175210424170431</v>
      </c>
      <c r="AO214">
        <v>340.97637102354383</v>
      </c>
      <c r="AP214">
        <v>3.3165889537317556E-2</v>
      </c>
    </row>
    <row r="215" spans="1:42" x14ac:dyDescent="0.25">
      <c r="A215" t="s">
        <v>528</v>
      </c>
      <c r="B215" t="s">
        <v>529</v>
      </c>
      <c r="C215" t="s">
        <v>530</v>
      </c>
      <c r="D215" t="s">
        <v>97</v>
      </c>
      <c r="F215">
        <v>47.99</v>
      </c>
      <c r="H215">
        <v>0</v>
      </c>
      <c r="I215">
        <v>686784.73</v>
      </c>
      <c r="J215">
        <v>14310.99</v>
      </c>
      <c r="L215">
        <v>0</v>
      </c>
      <c r="M215">
        <v>0</v>
      </c>
      <c r="N215">
        <v>0</v>
      </c>
      <c r="P215">
        <v>0</v>
      </c>
      <c r="Q215">
        <v>0</v>
      </c>
      <c r="S215">
        <v>0</v>
      </c>
      <c r="T215">
        <v>0.1</v>
      </c>
      <c r="V215">
        <v>68678.47</v>
      </c>
      <c r="X215">
        <v>0</v>
      </c>
      <c r="Y215">
        <v>364818.22</v>
      </c>
      <c r="Z215">
        <v>433496.68999999994</v>
      </c>
      <c r="AA215">
        <v>0.6311973331148466</v>
      </c>
      <c r="AB215">
        <v>0</v>
      </c>
      <c r="AC215">
        <v>0</v>
      </c>
      <c r="AD215">
        <v>0</v>
      </c>
      <c r="AE215">
        <v>0</v>
      </c>
      <c r="AF215">
        <v>68678.47</v>
      </c>
      <c r="AH215">
        <v>0</v>
      </c>
      <c r="AJ215">
        <v>364818.22</v>
      </c>
      <c r="AK215">
        <v>433496.68999999994</v>
      </c>
      <c r="AL215">
        <v>0.6311973331148466</v>
      </c>
      <c r="AO215">
        <v>0</v>
      </c>
      <c r="AP215">
        <v>0</v>
      </c>
    </row>
    <row r="216" spans="1:42" x14ac:dyDescent="0.25">
      <c r="A216" t="s">
        <v>531</v>
      </c>
      <c r="B216" t="s">
        <v>532</v>
      </c>
      <c r="C216" t="s">
        <v>530</v>
      </c>
      <c r="D216" t="s">
        <v>97</v>
      </c>
      <c r="F216">
        <v>33</v>
      </c>
      <c r="H216">
        <v>0</v>
      </c>
      <c r="I216">
        <v>450953.63</v>
      </c>
      <c r="J216">
        <v>13665.26</v>
      </c>
      <c r="L216">
        <v>0</v>
      </c>
      <c r="M216">
        <v>0</v>
      </c>
      <c r="N216">
        <v>0</v>
      </c>
      <c r="P216">
        <v>0</v>
      </c>
      <c r="Q216">
        <v>0</v>
      </c>
      <c r="S216">
        <v>0</v>
      </c>
      <c r="T216">
        <v>0.1</v>
      </c>
      <c r="V216">
        <v>45095.360000000001</v>
      </c>
      <c r="X216">
        <v>0</v>
      </c>
      <c r="Y216">
        <v>233788.40000000002</v>
      </c>
      <c r="Z216">
        <v>278883.76</v>
      </c>
      <c r="AA216">
        <v>0.61843112339510387</v>
      </c>
      <c r="AB216">
        <v>0</v>
      </c>
      <c r="AC216">
        <v>0</v>
      </c>
      <c r="AD216">
        <v>0</v>
      </c>
      <c r="AE216">
        <v>0</v>
      </c>
      <c r="AF216">
        <v>45095.360000000001</v>
      </c>
      <c r="AH216">
        <v>0</v>
      </c>
      <c r="AJ216">
        <v>233788.4</v>
      </c>
      <c r="AK216">
        <v>278883.76</v>
      </c>
      <c r="AL216">
        <v>0.61843112339510387</v>
      </c>
      <c r="AO216">
        <v>0</v>
      </c>
      <c r="AP216">
        <v>0</v>
      </c>
    </row>
    <row r="217" spans="1:42" x14ac:dyDescent="0.25">
      <c r="A217" t="s">
        <v>533</v>
      </c>
      <c r="B217" t="s">
        <v>534</v>
      </c>
      <c r="C217" t="s">
        <v>535</v>
      </c>
      <c r="D217" t="s">
        <v>102</v>
      </c>
      <c r="F217">
        <v>658.5</v>
      </c>
      <c r="H217">
        <v>197263853</v>
      </c>
      <c r="I217">
        <v>8312847.04</v>
      </c>
      <c r="J217">
        <v>12623.91</v>
      </c>
      <c r="L217">
        <v>23.72</v>
      </c>
      <c r="M217">
        <v>23.72</v>
      </c>
      <c r="N217">
        <v>15619.62</v>
      </c>
      <c r="P217">
        <v>136.65</v>
      </c>
      <c r="Q217">
        <v>89984.02</v>
      </c>
      <c r="S217">
        <v>0.95150000000000001</v>
      </c>
      <c r="T217">
        <v>0.9</v>
      </c>
      <c r="V217">
        <v>7481562.3300000001</v>
      </c>
      <c r="X217">
        <v>198446.13</v>
      </c>
      <c r="Y217">
        <v>581406.71</v>
      </c>
      <c r="Z217">
        <v>8261415.1699999999</v>
      </c>
      <c r="AA217">
        <v>0.99381296567198718</v>
      </c>
      <c r="AB217">
        <v>197263853</v>
      </c>
      <c r="AC217">
        <v>3.5004E-2</v>
      </c>
      <c r="AD217">
        <v>6905023.9100000001</v>
      </c>
      <c r="AE217">
        <v>0</v>
      </c>
      <c r="AF217">
        <v>7481562.3300000001</v>
      </c>
      <c r="AH217">
        <v>199190.68</v>
      </c>
      <c r="AJ217">
        <v>580174.31000000006</v>
      </c>
      <c r="AK217">
        <v>8260182.7699999996</v>
      </c>
      <c r="AL217">
        <v>0.993664713214788</v>
      </c>
      <c r="AO217">
        <v>301.36086560364464</v>
      </c>
      <c r="AP217">
        <v>2.4024423614539464E-2</v>
      </c>
    </row>
    <row r="218" spans="1:42" x14ac:dyDescent="0.25">
      <c r="A218" t="s">
        <v>536</v>
      </c>
      <c r="B218" t="s">
        <v>537</v>
      </c>
      <c r="C218" t="s">
        <v>535</v>
      </c>
      <c r="D218" t="s">
        <v>102</v>
      </c>
      <c r="F218">
        <v>916.13</v>
      </c>
      <c r="H218">
        <v>133308318</v>
      </c>
      <c r="I218">
        <v>12359417.59</v>
      </c>
      <c r="J218">
        <v>13490.89</v>
      </c>
      <c r="L218">
        <v>10.78</v>
      </c>
      <c r="M218">
        <v>10.78</v>
      </c>
      <c r="N218">
        <v>9875.8799999999992</v>
      </c>
      <c r="P218">
        <v>1.56</v>
      </c>
      <c r="Q218">
        <v>1429.16</v>
      </c>
      <c r="S218">
        <v>0.42949999999999999</v>
      </c>
      <c r="T218">
        <v>0.42949999999999999</v>
      </c>
      <c r="V218">
        <v>5308369.8499999996</v>
      </c>
      <c r="X218">
        <v>786092.35</v>
      </c>
      <c r="Y218">
        <v>4078855.9999999995</v>
      </c>
      <c r="Z218">
        <v>10173318.199999999</v>
      </c>
      <c r="AA218">
        <v>0.82312278276212847</v>
      </c>
      <c r="AB218">
        <v>133308318</v>
      </c>
      <c r="AC218">
        <v>4.6978699999999998E-2</v>
      </c>
      <c r="AD218">
        <v>6262651.4699999997</v>
      </c>
      <c r="AE218">
        <v>409863.95</v>
      </c>
      <c r="AF218">
        <v>5718233.7999999998</v>
      </c>
      <c r="AH218">
        <v>612572.54</v>
      </c>
      <c r="AJ218">
        <v>3970505.87</v>
      </c>
      <c r="AK218">
        <v>10474832.02</v>
      </c>
      <c r="AL218">
        <v>0.84751825429664118</v>
      </c>
      <c r="AO218">
        <v>858.05764465741754</v>
      </c>
      <c r="AP218">
        <v>7.50458192073232E-2</v>
      </c>
    </row>
    <row r="219" spans="1:42" x14ac:dyDescent="0.25">
      <c r="A219" t="s">
        <v>538</v>
      </c>
      <c r="B219" t="s">
        <v>539</v>
      </c>
      <c r="C219" t="s">
        <v>535</v>
      </c>
      <c r="D219" t="s">
        <v>102</v>
      </c>
      <c r="F219">
        <v>392.95</v>
      </c>
      <c r="H219">
        <v>69156525</v>
      </c>
      <c r="I219">
        <v>5091604.13</v>
      </c>
      <c r="J219">
        <v>12957.38</v>
      </c>
      <c r="L219">
        <v>13.58</v>
      </c>
      <c r="M219">
        <v>13.58</v>
      </c>
      <c r="N219">
        <v>5336.26</v>
      </c>
      <c r="P219">
        <v>2.4</v>
      </c>
      <c r="Q219">
        <v>943.08</v>
      </c>
      <c r="S219">
        <v>0.58709999999999996</v>
      </c>
      <c r="T219">
        <v>0.58709999999999996</v>
      </c>
      <c r="V219">
        <v>2989280.78</v>
      </c>
      <c r="X219">
        <v>160031.45000000001</v>
      </c>
      <c r="Y219">
        <v>1373297.9000000001</v>
      </c>
      <c r="Z219">
        <v>4522610.13</v>
      </c>
      <c r="AA219">
        <v>0.88824857835127891</v>
      </c>
      <c r="AB219">
        <v>69156525</v>
      </c>
      <c r="AC219">
        <v>4.9557799999999999E-2</v>
      </c>
      <c r="AD219">
        <v>3427245.23</v>
      </c>
      <c r="AE219">
        <v>257128.92</v>
      </c>
      <c r="AF219">
        <v>3246409.7</v>
      </c>
      <c r="AH219">
        <v>126147.48</v>
      </c>
      <c r="AJ219">
        <v>1359200.73</v>
      </c>
      <c r="AK219">
        <v>4765641.8800000008</v>
      </c>
      <c r="AL219">
        <v>0.93598044119741908</v>
      </c>
      <c r="AO219">
        <v>407.25652118590153</v>
      </c>
      <c r="AP219">
        <v>3.3580250893715913E-2</v>
      </c>
    </row>
    <row r="220" spans="1:42" x14ac:dyDescent="0.25">
      <c r="A220" t="s">
        <v>540</v>
      </c>
      <c r="B220" t="s">
        <v>541</v>
      </c>
      <c r="C220" t="s">
        <v>530</v>
      </c>
      <c r="D220" t="s">
        <v>102</v>
      </c>
      <c r="F220">
        <v>598.28</v>
      </c>
      <c r="H220">
        <v>109224001</v>
      </c>
      <c r="I220">
        <v>7501620.3300000001</v>
      </c>
      <c r="J220">
        <v>12538.64</v>
      </c>
      <c r="L220">
        <v>14.56</v>
      </c>
      <c r="M220">
        <v>14.56</v>
      </c>
      <c r="N220">
        <v>8710.9500000000007</v>
      </c>
      <c r="P220">
        <v>6.4</v>
      </c>
      <c r="Q220">
        <v>3828.99</v>
      </c>
      <c r="S220">
        <v>0.64029999999999998</v>
      </c>
      <c r="T220">
        <v>0.64029999999999998</v>
      </c>
      <c r="V220">
        <v>4803287.49</v>
      </c>
      <c r="X220">
        <v>390206</v>
      </c>
      <c r="Y220">
        <v>1232368.5600000003</v>
      </c>
      <c r="Z220">
        <v>6425862.0500000007</v>
      </c>
      <c r="AA220">
        <v>0.85659654412288833</v>
      </c>
      <c r="AB220">
        <v>109224001</v>
      </c>
      <c r="AC220">
        <v>4.2312900000000001E-2</v>
      </c>
      <c r="AD220">
        <v>4621584.2300000004</v>
      </c>
      <c r="AE220">
        <v>0</v>
      </c>
      <c r="AF220">
        <v>4803287.49</v>
      </c>
      <c r="AH220">
        <v>114020.28</v>
      </c>
      <c r="AJ220">
        <v>1216017.6499999999</v>
      </c>
      <c r="AK220">
        <v>6409511.1400000006</v>
      </c>
      <c r="AL220">
        <v>0.85441689368995311</v>
      </c>
      <c r="AO220">
        <v>652.21301063047406</v>
      </c>
      <c r="AP220">
        <v>6.0879213948912797E-2</v>
      </c>
    </row>
    <row r="221" spans="1:42" x14ac:dyDescent="0.25">
      <c r="A221" t="s">
        <v>542</v>
      </c>
      <c r="B221" t="s">
        <v>543</v>
      </c>
      <c r="C221" t="s">
        <v>530</v>
      </c>
      <c r="D221" t="s">
        <v>102</v>
      </c>
      <c r="F221">
        <v>803.5</v>
      </c>
      <c r="H221">
        <v>210553660</v>
      </c>
      <c r="I221">
        <v>10150728.810000001</v>
      </c>
      <c r="J221">
        <v>12633.14</v>
      </c>
      <c r="L221">
        <v>20.74</v>
      </c>
      <c r="M221">
        <v>20.74</v>
      </c>
      <c r="N221">
        <v>16664.59</v>
      </c>
      <c r="P221">
        <v>75.86</v>
      </c>
      <c r="Q221">
        <v>60953.51</v>
      </c>
      <c r="S221">
        <v>0.89190000000000003</v>
      </c>
      <c r="T221">
        <v>0.89190000000000003</v>
      </c>
      <c r="V221">
        <v>9053435.0199999996</v>
      </c>
      <c r="X221">
        <v>401208.11</v>
      </c>
      <c r="Y221">
        <v>755496.61999999988</v>
      </c>
      <c r="Z221">
        <v>10210139.749999998</v>
      </c>
      <c r="AA221">
        <v>1</v>
      </c>
      <c r="AB221">
        <v>210553660</v>
      </c>
      <c r="AC221">
        <v>5.0346500000000002E-2</v>
      </c>
      <c r="AD221">
        <v>10600639.84</v>
      </c>
      <c r="AE221">
        <v>1379951.97</v>
      </c>
      <c r="AF221">
        <v>10433386.99</v>
      </c>
      <c r="AH221">
        <v>153315.42000000001</v>
      </c>
      <c r="AJ221">
        <v>755496.62</v>
      </c>
      <c r="AK221">
        <v>11590091.719999999</v>
      </c>
      <c r="AL221">
        <v>1.14179897196958</v>
      </c>
      <c r="AO221">
        <v>499.32558805227131</v>
      </c>
      <c r="AP221">
        <v>3.4616474113631952E-2</v>
      </c>
    </row>
    <row r="222" spans="1:42" x14ac:dyDescent="0.25">
      <c r="A222" t="s">
        <v>544</v>
      </c>
      <c r="B222" t="s">
        <v>545</v>
      </c>
      <c r="C222" t="s">
        <v>530</v>
      </c>
      <c r="D222" t="s">
        <v>102</v>
      </c>
      <c r="F222">
        <v>364.25</v>
      </c>
      <c r="H222">
        <v>57079834</v>
      </c>
      <c r="I222">
        <v>4683060.03</v>
      </c>
      <c r="J222">
        <v>12856.71</v>
      </c>
      <c r="L222">
        <v>12.18</v>
      </c>
      <c r="M222">
        <v>12.18</v>
      </c>
      <c r="N222">
        <v>4436.5600000000004</v>
      </c>
      <c r="P222">
        <v>0.02</v>
      </c>
      <c r="Q222">
        <v>7.28</v>
      </c>
      <c r="S222">
        <v>0.50839999999999996</v>
      </c>
      <c r="T222">
        <v>0.50839999999999996</v>
      </c>
      <c r="V222">
        <v>2380867.71</v>
      </c>
      <c r="X222">
        <v>204709.31</v>
      </c>
      <c r="Y222">
        <v>1014563.83</v>
      </c>
      <c r="Z222">
        <v>3600140.85</v>
      </c>
      <c r="AA222">
        <v>0.76875821085727147</v>
      </c>
      <c r="AB222">
        <v>64541337</v>
      </c>
      <c r="AC222">
        <v>4.9672099999999997E-2</v>
      </c>
      <c r="AD222">
        <v>3205903.74</v>
      </c>
      <c r="AE222">
        <v>419448.31</v>
      </c>
      <c r="AF222">
        <v>2800316.02</v>
      </c>
      <c r="AH222">
        <v>111510.11</v>
      </c>
      <c r="AJ222">
        <v>988778.03</v>
      </c>
      <c r="AK222">
        <v>3993803.3600000003</v>
      </c>
      <c r="AL222">
        <v>0.85281916832486138</v>
      </c>
      <c r="AO222">
        <v>562.00222374742623</v>
      </c>
      <c r="AP222">
        <v>5.1256732379533071E-2</v>
      </c>
    </row>
    <row r="223" spans="1:42" x14ac:dyDescent="0.25">
      <c r="A223" t="s">
        <v>546</v>
      </c>
      <c r="B223" t="s">
        <v>547</v>
      </c>
      <c r="C223" t="s">
        <v>530</v>
      </c>
      <c r="D223" t="s">
        <v>102</v>
      </c>
      <c r="F223">
        <v>532.94000000000005</v>
      </c>
      <c r="H223">
        <v>87455071</v>
      </c>
      <c r="I223">
        <v>6871047.3499999996</v>
      </c>
      <c r="J223">
        <v>12892.72</v>
      </c>
      <c r="L223">
        <v>12.72</v>
      </c>
      <c r="M223">
        <v>12.72</v>
      </c>
      <c r="N223">
        <v>6778.99</v>
      </c>
      <c r="P223">
        <v>0.47</v>
      </c>
      <c r="Q223">
        <v>250.48</v>
      </c>
      <c r="S223">
        <v>0.53900000000000003</v>
      </c>
      <c r="T223">
        <v>0.53900000000000003</v>
      </c>
      <c r="V223">
        <v>3703494.52</v>
      </c>
      <c r="X223">
        <v>223830.6</v>
      </c>
      <c r="Y223">
        <v>1298670.5399999996</v>
      </c>
      <c r="Z223">
        <v>5225995.66</v>
      </c>
      <c r="AA223">
        <v>0.76058210543404281</v>
      </c>
      <c r="AB223">
        <v>93276254</v>
      </c>
      <c r="AC223">
        <v>4.9686000000000001E-2</v>
      </c>
      <c r="AD223">
        <v>4634523.95</v>
      </c>
      <c r="AE223">
        <v>501824.86</v>
      </c>
      <c r="AF223">
        <v>4205319.38</v>
      </c>
      <c r="AH223">
        <v>138632.59</v>
      </c>
      <c r="AJ223">
        <v>1265479.4099999999</v>
      </c>
      <c r="AK223">
        <v>5694629.3899999997</v>
      </c>
      <c r="AL223">
        <v>0.82878622427190807</v>
      </c>
      <c r="AO223">
        <v>419.99211918790104</v>
      </c>
      <c r="AP223">
        <v>3.9305560497590174E-2</v>
      </c>
    </row>
    <row r="224" spans="1:42" x14ac:dyDescent="0.25">
      <c r="A224" t="s">
        <v>548</v>
      </c>
      <c r="B224" t="s">
        <v>549</v>
      </c>
      <c r="C224" t="s">
        <v>530</v>
      </c>
      <c r="D224" t="s">
        <v>102</v>
      </c>
      <c r="F224">
        <v>438.69</v>
      </c>
      <c r="H224">
        <v>162169279</v>
      </c>
      <c r="I224">
        <v>5591448.54</v>
      </c>
      <c r="J224">
        <v>12745.78</v>
      </c>
      <c r="L224">
        <v>29</v>
      </c>
      <c r="M224">
        <v>29</v>
      </c>
      <c r="N224">
        <v>12722.01</v>
      </c>
      <c r="P224">
        <v>287.98</v>
      </c>
      <c r="Q224">
        <v>126333.94</v>
      </c>
      <c r="S224">
        <v>0.99199999999999999</v>
      </c>
      <c r="T224">
        <v>0.9</v>
      </c>
      <c r="V224">
        <v>5032303.68</v>
      </c>
      <c r="X224">
        <v>296369.06</v>
      </c>
      <c r="Y224">
        <v>442096.79000000004</v>
      </c>
      <c r="Z224">
        <v>5770769.5299999993</v>
      </c>
      <c r="AA224">
        <v>1</v>
      </c>
      <c r="AB224">
        <v>162169279</v>
      </c>
      <c r="AC224">
        <v>4.1245400000000002E-2</v>
      </c>
      <c r="AD224">
        <v>6688736.7800000003</v>
      </c>
      <c r="AE224">
        <v>1490789.79</v>
      </c>
      <c r="AF224">
        <v>6523093.4699999997</v>
      </c>
      <c r="AH224">
        <v>165773.92000000001</v>
      </c>
      <c r="AJ224">
        <v>442096.79</v>
      </c>
      <c r="AK224">
        <v>7261559.3199999994</v>
      </c>
      <c r="AL224">
        <v>1.2986901816322536</v>
      </c>
      <c r="AO224">
        <v>675.57742369326854</v>
      </c>
      <c r="AP224">
        <v>4.0813418570269287E-2</v>
      </c>
    </row>
    <row r="225" spans="1:42" x14ac:dyDescent="0.25">
      <c r="A225" t="s">
        <v>550</v>
      </c>
      <c r="B225" t="s">
        <v>551</v>
      </c>
      <c r="C225" t="s">
        <v>530</v>
      </c>
      <c r="D225" t="s">
        <v>102</v>
      </c>
      <c r="F225">
        <v>246.5</v>
      </c>
      <c r="H225">
        <v>100567673</v>
      </c>
      <c r="I225">
        <v>2960904.11</v>
      </c>
      <c r="J225">
        <v>12011.78</v>
      </c>
      <c r="L225">
        <v>33.96</v>
      </c>
      <c r="M225">
        <v>33.96</v>
      </c>
      <c r="N225">
        <v>8371.14</v>
      </c>
      <c r="P225">
        <v>480.92</v>
      </c>
      <c r="Q225">
        <v>118546.78</v>
      </c>
      <c r="S225">
        <v>0.999</v>
      </c>
      <c r="T225">
        <v>0.9</v>
      </c>
      <c r="V225">
        <v>2664813.69</v>
      </c>
      <c r="X225">
        <v>89638.48</v>
      </c>
      <c r="Y225">
        <v>142386.78000000003</v>
      </c>
      <c r="Z225">
        <v>2896838.95</v>
      </c>
      <c r="AA225">
        <v>0.97836297373372227</v>
      </c>
      <c r="AB225">
        <v>100567673</v>
      </c>
      <c r="AC225">
        <v>4.3602099999999998E-2</v>
      </c>
      <c r="AD225">
        <v>4384961.7300000004</v>
      </c>
      <c r="AE225">
        <v>1548133.23</v>
      </c>
      <c r="AF225">
        <v>4212946.92</v>
      </c>
      <c r="AH225">
        <v>24375.59</v>
      </c>
      <c r="AJ225">
        <v>141859.35999999999</v>
      </c>
      <c r="AK225">
        <v>4444444.7600000007</v>
      </c>
      <c r="AL225">
        <v>1.5010431256417827</v>
      </c>
      <c r="AO225">
        <v>363.64494929006082</v>
      </c>
      <c r="AP225">
        <v>2.016865656802538E-2</v>
      </c>
    </row>
    <row r="226" spans="1:42" x14ac:dyDescent="0.25">
      <c r="A226" t="s">
        <v>552</v>
      </c>
      <c r="B226" t="s">
        <v>553</v>
      </c>
      <c r="C226" t="s">
        <v>554</v>
      </c>
      <c r="D226" t="s">
        <v>102</v>
      </c>
      <c r="F226">
        <v>3491.77</v>
      </c>
      <c r="H226">
        <v>299742415</v>
      </c>
      <c r="I226">
        <v>51554072.450000003</v>
      </c>
      <c r="J226">
        <v>14764.45</v>
      </c>
      <c r="L226">
        <v>5.81</v>
      </c>
      <c r="M226">
        <v>5.81</v>
      </c>
      <c r="N226">
        <v>20287.18</v>
      </c>
      <c r="P226">
        <v>38.68</v>
      </c>
      <c r="Q226">
        <v>135061.66</v>
      </c>
      <c r="S226">
        <v>0.18840000000000001</v>
      </c>
      <c r="T226">
        <v>0.18840000000000001</v>
      </c>
      <c r="V226">
        <v>9712787.2400000002</v>
      </c>
      <c r="X226">
        <v>2970481.04</v>
      </c>
      <c r="Y226">
        <v>24200194.880000003</v>
      </c>
      <c r="Z226">
        <v>36883463.160000004</v>
      </c>
      <c r="AA226">
        <v>0.71543258189295578</v>
      </c>
      <c r="AB226">
        <v>300457967</v>
      </c>
      <c r="AC226">
        <v>6.1843000000000002E-2</v>
      </c>
      <c r="AD226">
        <v>18581222.050000001</v>
      </c>
      <c r="AE226">
        <v>1670813.11</v>
      </c>
      <c r="AF226">
        <v>11383600.35</v>
      </c>
      <c r="AH226">
        <v>5615530.5700000003</v>
      </c>
      <c r="AJ226">
        <v>22602197.84</v>
      </c>
      <c r="AK226">
        <v>36956279.230000004</v>
      </c>
      <c r="AL226">
        <v>0.71684500319237154</v>
      </c>
      <c r="AO226">
        <v>850.70925060928982</v>
      </c>
      <c r="AP226">
        <v>8.0378249701843693E-2</v>
      </c>
    </row>
    <row r="227" spans="1:42" x14ac:dyDescent="0.25">
      <c r="A227" t="s">
        <v>555</v>
      </c>
      <c r="B227" t="s">
        <v>556</v>
      </c>
      <c r="C227" t="s">
        <v>554</v>
      </c>
      <c r="D227" t="s">
        <v>102</v>
      </c>
      <c r="F227">
        <v>409.88</v>
      </c>
      <c r="H227">
        <v>50691161</v>
      </c>
      <c r="I227">
        <v>5296764.76</v>
      </c>
      <c r="J227">
        <v>12922.72</v>
      </c>
      <c r="L227">
        <v>9.57</v>
      </c>
      <c r="M227">
        <v>9.57</v>
      </c>
      <c r="N227">
        <v>3922.55</v>
      </c>
      <c r="P227">
        <v>6.05</v>
      </c>
      <c r="Q227">
        <v>2479.77</v>
      </c>
      <c r="S227">
        <v>0.36330000000000001</v>
      </c>
      <c r="T227">
        <v>0.36330000000000001</v>
      </c>
      <c r="V227">
        <v>1924314.63</v>
      </c>
      <c r="X227">
        <v>101206.8</v>
      </c>
      <c r="Y227">
        <v>1737167.6300000001</v>
      </c>
      <c r="Z227">
        <v>3762689.06</v>
      </c>
      <c r="AA227">
        <v>0.71037496103564923</v>
      </c>
      <c r="AB227">
        <v>51257532</v>
      </c>
      <c r="AC227">
        <v>4.3807600000000002E-2</v>
      </c>
      <c r="AD227">
        <v>2245469.4500000002</v>
      </c>
      <c r="AE227">
        <v>116675.54</v>
      </c>
      <c r="AF227">
        <v>2040990.17</v>
      </c>
      <c r="AH227">
        <v>93234.84</v>
      </c>
      <c r="AJ227">
        <v>1710164.48</v>
      </c>
      <c r="AK227">
        <v>3852361.4499999997</v>
      </c>
      <c r="AL227">
        <v>0.72730461414714587</v>
      </c>
      <c r="AO227">
        <v>246.91812237728118</v>
      </c>
      <c r="AP227">
        <v>2.6271366618519146E-2</v>
      </c>
    </row>
    <row r="228" spans="1:42" x14ac:dyDescent="0.25">
      <c r="A228" t="s">
        <v>557</v>
      </c>
      <c r="B228" t="s">
        <v>558</v>
      </c>
      <c r="C228" t="s">
        <v>554</v>
      </c>
      <c r="D228" t="s">
        <v>102</v>
      </c>
      <c r="F228">
        <v>785.29</v>
      </c>
      <c r="H228">
        <v>108481541</v>
      </c>
      <c r="I228">
        <v>9884076.9700000007</v>
      </c>
      <c r="J228">
        <v>12586.53</v>
      </c>
      <c r="L228">
        <v>10.97</v>
      </c>
      <c r="M228">
        <v>10.97</v>
      </c>
      <c r="N228">
        <v>8614.6299999999992</v>
      </c>
      <c r="P228">
        <v>1.1200000000000001</v>
      </c>
      <c r="Q228">
        <v>879.52</v>
      </c>
      <c r="S228">
        <v>0.44009999999999999</v>
      </c>
      <c r="T228">
        <v>0.44009999999999999</v>
      </c>
      <c r="V228">
        <v>4349982.2699999996</v>
      </c>
      <c r="X228">
        <v>115508.23</v>
      </c>
      <c r="Y228">
        <v>2612473.77</v>
      </c>
      <c r="Z228">
        <v>7077964.2699999996</v>
      </c>
      <c r="AA228">
        <v>0.71609764791218533</v>
      </c>
      <c r="AB228">
        <v>108956291</v>
      </c>
      <c r="AC228">
        <v>5.45596E-2</v>
      </c>
      <c r="AD228">
        <v>5944611.6500000004</v>
      </c>
      <c r="AE228">
        <v>701796.39</v>
      </c>
      <c r="AF228">
        <v>5051778.66</v>
      </c>
      <c r="AH228">
        <v>201903.11</v>
      </c>
      <c r="AJ228">
        <v>2555153</v>
      </c>
      <c r="AK228">
        <v>7722439.8900000006</v>
      </c>
      <c r="AL228">
        <v>0.78130106771113095</v>
      </c>
      <c r="AO228">
        <v>147.08990309312483</v>
      </c>
      <c r="AP228">
        <v>1.4957478678412864E-2</v>
      </c>
    </row>
    <row r="229" spans="1:42" x14ac:dyDescent="0.25">
      <c r="A229" t="s">
        <v>559</v>
      </c>
      <c r="B229" t="s">
        <v>560</v>
      </c>
      <c r="C229" t="s">
        <v>554</v>
      </c>
      <c r="D229" t="s">
        <v>102</v>
      </c>
      <c r="F229">
        <v>769.29</v>
      </c>
      <c r="H229">
        <v>106549077</v>
      </c>
      <c r="I229">
        <v>9881043.9299999997</v>
      </c>
      <c r="J229">
        <v>12844.36</v>
      </c>
      <c r="L229">
        <v>10.78</v>
      </c>
      <c r="M229">
        <v>10.78</v>
      </c>
      <c r="N229">
        <v>8292.94</v>
      </c>
      <c r="P229">
        <v>1.56</v>
      </c>
      <c r="Q229">
        <v>1200.0899999999999</v>
      </c>
      <c r="S229">
        <v>0.42949999999999999</v>
      </c>
      <c r="T229">
        <v>0.42949999999999999</v>
      </c>
      <c r="V229">
        <v>4243908.3600000003</v>
      </c>
      <c r="X229">
        <v>315231.15000000002</v>
      </c>
      <c r="Y229">
        <v>2452226.3400000003</v>
      </c>
      <c r="Z229">
        <v>7011365.8500000015</v>
      </c>
      <c r="AA229">
        <v>0.70957743935462914</v>
      </c>
      <c r="AB229">
        <v>108547492</v>
      </c>
      <c r="AC229">
        <v>4.3746300000000002E-2</v>
      </c>
      <c r="AD229">
        <v>4748551.1399999997</v>
      </c>
      <c r="AE229">
        <v>216744.07</v>
      </c>
      <c r="AF229">
        <v>4460652.43</v>
      </c>
      <c r="AH229">
        <v>181356.71</v>
      </c>
      <c r="AJ229">
        <v>2399556.25</v>
      </c>
      <c r="AK229">
        <v>7175439.8300000001</v>
      </c>
      <c r="AL229">
        <v>0.72618236300058636</v>
      </c>
      <c r="AO229">
        <v>409.7689427914051</v>
      </c>
      <c r="AP229">
        <v>4.3931962007686433E-2</v>
      </c>
    </row>
    <row r="230" spans="1:42" x14ac:dyDescent="0.25">
      <c r="A230" t="s">
        <v>561</v>
      </c>
      <c r="B230" t="s">
        <v>562</v>
      </c>
      <c r="C230" t="s">
        <v>554</v>
      </c>
      <c r="D230" t="s">
        <v>102</v>
      </c>
      <c r="F230">
        <v>296.02999999999997</v>
      </c>
      <c r="H230">
        <v>47293473</v>
      </c>
      <c r="I230">
        <v>3673767.23</v>
      </c>
      <c r="J230">
        <v>12410.11</v>
      </c>
      <c r="L230">
        <v>12.87</v>
      </c>
      <c r="M230">
        <v>12.87</v>
      </c>
      <c r="N230">
        <v>3809.9</v>
      </c>
      <c r="P230">
        <v>0.7</v>
      </c>
      <c r="Q230">
        <v>207.22</v>
      </c>
      <c r="S230">
        <v>0.5474</v>
      </c>
      <c r="T230">
        <v>0.5474</v>
      </c>
      <c r="V230">
        <v>2011020.18</v>
      </c>
      <c r="X230">
        <v>54192.28</v>
      </c>
      <c r="Y230">
        <v>1120657.6700000002</v>
      </c>
      <c r="Z230">
        <v>3185870.13</v>
      </c>
      <c r="AA230">
        <v>0.8671943350096244</v>
      </c>
      <c r="AB230">
        <v>48252643</v>
      </c>
      <c r="AC230">
        <v>4.8454999999999998E-2</v>
      </c>
      <c r="AD230">
        <v>2338081.81</v>
      </c>
      <c r="AE230">
        <v>179033.53</v>
      </c>
      <c r="AF230">
        <v>2190053.71</v>
      </c>
      <c r="AH230">
        <v>63372.04</v>
      </c>
      <c r="AJ230">
        <v>1112241.5</v>
      </c>
      <c r="AK230">
        <v>3356487.4899999998</v>
      </c>
      <c r="AL230">
        <v>0.91363640640890575</v>
      </c>
      <c r="AO230">
        <v>183.06347329662535</v>
      </c>
      <c r="AP230">
        <v>1.6145533138870721E-2</v>
      </c>
    </row>
    <row r="231" spans="1:42" x14ac:dyDescent="0.25">
      <c r="A231" t="s">
        <v>563</v>
      </c>
      <c r="B231" t="s">
        <v>564</v>
      </c>
      <c r="C231" t="s">
        <v>565</v>
      </c>
      <c r="D231" t="s">
        <v>97</v>
      </c>
      <c r="F231">
        <v>6</v>
      </c>
      <c r="H231">
        <v>0</v>
      </c>
      <c r="I231">
        <v>80224.759999999995</v>
      </c>
      <c r="J231">
        <v>13370.79</v>
      </c>
      <c r="L231">
        <v>0</v>
      </c>
      <c r="M231">
        <v>0</v>
      </c>
      <c r="N231">
        <v>0</v>
      </c>
      <c r="P231">
        <v>0</v>
      </c>
      <c r="Q231">
        <v>0</v>
      </c>
      <c r="S231">
        <v>0</v>
      </c>
      <c r="T231">
        <v>0.1</v>
      </c>
      <c r="V231">
        <v>8022.47</v>
      </c>
      <c r="X231">
        <v>0</v>
      </c>
      <c r="Y231">
        <v>27055.08</v>
      </c>
      <c r="Z231">
        <v>35077.550000000003</v>
      </c>
      <c r="AA231">
        <v>0.43724094656063794</v>
      </c>
      <c r="AB231">
        <v>0</v>
      </c>
      <c r="AC231">
        <v>0</v>
      </c>
      <c r="AD231">
        <v>0</v>
      </c>
      <c r="AE231">
        <v>0</v>
      </c>
      <c r="AF231">
        <v>8022.47</v>
      </c>
      <c r="AH231">
        <v>0</v>
      </c>
      <c r="AJ231">
        <v>27055.08</v>
      </c>
      <c r="AK231">
        <v>35077.550000000003</v>
      </c>
      <c r="AL231">
        <v>0.43724094656063794</v>
      </c>
      <c r="AO231">
        <v>0</v>
      </c>
      <c r="AP231">
        <v>0</v>
      </c>
    </row>
    <row r="232" spans="1:42" x14ac:dyDescent="0.25">
      <c r="A232" t="s">
        <v>566</v>
      </c>
      <c r="B232" t="s">
        <v>567</v>
      </c>
      <c r="C232" t="s">
        <v>565</v>
      </c>
      <c r="D232" t="s">
        <v>97</v>
      </c>
      <c r="F232">
        <v>94.31</v>
      </c>
      <c r="H232">
        <v>0</v>
      </c>
      <c r="I232">
        <v>1328674.31</v>
      </c>
      <c r="J232">
        <v>14088.37</v>
      </c>
      <c r="L232">
        <v>0</v>
      </c>
      <c r="M232">
        <v>0</v>
      </c>
      <c r="N232">
        <v>0</v>
      </c>
      <c r="P232">
        <v>0</v>
      </c>
      <c r="Q232">
        <v>0</v>
      </c>
      <c r="S232">
        <v>0</v>
      </c>
      <c r="T232">
        <v>0.1</v>
      </c>
      <c r="V232">
        <v>132867.43</v>
      </c>
      <c r="X232">
        <v>0</v>
      </c>
      <c r="Y232">
        <v>730320.18</v>
      </c>
      <c r="Z232">
        <v>863187.6100000001</v>
      </c>
      <c r="AA232">
        <v>0.64966079610585692</v>
      </c>
      <c r="AB232">
        <v>0</v>
      </c>
      <c r="AC232">
        <v>0</v>
      </c>
      <c r="AD232">
        <v>0</v>
      </c>
      <c r="AE232">
        <v>0</v>
      </c>
      <c r="AF232">
        <v>132867.43</v>
      </c>
      <c r="AH232">
        <v>0</v>
      </c>
      <c r="AJ232">
        <v>730320.18</v>
      </c>
      <c r="AK232">
        <v>863187.6100000001</v>
      </c>
      <c r="AL232">
        <v>0.64966079610585692</v>
      </c>
      <c r="AO232">
        <v>0</v>
      </c>
      <c r="AP232">
        <v>0</v>
      </c>
    </row>
    <row r="233" spans="1:42" x14ac:dyDescent="0.25">
      <c r="A233" t="s">
        <v>568</v>
      </c>
      <c r="B233" t="s">
        <v>569</v>
      </c>
      <c r="C233" t="s">
        <v>565</v>
      </c>
      <c r="D233" t="s">
        <v>102</v>
      </c>
      <c r="F233">
        <v>584.86</v>
      </c>
      <c r="H233">
        <v>76693565</v>
      </c>
      <c r="I233">
        <v>7373386.8799999999</v>
      </c>
      <c r="J233">
        <v>12607.09</v>
      </c>
      <c r="L233">
        <v>10.4</v>
      </c>
      <c r="M233">
        <v>10.4</v>
      </c>
      <c r="N233">
        <v>6082.54</v>
      </c>
      <c r="P233">
        <v>2.65</v>
      </c>
      <c r="Q233">
        <v>1549.87</v>
      </c>
      <c r="S233">
        <v>0.40839999999999999</v>
      </c>
      <c r="T233">
        <v>0.40839999999999999</v>
      </c>
      <c r="V233">
        <v>3011291.2</v>
      </c>
      <c r="X233">
        <v>882897.91</v>
      </c>
      <c r="Y233">
        <v>1557416.86</v>
      </c>
      <c r="Z233">
        <v>5451605.9700000007</v>
      </c>
      <c r="AA233">
        <v>0.73936252887899467</v>
      </c>
      <c r="AB233">
        <v>83758374</v>
      </c>
      <c r="AC233">
        <v>3.9172100000000001E-2</v>
      </c>
      <c r="AD233">
        <v>3280991.4</v>
      </c>
      <c r="AE233">
        <v>110145.56</v>
      </c>
      <c r="AF233">
        <v>3121436.76</v>
      </c>
      <c r="AH233">
        <v>94957.66</v>
      </c>
      <c r="AJ233">
        <v>1532667.33</v>
      </c>
      <c r="AK233">
        <v>5537002</v>
      </c>
      <c r="AL233">
        <v>0.75094418482487113</v>
      </c>
      <c r="AO233">
        <v>1509.5884656157029</v>
      </c>
      <c r="AP233">
        <v>0.15945414323491305</v>
      </c>
    </row>
    <row r="234" spans="1:42" x14ac:dyDescent="0.25">
      <c r="A234" t="s">
        <v>570</v>
      </c>
      <c r="B234" t="s">
        <v>571</v>
      </c>
      <c r="C234" t="s">
        <v>565</v>
      </c>
      <c r="D234" t="s">
        <v>102</v>
      </c>
      <c r="F234">
        <v>3278</v>
      </c>
      <c r="H234">
        <v>367299953</v>
      </c>
      <c r="I234">
        <v>40089479.07</v>
      </c>
      <c r="J234">
        <v>12229.85</v>
      </c>
      <c r="L234">
        <v>9.16</v>
      </c>
      <c r="M234">
        <v>9.16</v>
      </c>
      <c r="N234">
        <v>30026.48</v>
      </c>
      <c r="P234">
        <v>8.23</v>
      </c>
      <c r="Q234">
        <v>26977.94</v>
      </c>
      <c r="S234">
        <v>0.3417</v>
      </c>
      <c r="T234">
        <v>0.3417</v>
      </c>
      <c r="V234">
        <v>13698574.99</v>
      </c>
      <c r="X234">
        <v>524494.19999999995</v>
      </c>
      <c r="Y234">
        <v>11320228.810000002</v>
      </c>
      <c r="Z234">
        <v>25543298</v>
      </c>
      <c r="AA234">
        <v>0.63715714428214443</v>
      </c>
      <c r="AB234">
        <v>367299953</v>
      </c>
      <c r="AC234">
        <v>3.9063300000000002E-2</v>
      </c>
      <c r="AD234">
        <v>14347948.25</v>
      </c>
      <c r="AE234">
        <v>221890.84</v>
      </c>
      <c r="AF234">
        <v>13920465.83</v>
      </c>
      <c r="AH234">
        <v>261861.76000000001</v>
      </c>
      <c r="AJ234">
        <v>11225214.140000001</v>
      </c>
      <c r="AK234">
        <v>25670174.170000002</v>
      </c>
      <c r="AL234">
        <v>0.64032196889307202</v>
      </c>
      <c r="AO234">
        <v>160.00433190970102</v>
      </c>
      <c r="AP234">
        <v>2.0432046799782191E-2</v>
      </c>
    </row>
    <row r="235" spans="1:42" x14ac:dyDescent="0.25">
      <c r="A235" t="s">
        <v>572</v>
      </c>
      <c r="B235" t="s">
        <v>573</v>
      </c>
      <c r="C235" t="s">
        <v>565</v>
      </c>
      <c r="D235" t="s">
        <v>102</v>
      </c>
      <c r="F235">
        <v>10011.25</v>
      </c>
      <c r="H235">
        <v>2363782216</v>
      </c>
      <c r="I235">
        <v>139843859.43000001</v>
      </c>
      <c r="J235">
        <v>13968.67</v>
      </c>
      <c r="L235">
        <v>16.899999999999999</v>
      </c>
      <c r="M235">
        <v>16.899999999999999</v>
      </c>
      <c r="N235">
        <v>169190.12</v>
      </c>
      <c r="P235">
        <v>23.71</v>
      </c>
      <c r="Q235">
        <v>237366.73</v>
      </c>
      <c r="S235">
        <v>0.75539999999999996</v>
      </c>
      <c r="T235">
        <v>0.75539999999999996</v>
      </c>
      <c r="V235">
        <v>105638051.41</v>
      </c>
      <c r="X235">
        <v>5237364.5199999996</v>
      </c>
      <c r="Y235">
        <v>15419012.650000002</v>
      </c>
      <c r="Z235">
        <v>126294428.58</v>
      </c>
      <c r="AA235">
        <v>0.90311029096860496</v>
      </c>
      <c r="AB235">
        <v>2363782216</v>
      </c>
      <c r="AC235">
        <v>4.2937500000000003E-2</v>
      </c>
      <c r="AD235">
        <v>101494898.89</v>
      </c>
      <c r="AE235">
        <v>0</v>
      </c>
      <c r="AF235">
        <v>105638051.41</v>
      </c>
      <c r="AH235">
        <v>6224822</v>
      </c>
      <c r="AJ235">
        <v>14815891.449999999</v>
      </c>
      <c r="AK235">
        <v>125691307.38</v>
      </c>
      <c r="AL235">
        <v>0.89879747235462859</v>
      </c>
      <c r="AO235">
        <v>523.14791060057428</v>
      </c>
      <c r="AP235">
        <v>4.1668470391241781E-2</v>
      </c>
    </row>
    <row r="236" spans="1:42" x14ac:dyDescent="0.25">
      <c r="A236" t="s">
        <v>574</v>
      </c>
      <c r="B236" t="s">
        <v>575</v>
      </c>
      <c r="C236" t="s">
        <v>565</v>
      </c>
      <c r="D236" t="s">
        <v>102</v>
      </c>
      <c r="F236">
        <v>1536.12</v>
      </c>
      <c r="H236">
        <v>185493756</v>
      </c>
      <c r="I236">
        <v>19112880.140000001</v>
      </c>
      <c r="J236">
        <v>12442.3</v>
      </c>
      <c r="L236">
        <v>9.6999999999999993</v>
      </c>
      <c r="M236">
        <v>9.6999999999999993</v>
      </c>
      <c r="N236">
        <v>14900.36</v>
      </c>
      <c r="P236">
        <v>5.42</v>
      </c>
      <c r="Q236">
        <v>8325.77</v>
      </c>
      <c r="S236">
        <v>0.37030000000000002</v>
      </c>
      <c r="T236">
        <v>0.37030000000000002</v>
      </c>
      <c r="V236">
        <v>7077499.5099999998</v>
      </c>
      <c r="X236">
        <v>382103.31</v>
      </c>
      <c r="Y236">
        <v>5988059.1700000018</v>
      </c>
      <c r="Z236">
        <v>13447661.990000002</v>
      </c>
      <c r="AA236">
        <v>0.70359160375083074</v>
      </c>
      <c r="AB236">
        <v>216764794</v>
      </c>
      <c r="AC236">
        <v>3.1693300000000001E-2</v>
      </c>
      <c r="AD236">
        <v>6869991.6399999997</v>
      </c>
      <c r="AE236">
        <v>0</v>
      </c>
      <c r="AF236">
        <v>7077499.5099999998</v>
      </c>
      <c r="AH236">
        <v>221779.56</v>
      </c>
      <c r="AJ236">
        <v>5922321.8399999999</v>
      </c>
      <c r="AK236">
        <v>13381924.66</v>
      </c>
      <c r="AL236">
        <v>0.70015217811123676</v>
      </c>
      <c r="AO236">
        <v>248.74574252011564</v>
      </c>
      <c r="AP236">
        <v>2.8553688629121304E-2</v>
      </c>
    </row>
    <row r="237" spans="1:42" x14ac:dyDescent="0.25">
      <c r="A237" t="s">
        <v>576</v>
      </c>
      <c r="B237" t="s">
        <v>577</v>
      </c>
      <c r="C237" t="s">
        <v>565</v>
      </c>
      <c r="D237" t="s">
        <v>102</v>
      </c>
      <c r="F237">
        <v>379.05</v>
      </c>
      <c r="H237">
        <v>97505821</v>
      </c>
      <c r="I237">
        <v>4701163.71</v>
      </c>
      <c r="J237">
        <v>12402.48</v>
      </c>
      <c r="L237">
        <v>20.74</v>
      </c>
      <c r="M237">
        <v>20.74</v>
      </c>
      <c r="N237">
        <v>7861.49</v>
      </c>
      <c r="P237">
        <v>75.86</v>
      </c>
      <c r="Q237">
        <v>28754.73</v>
      </c>
      <c r="S237">
        <v>0.89190000000000003</v>
      </c>
      <c r="T237">
        <v>0.89190000000000003</v>
      </c>
      <c r="V237">
        <v>4192967.91</v>
      </c>
      <c r="X237">
        <v>226841.37</v>
      </c>
      <c r="Y237">
        <v>638194.1</v>
      </c>
      <c r="Z237">
        <v>5058003.38</v>
      </c>
      <c r="AA237">
        <v>1</v>
      </c>
      <c r="AB237">
        <v>97505821</v>
      </c>
      <c r="AC237">
        <v>3.9762800000000001E-2</v>
      </c>
      <c r="AD237">
        <v>3877104.45</v>
      </c>
      <c r="AE237">
        <v>0</v>
      </c>
      <c r="AF237">
        <v>4192967.91</v>
      </c>
      <c r="AH237">
        <v>126233.76</v>
      </c>
      <c r="AJ237">
        <v>638194.1</v>
      </c>
      <c r="AK237">
        <v>5058003.38</v>
      </c>
      <c r="AL237">
        <v>1.0759045402398888</v>
      </c>
      <c r="AO237">
        <v>598.44709141274234</v>
      </c>
      <c r="AP237">
        <v>4.4848006803823053E-2</v>
      </c>
    </row>
    <row r="238" spans="1:42" x14ac:dyDescent="0.25">
      <c r="A238" t="s">
        <v>578</v>
      </c>
      <c r="B238" t="s">
        <v>579</v>
      </c>
      <c r="C238" t="s">
        <v>565</v>
      </c>
      <c r="D238" t="s">
        <v>102</v>
      </c>
      <c r="F238">
        <v>4049.18</v>
      </c>
      <c r="H238">
        <v>683779759</v>
      </c>
      <c r="I238">
        <v>60167439.539999999</v>
      </c>
      <c r="J238">
        <v>14859.16</v>
      </c>
      <c r="L238">
        <v>11.36</v>
      </c>
      <c r="M238">
        <v>11.36</v>
      </c>
      <c r="N238">
        <v>45998.68</v>
      </c>
      <c r="P238">
        <v>0.44</v>
      </c>
      <c r="Q238">
        <v>1781.63</v>
      </c>
      <c r="S238">
        <v>0.46200000000000002</v>
      </c>
      <c r="T238">
        <v>0.46200000000000002</v>
      </c>
      <c r="V238">
        <v>27797357.059999999</v>
      </c>
      <c r="X238">
        <v>2026690.47</v>
      </c>
      <c r="Y238">
        <v>11361742.560000002</v>
      </c>
      <c r="Z238">
        <v>41185790.090000004</v>
      </c>
      <c r="AA238">
        <v>0.68451957412313047</v>
      </c>
      <c r="AB238">
        <v>683779759</v>
      </c>
      <c r="AC238">
        <v>5.4051599999999998E-2</v>
      </c>
      <c r="AD238">
        <v>36959390.020000003</v>
      </c>
      <c r="AE238">
        <v>4232859.22</v>
      </c>
      <c r="AF238">
        <v>32030216.280000001</v>
      </c>
      <c r="AH238">
        <v>4297834.3600000003</v>
      </c>
      <c r="AJ238">
        <v>10005859.939999999</v>
      </c>
      <c r="AK238">
        <v>44062766.689999998</v>
      </c>
      <c r="AL238">
        <v>0.73233574549414837</v>
      </c>
      <c r="AO238">
        <v>500.51873959665909</v>
      </c>
      <c r="AP238">
        <v>4.5995533695344544E-2</v>
      </c>
    </row>
    <row r="239" spans="1:42" x14ac:dyDescent="0.25">
      <c r="A239" t="s">
        <v>580</v>
      </c>
      <c r="B239" t="s">
        <v>581</v>
      </c>
      <c r="C239" t="s">
        <v>565</v>
      </c>
      <c r="D239" t="s">
        <v>211</v>
      </c>
      <c r="F239">
        <v>141.97999999999999</v>
      </c>
      <c r="H239">
        <v>27584719</v>
      </c>
      <c r="I239">
        <v>2162602.13</v>
      </c>
      <c r="J239">
        <v>15231.73</v>
      </c>
      <c r="L239">
        <v>12.75</v>
      </c>
      <c r="M239">
        <v>8.82</v>
      </c>
      <c r="N239">
        <v>1252.26</v>
      </c>
      <c r="P239">
        <v>10.3</v>
      </c>
      <c r="Q239">
        <v>1462.39</v>
      </c>
      <c r="S239">
        <v>0.32419999999999999</v>
      </c>
      <c r="T239">
        <v>0.32419999999999999</v>
      </c>
      <c r="V239">
        <v>701115.61</v>
      </c>
      <c r="X239">
        <v>26963.68</v>
      </c>
      <c r="Y239">
        <v>840278.65999999992</v>
      </c>
      <c r="Z239">
        <v>1568357.95</v>
      </c>
      <c r="AA239">
        <v>0.72521798080352395</v>
      </c>
      <c r="AB239">
        <v>28622868</v>
      </c>
      <c r="AC239">
        <v>2.39428E-2</v>
      </c>
      <c r="AD239">
        <v>685311.6</v>
      </c>
      <c r="AE239">
        <v>0</v>
      </c>
      <c r="AF239">
        <v>701115.61</v>
      </c>
      <c r="AH239">
        <v>244149.92</v>
      </c>
      <c r="AJ239">
        <v>773190.65</v>
      </c>
      <c r="AK239">
        <v>1501269.94</v>
      </c>
      <c r="AL239">
        <v>0.69419608867212201</v>
      </c>
      <c r="AO239">
        <v>189.91181856599522</v>
      </c>
      <c r="AP239">
        <v>1.7960580760046391E-2</v>
      </c>
    </row>
    <row r="240" spans="1:42" x14ac:dyDescent="0.25">
      <c r="A240" t="s">
        <v>582</v>
      </c>
      <c r="B240" t="s">
        <v>583</v>
      </c>
      <c r="C240" t="s">
        <v>565</v>
      </c>
      <c r="D240" t="s">
        <v>211</v>
      </c>
      <c r="F240">
        <v>1659.98</v>
      </c>
      <c r="H240">
        <v>110380522</v>
      </c>
      <c r="I240">
        <v>24702955.190000001</v>
      </c>
      <c r="J240">
        <v>14881.47</v>
      </c>
      <c r="L240">
        <v>4.46</v>
      </c>
      <c r="M240">
        <v>3.08</v>
      </c>
      <c r="N240">
        <v>5112.7299999999996</v>
      </c>
      <c r="P240">
        <v>80.099999999999994</v>
      </c>
      <c r="Q240">
        <v>132964.39000000001</v>
      </c>
      <c r="S240">
        <v>0.1018</v>
      </c>
      <c r="T240">
        <v>0.1018</v>
      </c>
      <c r="V240">
        <v>2514760.83</v>
      </c>
      <c r="X240">
        <v>393995.29</v>
      </c>
      <c r="Y240">
        <v>13744017.260000002</v>
      </c>
      <c r="Z240">
        <v>16652773.380000003</v>
      </c>
      <c r="AA240">
        <v>0.67412069737879821</v>
      </c>
      <c r="AB240">
        <v>117426739</v>
      </c>
      <c r="AC240">
        <v>3.99669E-2</v>
      </c>
      <c r="AD240">
        <v>4693182.7300000004</v>
      </c>
      <c r="AE240">
        <v>221763.34</v>
      </c>
      <c r="AF240">
        <v>2736524.17</v>
      </c>
      <c r="AH240">
        <v>3149570.43</v>
      </c>
      <c r="AJ240">
        <v>12717637.439999999</v>
      </c>
      <c r="AK240">
        <v>15848156.899999999</v>
      </c>
      <c r="AL240">
        <v>0.64154902836950811</v>
      </c>
      <c r="AO240">
        <v>237.34941987252856</v>
      </c>
      <c r="AP240">
        <v>2.4860637895375709E-2</v>
      </c>
    </row>
    <row r="241" spans="1:42" x14ac:dyDescent="0.25">
      <c r="A241" t="s">
        <v>584</v>
      </c>
      <c r="B241" t="s">
        <v>585</v>
      </c>
      <c r="C241" t="s">
        <v>565</v>
      </c>
      <c r="D241" t="s">
        <v>211</v>
      </c>
      <c r="F241">
        <v>55.46</v>
      </c>
      <c r="H241">
        <v>16821903</v>
      </c>
      <c r="I241">
        <v>840481.06</v>
      </c>
      <c r="J241">
        <v>15154.72</v>
      </c>
      <c r="L241">
        <v>20.010000000000002</v>
      </c>
      <c r="M241">
        <v>13.85</v>
      </c>
      <c r="N241">
        <v>768.12</v>
      </c>
      <c r="P241">
        <v>3.31</v>
      </c>
      <c r="Q241">
        <v>183.57</v>
      </c>
      <c r="S241">
        <v>0.60189999999999999</v>
      </c>
      <c r="T241">
        <v>0.60189999999999999</v>
      </c>
      <c r="V241">
        <v>505885.55</v>
      </c>
      <c r="X241">
        <v>21905.81</v>
      </c>
      <c r="Y241">
        <v>439042.11000000004</v>
      </c>
      <c r="Z241">
        <v>966833.47</v>
      </c>
      <c r="AA241">
        <v>1</v>
      </c>
      <c r="AB241">
        <v>18388136</v>
      </c>
      <c r="AC241">
        <v>2.7080400000000001E-2</v>
      </c>
      <c r="AD241">
        <v>497958.07</v>
      </c>
      <c r="AE241">
        <v>0</v>
      </c>
      <c r="AF241">
        <v>505885.55</v>
      </c>
      <c r="AH241">
        <v>221895.81</v>
      </c>
      <c r="AJ241">
        <v>439042.11</v>
      </c>
      <c r="AK241">
        <v>966833.47</v>
      </c>
      <c r="AL241">
        <v>1.1503334411842665</v>
      </c>
      <c r="AO241">
        <v>394.98395239812481</v>
      </c>
      <c r="AP241">
        <v>2.2657273128949499E-2</v>
      </c>
    </row>
    <row r="242" spans="1:42" x14ac:dyDescent="0.25">
      <c r="A242" t="s">
        <v>586</v>
      </c>
      <c r="B242" t="s">
        <v>587</v>
      </c>
      <c r="C242" t="s">
        <v>565</v>
      </c>
      <c r="D242" t="s">
        <v>211</v>
      </c>
      <c r="F242">
        <v>770.5</v>
      </c>
      <c r="H242">
        <v>137871878</v>
      </c>
      <c r="I242">
        <v>9013361.4900000002</v>
      </c>
      <c r="J242">
        <v>11698.06</v>
      </c>
      <c r="L242">
        <v>15.29</v>
      </c>
      <c r="M242">
        <v>10.58</v>
      </c>
      <c r="N242">
        <v>8151.89</v>
      </c>
      <c r="P242">
        <v>2.1</v>
      </c>
      <c r="Q242">
        <v>1618.05</v>
      </c>
      <c r="S242">
        <v>0.41839999999999999</v>
      </c>
      <c r="T242">
        <v>0.41839999999999999</v>
      </c>
      <c r="V242">
        <v>3771190.44</v>
      </c>
      <c r="X242">
        <v>81542.820000000007</v>
      </c>
      <c r="Y242">
        <v>2756099.36</v>
      </c>
      <c r="Z242">
        <v>6608832.6199999992</v>
      </c>
      <c r="AA242">
        <v>0.73322618063552214</v>
      </c>
      <c r="AB242">
        <v>142618517</v>
      </c>
      <c r="AC242">
        <v>2.2784200000000001E-2</v>
      </c>
      <c r="AD242">
        <v>3249448.81</v>
      </c>
      <c r="AE242">
        <v>0</v>
      </c>
      <c r="AF242">
        <v>3771190.44</v>
      </c>
      <c r="AH242">
        <v>45882.720000000001</v>
      </c>
      <c r="AJ242">
        <v>2743859.05</v>
      </c>
      <c r="AK242">
        <v>6596592.3099999996</v>
      </c>
      <c r="AL242">
        <v>0.73186816231865115</v>
      </c>
      <c r="AO242">
        <v>105.83104477611941</v>
      </c>
      <c r="AP242">
        <v>1.2361355100933927E-2</v>
      </c>
    </row>
    <row r="243" spans="1:42" x14ac:dyDescent="0.25">
      <c r="A243" t="s">
        <v>588</v>
      </c>
      <c r="B243" t="s">
        <v>589</v>
      </c>
      <c r="C243" t="s">
        <v>565</v>
      </c>
      <c r="D243" t="s">
        <v>211</v>
      </c>
      <c r="F243">
        <v>174.75</v>
      </c>
      <c r="H243">
        <v>48125803</v>
      </c>
      <c r="I243">
        <v>2087907.27</v>
      </c>
      <c r="J243">
        <v>11947.96</v>
      </c>
      <c r="L243">
        <v>23.04</v>
      </c>
      <c r="M243">
        <v>15.95</v>
      </c>
      <c r="N243">
        <v>2787.26</v>
      </c>
      <c r="P243">
        <v>15.36</v>
      </c>
      <c r="Q243">
        <v>2684.16</v>
      </c>
      <c r="S243">
        <v>0.71109999999999995</v>
      </c>
      <c r="T243">
        <v>0.71109999999999995</v>
      </c>
      <c r="V243">
        <v>1484710.85</v>
      </c>
      <c r="X243">
        <v>202018.56</v>
      </c>
      <c r="Y243">
        <v>302027.38999999996</v>
      </c>
      <c r="Z243">
        <v>1988756.8</v>
      </c>
      <c r="AA243">
        <v>0.95251203373605764</v>
      </c>
      <c r="AB243">
        <v>51756036</v>
      </c>
      <c r="AC243">
        <v>2.47789E-2</v>
      </c>
      <c r="AD243">
        <v>1282457.6399999999</v>
      </c>
      <c r="AE243">
        <v>0</v>
      </c>
      <c r="AF243">
        <v>1484710.85</v>
      </c>
      <c r="AH243">
        <v>35479.71</v>
      </c>
      <c r="AJ243">
        <v>300342.53000000003</v>
      </c>
      <c r="AK243">
        <v>1987071.9400000002</v>
      </c>
      <c r="AL243">
        <v>0.95170507261081583</v>
      </c>
      <c r="AO243">
        <v>1156.043261802575</v>
      </c>
      <c r="AP243">
        <v>0.10166645501521197</v>
      </c>
    </row>
    <row r="244" spans="1:42" x14ac:dyDescent="0.25">
      <c r="A244" t="s">
        <v>590</v>
      </c>
      <c r="B244" t="s">
        <v>591</v>
      </c>
      <c r="C244" t="s">
        <v>565</v>
      </c>
      <c r="D244" t="s">
        <v>222</v>
      </c>
      <c r="F244">
        <v>785.5</v>
      </c>
      <c r="H244">
        <v>203715677</v>
      </c>
      <c r="I244">
        <v>12318538.91</v>
      </c>
      <c r="J244">
        <v>15682.41</v>
      </c>
      <c r="L244">
        <v>16.53</v>
      </c>
      <c r="M244">
        <v>5.08</v>
      </c>
      <c r="N244">
        <v>3990.34</v>
      </c>
      <c r="P244">
        <v>48.3</v>
      </c>
      <c r="Q244">
        <v>37939.65</v>
      </c>
      <c r="S244">
        <v>0.16170000000000001</v>
      </c>
      <c r="T244">
        <v>0.16170000000000001</v>
      </c>
      <c r="V244">
        <v>1991907.74</v>
      </c>
      <c r="X244">
        <v>281343.15000000002</v>
      </c>
      <c r="Y244">
        <v>5345624.8100000005</v>
      </c>
      <c r="Z244">
        <v>7618875.7000000011</v>
      </c>
      <c r="AA244">
        <v>0.61848858502327053</v>
      </c>
      <c r="AB244">
        <v>210937821</v>
      </c>
      <c r="AC244">
        <v>2.33171E-2</v>
      </c>
      <c r="AD244">
        <v>4918458.26</v>
      </c>
      <c r="AE244">
        <v>473223.21</v>
      </c>
      <c r="AF244">
        <v>2465130.9500000002</v>
      </c>
      <c r="AH244">
        <v>904542.34</v>
      </c>
      <c r="AJ244">
        <v>5000531.58</v>
      </c>
      <c r="AK244">
        <v>7747005.6799999997</v>
      </c>
      <c r="AL244">
        <v>0.62888997929057155</v>
      </c>
      <c r="AO244">
        <v>358.17078294080204</v>
      </c>
      <c r="AP244">
        <v>3.6316373270039996E-2</v>
      </c>
    </row>
    <row r="245" spans="1:42" x14ac:dyDescent="0.25">
      <c r="A245" t="s">
        <v>592</v>
      </c>
      <c r="B245" t="s">
        <v>593</v>
      </c>
      <c r="C245" t="s">
        <v>565</v>
      </c>
      <c r="D245" t="s">
        <v>211</v>
      </c>
      <c r="F245">
        <v>256.75</v>
      </c>
      <c r="H245">
        <v>84816727</v>
      </c>
      <c r="I245">
        <v>2963717.27</v>
      </c>
      <c r="J245">
        <v>11543.2</v>
      </c>
      <c r="L245">
        <v>28.61</v>
      </c>
      <c r="M245">
        <v>19.8</v>
      </c>
      <c r="N245">
        <v>5083.6499999999996</v>
      </c>
      <c r="P245">
        <v>60.37</v>
      </c>
      <c r="Q245">
        <v>15499.99</v>
      </c>
      <c r="S245">
        <v>0.86509999999999998</v>
      </c>
      <c r="T245">
        <v>0.86509999999999998</v>
      </c>
      <c r="V245">
        <v>2563911.81</v>
      </c>
      <c r="X245">
        <v>94828.81</v>
      </c>
      <c r="Y245">
        <v>197878.05000000002</v>
      </c>
      <c r="Z245">
        <v>2856618.67</v>
      </c>
      <c r="AA245">
        <v>0.96386342210031384</v>
      </c>
      <c r="AB245">
        <v>84816727</v>
      </c>
      <c r="AC245">
        <v>2.74463E-2</v>
      </c>
      <c r="AD245">
        <v>2327905.33</v>
      </c>
      <c r="AE245">
        <v>0</v>
      </c>
      <c r="AF245">
        <v>2563911.81</v>
      </c>
      <c r="AH245">
        <v>22387.93</v>
      </c>
      <c r="AJ245">
        <v>197069.02</v>
      </c>
      <c r="AK245">
        <v>2855809.64</v>
      </c>
      <c r="AL245">
        <v>0.96359044396971105</v>
      </c>
      <c r="AO245">
        <v>369.34297955209348</v>
      </c>
      <c r="AP245">
        <v>3.320557808607999E-2</v>
      </c>
    </row>
    <row r="246" spans="1:42" x14ac:dyDescent="0.25">
      <c r="A246" t="s">
        <v>594</v>
      </c>
      <c r="B246" t="s">
        <v>595</v>
      </c>
      <c r="C246" t="s">
        <v>565</v>
      </c>
      <c r="D246" t="s">
        <v>222</v>
      </c>
      <c r="F246">
        <v>446.48</v>
      </c>
      <c r="H246">
        <v>212058339</v>
      </c>
      <c r="I246">
        <v>5775052.6699999999</v>
      </c>
      <c r="J246">
        <v>12934.62</v>
      </c>
      <c r="L246">
        <v>36.71</v>
      </c>
      <c r="M246">
        <v>11.29</v>
      </c>
      <c r="N246">
        <v>5040.75</v>
      </c>
      <c r="P246">
        <v>0.54</v>
      </c>
      <c r="Q246">
        <v>241.09</v>
      </c>
      <c r="S246">
        <v>0.45810000000000001</v>
      </c>
      <c r="T246">
        <v>0.45810000000000001</v>
      </c>
      <c r="V246">
        <v>2645551.62</v>
      </c>
      <c r="X246">
        <v>169488.24</v>
      </c>
      <c r="Y246">
        <v>1038840</v>
      </c>
      <c r="Z246">
        <v>3853879.8600000003</v>
      </c>
      <c r="AA246">
        <v>0.66733241759334472</v>
      </c>
      <c r="AB246">
        <v>212058339</v>
      </c>
      <c r="AC246">
        <v>1.5217700000000001E-2</v>
      </c>
      <c r="AD246">
        <v>3227040.18</v>
      </c>
      <c r="AE246">
        <v>266379.90000000002</v>
      </c>
      <c r="AF246">
        <v>2911931.52</v>
      </c>
      <c r="AH246">
        <v>19170</v>
      </c>
      <c r="AJ246">
        <v>1032462.76</v>
      </c>
      <c r="AK246">
        <v>4113882.5199999996</v>
      </c>
      <c r="AL246">
        <v>0.71235411260759973</v>
      </c>
      <c r="AO246">
        <v>379.60992653646298</v>
      </c>
      <c r="AP246">
        <v>4.1199095787499543E-2</v>
      </c>
    </row>
    <row r="247" spans="1:42" x14ac:dyDescent="0.25">
      <c r="A247" t="s">
        <v>596</v>
      </c>
      <c r="B247" t="s">
        <v>597</v>
      </c>
      <c r="C247" t="s">
        <v>598</v>
      </c>
      <c r="D247" t="s">
        <v>102</v>
      </c>
      <c r="F247">
        <v>942.6</v>
      </c>
      <c r="H247">
        <v>139986857</v>
      </c>
      <c r="I247">
        <v>12129010.07</v>
      </c>
      <c r="J247">
        <v>12867.61</v>
      </c>
      <c r="L247">
        <v>11.54</v>
      </c>
      <c r="M247">
        <v>11.54</v>
      </c>
      <c r="N247">
        <v>10877.6</v>
      </c>
      <c r="P247">
        <v>0.24</v>
      </c>
      <c r="Q247">
        <v>226.22</v>
      </c>
      <c r="S247">
        <v>0.47220000000000001</v>
      </c>
      <c r="T247">
        <v>0.47220000000000001</v>
      </c>
      <c r="V247">
        <v>5727318.5499999998</v>
      </c>
      <c r="X247">
        <v>1033641.38</v>
      </c>
      <c r="Y247">
        <v>2732830.4999999995</v>
      </c>
      <c r="Z247">
        <v>9493790.4299999997</v>
      </c>
      <c r="AA247">
        <v>0.78273415350540632</v>
      </c>
      <c r="AB247">
        <v>139986857</v>
      </c>
      <c r="AC247">
        <v>5.19347E-2</v>
      </c>
      <c r="AD247">
        <v>7270175.4199999999</v>
      </c>
      <c r="AE247">
        <v>728537.01</v>
      </c>
      <c r="AF247">
        <v>6455855.5599999996</v>
      </c>
      <c r="AH247">
        <v>247875.16</v>
      </c>
      <c r="AJ247">
        <v>2678975.69</v>
      </c>
      <c r="AK247">
        <v>10168472.629999999</v>
      </c>
      <c r="AL247">
        <v>0.83835964941201491</v>
      </c>
      <c r="AO247">
        <v>1096.585380861447</v>
      </c>
      <c r="AP247">
        <v>0.10165158697978421</v>
      </c>
    </row>
    <row r="248" spans="1:42" x14ac:dyDescent="0.25">
      <c r="A248" t="s">
        <v>599</v>
      </c>
      <c r="B248" t="s">
        <v>600</v>
      </c>
      <c r="C248" t="s">
        <v>598</v>
      </c>
      <c r="D248" t="s">
        <v>102</v>
      </c>
      <c r="F248">
        <v>1281.8699999999999</v>
      </c>
      <c r="H248">
        <v>181043856</v>
      </c>
      <c r="I248">
        <v>17124083.440000001</v>
      </c>
      <c r="J248">
        <v>13358.67</v>
      </c>
      <c r="L248">
        <v>10.57</v>
      </c>
      <c r="M248">
        <v>10.57</v>
      </c>
      <c r="N248">
        <v>13549.36</v>
      </c>
      <c r="P248">
        <v>2.13</v>
      </c>
      <c r="Q248">
        <v>2730.38</v>
      </c>
      <c r="S248">
        <v>0.4178</v>
      </c>
      <c r="T248">
        <v>0.4178</v>
      </c>
      <c r="V248">
        <v>7154442.0599999996</v>
      </c>
      <c r="X248">
        <v>529235.59</v>
      </c>
      <c r="Y248">
        <v>4467487.6099999994</v>
      </c>
      <c r="Z248">
        <v>12151165.259999998</v>
      </c>
      <c r="AA248">
        <v>0.70959507424591228</v>
      </c>
      <c r="AB248">
        <v>181043856</v>
      </c>
      <c r="AC248">
        <v>3.1352100000000001E-2</v>
      </c>
      <c r="AD248">
        <v>5676105.0700000003</v>
      </c>
      <c r="AE248">
        <v>0</v>
      </c>
      <c r="AF248">
        <v>7154442.0599999996</v>
      </c>
      <c r="AH248">
        <v>500702.36</v>
      </c>
      <c r="AJ248">
        <v>4322081.17</v>
      </c>
      <c r="AK248">
        <v>12005758.82</v>
      </c>
      <c r="AL248">
        <v>0.70110373276714189</v>
      </c>
      <c r="AO248">
        <v>412.86213890644137</v>
      </c>
      <c r="AP248">
        <v>4.4081810898813308E-2</v>
      </c>
    </row>
    <row r="249" spans="1:42" x14ac:dyDescent="0.25">
      <c r="A249" t="s">
        <v>601</v>
      </c>
      <c r="B249" t="s">
        <v>602</v>
      </c>
      <c r="C249" t="s">
        <v>603</v>
      </c>
      <c r="D249" t="s">
        <v>97</v>
      </c>
      <c r="F249">
        <v>75.97</v>
      </c>
      <c r="H249">
        <v>0</v>
      </c>
      <c r="I249">
        <v>1056353.24</v>
      </c>
      <c r="J249">
        <v>13904.87</v>
      </c>
      <c r="L249">
        <v>0</v>
      </c>
      <c r="M249">
        <v>0</v>
      </c>
      <c r="N249">
        <v>0</v>
      </c>
      <c r="P249">
        <v>0</v>
      </c>
      <c r="Q249">
        <v>0</v>
      </c>
      <c r="S249">
        <v>0</v>
      </c>
      <c r="T249">
        <v>0.1</v>
      </c>
      <c r="V249">
        <v>105635.32</v>
      </c>
      <c r="X249">
        <v>0</v>
      </c>
      <c r="Y249">
        <v>620303.42999999993</v>
      </c>
      <c r="Z249">
        <v>725938.75</v>
      </c>
      <c r="AA249">
        <v>0.68721212044561908</v>
      </c>
      <c r="AB249">
        <v>0</v>
      </c>
      <c r="AC249">
        <v>0</v>
      </c>
      <c r="AD249">
        <v>0</v>
      </c>
      <c r="AE249">
        <v>0</v>
      </c>
      <c r="AF249">
        <v>105635.32</v>
      </c>
      <c r="AH249">
        <v>0</v>
      </c>
      <c r="AJ249">
        <v>620303.43000000005</v>
      </c>
      <c r="AK249">
        <v>725938.75</v>
      </c>
      <c r="AL249">
        <v>0.68721212044561908</v>
      </c>
      <c r="AO249">
        <v>0</v>
      </c>
      <c r="AP249">
        <v>0</v>
      </c>
    </row>
    <row r="250" spans="1:42" x14ac:dyDescent="0.25">
      <c r="A250" t="s">
        <v>604</v>
      </c>
      <c r="B250" t="s">
        <v>605</v>
      </c>
      <c r="C250" t="s">
        <v>603</v>
      </c>
      <c r="D250" t="s">
        <v>97</v>
      </c>
      <c r="F250">
        <v>128.97999999999999</v>
      </c>
      <c r="H250">
        <v>0</v>
      </c>
      <c r="I250">
        <v>1776942.92</v>
      </c>
      <c r="J250">
        <v>13776.88</v>
      </c>
      <c r="L250">
        <v>0</v>
      </c>
      <c r="M250">
        <v>0</v>
      </c>
      <c r="N250">
        <v>0</v>
      </c>
      <c r="P250">
        <v>0</v>
      </c>
      <c r="Q250">
        <v>0</v>
      </c>
      <c r="S250">
        <v>0</v>
      </c>
      <c r="T250">
        <v>0.1</v>
      </c>
      <c r="V250">
        <v>177694.29</v>
      </c>
      <c r="X250">
        <v>0</v>
      </c>
      <c r="Y250">
        <v>800641.93</v>
      </c>
      <c r="Z250">
        <v>978336.22000000009</v>
      </c>
      <c r="AA250">
        <v>0.55057267680832433</v>
      </c>
      <c r="AB250">
        <v>0</v>
      </c>
      <c r="AC250">
        <v>0</v>
      </c>
      <c r="AD250">
        <v>0</v>
      </c>
      <c r="AE250">
        <v>0</v>
      </c>
      <c r="AF250">
        <v>177694.29</v>
      </c>
      <c r="AH250">
        <v>0</v>
      </c>
      <c r="AJ250">
        <v>800641.93</v>
      </c>
      <c r="AK250">
        <v>978336.22000000009</v>
      </c>
      <c r="AL250">
        <v>0.55057267680832433</v>
      </c>
      <c r="AO250">
        <v>0</v>
      </c>
      <c r="AP250">
        <v>0</v>
      </c>
    </row>
    <row r="251" spans="1:42" x14ac:dyDescent="0.25">
      <c r="A251" t="s">
        <v>606</v>
      </c>
      <c r="B251" t="s">
        <v>607</v>
      </c>
      <c r="C251" t="s">
        <v>608</v>
      </c>
      <c r="D251" t="s">
        <v>102</v>
      </c>
      <c r="F251">
        <v>1245.3499999999999</v>
      </c>
      <c r="H251">
        <v>130715780</v>
      </c>
      <c r="I251">
        <v>15985714.539999999</v>
      </c>
      <c r="J251">
        <v>12836.32</v>
      </c>
      <c r="L251">
        <v>8.17</v>
      </c>
      <c r="M251">
        <v>8.17</v>
      </c>
      <c r="N251">
        <v>10174.5</v>
      </c>
      <c r="P251">
        <v>14.89</v>
      </c>
      <c r="Q251">
        <v>18543.259999999998</v>
      </c>
      <c r="S251">
        <v>0.29170000000000001</v>
      </c>
      <c r="T251">
        <v>0.29170000000000001</v>
      </c>
      <c r="V251">
        <v>4663032.93</v>
      </c>
      <c r="X251">
        <v>396562.92</v>
      </c>
      <c r="Y251">
        <v>6353073.7600000007</v>
      </c>
      <c r="Z251">
        <v>11412669.609999999</v>
      </c>
      <c r="AA251">
        <v>0.71392927613231361</v>
      </c>
      <c r="AB251">
        <v>130715780</v>
      </c>
      <c r="AC251">
        <v>3.0229099999999998E-2</v>
      </c>
      <c r="AD251">
        <v>3951420.38</v>
      </c>
      <c r="AE251">
        <v>0</v>
      </c>
      <c r="AF251">
        <v>4663032.93</v>
      </c>
      <c r="AH251">
        <v>414169.78</v>
      </c>
      <c r="AJ251">
        <v>6234591.9100000001</v>
      </c>
      <c r="AK251">
        <v>11294187.76</v>
      </c>
      <c r="AL251">
        <v>0.7065175430062447</v>
      </c>
      <c r="AO251">
        <v>318.43491387963223</v>
      </c>
      <c r="AP251">
        <v>3.5112123901860824E-2</v>
      </c>
    </row>
    <row r="252" spans="1:42" x14ac:dyDescent="0.25">
      <c r="A252" t="s">
        <v>609</v>
      </c>
      <c r="B252" t="s">
        <v>610</v>
      </c>
      <c r="C252" t="s">
        <v>608</v>
      </c>
      <c r="D252" t="s">
        <v>102</v>
      </c>
      <c r="F252">
        <v>349.53</v>
      </c>
      <c r="H252">
        <v>38439148</v>
      </c>
      <c r="I252">
        <v>4789116.8499999996</v>
      </c>
      <c r="J252">
        <v>13701.59</v>
      </c>
      <c r="L252">
        <v>8.02</v>
      </c>
      <c r="M252">
        <v>8.02</v>
      </c>
      <c r="N252">
        <v>2803.23</v>
      </c>
      <c r="P252">
        <v>16.079999999999998</v>
      </c>
      <c r="Q252">
        <v>5620.44</v>
      </c>
      <c r="S252">
        <v>0.28439999999999999</v>
      </c>
      <c r="T252">
        <v>0.28439999999999999</v>
      </c>
      <c r="V252">
        <v>1362024.83</v>
      </c>
      <c r="X252">
        <v>177960.26</v>
      </c>
      <c r="Y252">
        <v>2225055.79</v>
      </c>
      <c r="Z252">
        <v>3765040.88</v>
      </c>
      <c r="AA252">
        <v>0.78616600887489307</v>
      </c>
      <c r="AB252">
        <v>38439148</v>
      </c>
      <c r="AC252">
        <v>3.3011100000000002E-2</v>
      </c>
      <c r="AD252">
        <v>1268918.55</v>
      </c>
      <c r="AE252">
        <v>0</v>
      </c>
      <c r="AF252">
        <v>1362024.83</v>
      </c>
      <c r="AH252">
        <v>320719.21999999997</v>
      </c>
      <c r="AJ252">
        <v>2156475.11</v>
      </c>
      <c r="AK252">
        <v>3696460.2</v>
      </c>
      <c r="AL252">
        <v>0.77184589889469923</v>
      </c>
      <c r="AO252">
        <v>509.14159013532463</v>
      </c>
      <c r="AP252">
        <v>4.8143426513830717E-2</v>
      </c>
    </row>
    <row r="253" spans="1:42" x14ac:dyDescent="0.25">
      <c r="A253" t="s">
        <v>611</v>
      </c>
      <c r="B253" t="s">
        <v>612</v>
      </c>
      <c r="C253" t="s">
        <v>608</v>
      </c>
      <c r="D253" t="s">
        <v>102</v>
      </c>
      <c r="F253">
        <v>807.36</v>
      </c>
      <c r="H253">
        <v>90035929</v>
      </c>
      <c r="I253">
        <v>10769291.6</v>
      </c>
      <c r="J253">
        <v>13338.89</v>
      </c>
      <c r="L253">
        <v>8.36</v>
      </c>
      <c r="M253">
        <v>8.36</v>
      </c>
      <c r="N253">
        <v>6749.52</v>
      </c>
      <c r="P253">
        <v>13.46</v>
      </c>
      <c r="Q253">
        <v>10867.06</v>
      </c>
      <c r="S253">
        <v>0.30099999999999999</v>
      </c>
      <c r="T253">
        <v>0.30099999999999999</v>
      </c>
      <c r="V253">
        <v>3241556.77</v>
      </c>
      <c r="X253">
        <v>398526.68</v>
      </c>
      <c r="Y253">
        <v>4407573.6000000006</v>
      </c>
      <c r="Z253">
        <v>8047657.0500000007</v>
      </c>
      <c r="AA253">
        <v>0.74727821930274418</v>
      </c>
      <c r="AB253">
        <v>90035929</v>
      </c>
      <c r="AC253">
        <v>3.4584999999999998E-2</v>
      </c>
      <c r="AD253">
        <v>3113892.6</v>
      </c>
      <c r="AE253">
        <v>0</v>
      </c>
      <c r="AF253">
        <v>3241556.77</v>
      </c>
      <c r="AH253">
        <v>403596.22</v>
      </c>
      <c r="AJ253">
        <v>4305576.04</v>
      </c>
      <c r="AK253">
        <v>7945659.4900000002</v>
      </c>
      <c r="AL253">
        <v>0.737807070801203</v>
      </c>
      <c r="AO253">
        <v>493.61707292905271</v>
      </c>
      <c r="AP253">
        <v>5.0156526403071416E-2</v>
      </c>
    </row>
    <row r="254" spans="1:42" x14ac:dyDescent="0.25">
      <c r="A254" t="s">
        <v>613</v>
      </c>
      <c r="B254" t="s">
        <v>614</v>
      </c>
      <c r="C254" t="s">
        <v>603</v>
      </c>
      <c r="D254" t="s">
        <v>102</v>
      </c>
      <c r="F254">
        <v>2584.0300000000002</v>
      </c>
      <c r="H254">
        <v>332852588</v>
      </c>
      <c r="I254">
        <v>34705010.130000003</v>
      </c>
      <c r="J254">
        <v>13430.57</v>
      </c>
      <c r="L254">
        <v>9.59</v>
      </c>
      <c r="M254">
        <v>9.59</v>
      </c>
      <c r="N254">
        <v>24780.84</v>
      </c>
      <c r="P254">
        <v>5.95</v>
      </c>
      <c r="Q254">
        <v>15374.97</v>
      </c>
      <c r="S254">
        <v>0.3644</v>
      </c>
      <c r="T254">
        <v>0.3644</v>
      </c>
      <c r="V254">
        <v>12646505.689999999</v>
      </c>
      <c r="X254">
        <v>1524058.63</v>
      </c>
      <c r="Y254">
        <v>9421347.4799999986</v>
      </c>
      <c r="Z254">
        <v>23591911.799999997</v>
      </c>
      <c r="AA254">
        <v>0.67978403439814805</v>
      </c>
      <c r="AB254">
        <v>332852588</v>
      </c>
      <c r="AC254">
        <v>3.9831499999999999E-2</v>
      </c>
      <c r="AD254">
        <v>13258017.85</v>
      </c>
      <c r="AE254">
        <v>222835.03</v>
      </c>
      <c r="AF254">
        <v>12869340.720000001</v>
      </c>
      <c r="AH254">
        <v>1131598.26</v>
      </c>
      <c r="AJ254">
        <v>9058991.6500000004</v>
      </c>
      <c r="AK254">
        <v>23452391</v>
      </c>
      <c r="AL254">
        <v>0.67576384251584132</v>
      </c>
      <c r="AO254">
        <v>589.79912384918123</v>
      </c>
      <c r="AP254">
        <v>6.4985213234761433E-2</v>
      </c>
    </row>
    <row r="255" spans="1:42" x14ac:dyDescent="0.25">
      <c r="A255" t="s">
        <v>615</v>
      </c>
      <c r="B255" t="s">
        <v>616</v>
      </c>
      <c r="C255" t="s">
        <v>603</v>
      </c>
      <c r="D255" t="s">
        <v>102</v>
      </c>
      <c r="F255">
        <v>3005.39</v>
      </c>
      <c r="H255">
        <v>337423589</v>
      </c>
      <c r="I255">
        <v>41128180.149999999</v>
      </c>
      <c r="J255">
        <v>13684.8</v>
      </c>
      <c r="L255">
        <v>8.1999999999999993</v>
      </c>
      <c r="M255">
        <v>8.1999999999999993</v>
      </c>
      <c r="N255">
        <v>24644.19</v>
      </c>
      <c r="P255">
        <v>14.66</v>
      </c>
      <c r="Q255">
        <v>44059.01</v>
      </c>
      <c r="S255">
        <v>0.29320000000000002</v>
      </c>
      <c r="T255">
        <v>0.29320000000000002</v>
      </c>
      <c r="V255">
        <v>12058782.41</v>
      </c>
      <c r="X255">
        <v>2091962.17</v>
      </c>
      <c r="Y255">
        <v>15557354.069999998</v>
      </c>
      <c r="Z255">
        <v>29708098.649999999</v>
      </c>
      <c r="AA255">
        <v>0.72232952057811872</v>
      </c>
      <c r="AB255">
        <v>337423589</v>
      </c>
      <c r="AC255">
        <v>4.0244500000000002E-2</v>
      </c>
      <c r="AD255">
        <v>13579443.619999999</v>
      </c>
      <c r="AE255">
        <v>445857.86</v>
      </c>
      <c r="AF255">
        <v>12504640.27</v>
      </c>
      <c r="AH255">
        <v>2560948.34</v>
      </c>
      <c r="AJ255">
        <v>14846254.310000001</v>
      </c>
      <c r="AK255">
        <v>29442856.75</v>
      </c>
      <c r="AL255">
        <v>0.71588036821998802</v>
      </c>
      <c r="AO255">
        <v>696.07011735581739</v>
      </c>
      <c r="AP255">
        <v>7.1051603034410035E-2</v>
      </c>
    </row>
    <row r="256" spans="1:42" x14ac:dyDescent="0.25">
      <c r="A256" t="s">
        <v>617</v>
      </c>
      <c r="B256" t="s">
        <v>618</v>
      </c>
      <c r="C256" t="s">
        <v>603</v>
      </c>
      <c r="D256" t="s">
        <v>102</v>
      </c>
      <c r="F256">
        <v>243.29</v>
      </c>
      <c r="H256">
        <v>42065725</v>
      </c>
      <c r="I256">
        <v>3241535.42</v>
      </c>
      <c r="J256">
        <v>13323.75</v>
      </c>
      <c r="L256">
        <v>12.97</v>
      </c>
      <c r="M256">
        <v>12.97</v>
      </c>
      <c r="N256">
        <v>3155.47</v>
      </c>
      <c r="P256">
        <v>0.88</v>
      </c>
      <c r="Q256">
        <v>214.09</v>
      </c>
      <c r="S256">
        <v>0.55310000000000004</v>
      </c>
      <c r="T256">
        <v>0.55310000000000004</v>
      </c>
      <c r="V256">
        <v>1792893.24</v>
      </c>
      <c r="X256">
        <v>111974.52</v>
      </c>
      <c r="Y256">
        <v>823466.43999999983</v>
      </c>
      <c r="Z256">
        <v>2728334.1999999997</v>
      </c>
      <c r="AA256">
        <v>0.84167958898934381</v>
      </c>
      <c r="AB256">
        <v>42065725</v>
      </c>
      <c r="AC256">
        <v>4.11756E-2</v>
      </c>
      <c r="AD256">
        <v>1732081.46</v>
      </c>
      <c r="AE256">
        <v>0</v>
      </c>
      <c r="AF256">
        <v>1792893.24</v>
      </c>
      <c r="AH256">
        <v>179748</v>
      </c>
      <c r="AJ256">
        <v>795008.66</v>
      </c>
      <c r="AK256">
        <v>2699876.42</v>
      </c>
      <c r="AL256">
        <v>0.83290048393177818</v>
      </c>
      <c r="AO256">
        <v>460.25122282050233</v>
      </c>
      <c r="AP256">
        <v>4.1473942722163558E-2</v>
      </c>
    </row>
    <row r="257" spans="1:42" x14ac:dyDescent="0.25">
      <c r="A257" t="s">
        <v>619</v>
      </c>
      <c r="B257" t="s">
        <v>620</v>
      </c>
      <c r="C257" t="s">
        <v>621</v>
      </c>
      <c r="D257" t="s">
        <v>102</v>
      </c>
      <c r="F257">
        <v>525.28</v>
      </c>
      <c r="H257">
        <v>74097889</v>
      </c>
      <c r="I257">
        <v>7065340.2800000003</v>
      </c>
      <c r="J257">
        <v>13450.61</v>
      </c>
      <c r="L257">
        <v>10.48</v>
      </c>
      <c r="M257">
        <v>10.48</v>
      </c>
      <c r="N257">
        <v>5504.93</v>
      </c>
      <c r="P257">
        <v>2.4</v>
      </c>
      <c r="Q257">
        <v>1260.67</v>
      </c>
      <c r="S257">
        <v>0.4128</v>
      </c>
      <c r="T257">
        <v>0.4128</v>
      </c>
      <c r="V257">
        <v>2916572.46</v>
      </c>
      <c r="X257">
        <v>301669.7</v>
      </c>
      <c r="Y257">
        <v>2459834.25</v>
      </c>
      <c r="Z257">
        <v>5678076.4100000001</v>
      </c>
      <c r="AA257">
        <v>0.80365222126286606</v>
      </c>
      <c r="AB257">
        <v>77918966</v>
      </c>
      <c r="AC257">
        <v>2.8932900000000001E-2</v>
      </c>
      <c r="AD257">
        <v>2254421.65</v>
      </c>
      <c r="AE257">
        <v>0</v>
      </c>
      <c r="AF257">
        <v>2916572.46</v>
      </c>
      <c r="AH257">
        <v>239322.72</v>
      </c>
      <c r="AJ257">
        <v>2412843.7599999998</v>
      </c>
      <c r="AK257">
        <v>5631085.9199999999</v>
      </c>
      <c r="AL257">
        <v>0.79700137528266368</v>
      </c>
      <c r="AO257">
        <v>574.30265763021634</v>
      </c>
      <c r="AP257">
        <v>5.357220690392165E-2</v>
      </c>
    </row>
    <row r="258" spans="1:42" x14ac:dyDescent="0.25">
      <c r="A258" t="s">
        <v>622</v>
      </c>
      <c r="B258" t="s">
        <v>623</v>
      </c>
      <c r="C258" t="s">
        <v>621</v>
      </c>
      <c r="D258" t="s">
        <v>102</v>
      </c>
      <c r="F258">
        <v>977.95</v>
      </c>
      <c r="H258">
        <v>90568872</v>
      </c>
      <c r="I258">
        <v>12684570.58</v>
      </c>
      <c r="J258">
        <v>12970.57</v>
      </c>
      <c r="L258">
        <v>7.14</v>
      </c>
      <c r="M258">
        <v>7.14</v>
      </c>
      <c r="N258">
        <v>6982.56</v>
      </c>
      <c r="P258">
        <v>23.91</v>
      </c>
      <c r="Q258">
        <v>23382.78</v>
      </c>
      <c r="S258">
        <v>0.24360000000000001</v>
      </c>
      <c r="T258">
        <v>0.24360000000000001</v>
      </c>
      <c r="V258">
        <v>3089961.39</v>
      </c>
      <c r="X258">
        <v>238856.5</v>
      </c>
      <c r="Y258">
        <v>5396111.2000000011</v>
      </c>
      <c r="Z258">
        <v>8724929.0900000017</v>
      </c>
      <c r="AA258">
        <v>0.68783795517341051</v>
      </c>
      <c r="AB258">
        <v>90568872</v>
      </c>
      <c r="AC258">
        <v>2.9383800000000002E-2</v>
      </c>
      <c r="AD258">
        <v>2661257.62</v>
      </c>
      <c r="AE258">
        <v>0</v>
      </c>
      <c r="AF258">
        <v>3089961.39</v>
      </c>
      <c r="AH258">
        <v>417542.89</v>
      </c>
      <c r="AJ258">
        <v>5265770.1500000004</v>
      </c>
      <c r="AK258">
        <v>8594588.040000001</v>
      </c>
      <c r="AL258">
        <v>0.67756239644022709</v>
      </c>
      <c r="AO258">
        <v>244.24203691395263</v>
      </c>
      <c r="AP258">
        <v>2.7791500754700511E-2</v>
      </c>
    </row>
    <row r="259" spans="1:42" x14ac:dyDescent="0.25">
      <c r="A259" t="s">
        <v>624</v>
      </c>
      <c r="B259" t="s">
        <v>625</v>
      </c>
      <c r="C259" t="s">
        <v>626</v>
      </c>
      <c r="D259" t="s">
        <v>102</v>
      </c>
      <c r="F259">
        <v>936.3</v>
      </c>
      <c r="H259">
        <v>129943255</v>
      </c>
      <c r="I259">
        <v>12083065.039999999</v>
      </c>
      <c r="J259">
        <v>12905.12</v>
      </c>
      <c r="L259">
        <v>10.75</v>
      </c>
      <c r="M259">
        <v>10.75</v>
      </c>
      <c r="N259">
        <v>10065.219999999999</v>
      </c>
      <c r="P259">
        <v>1.63</v>
      </c>
      <c r="Q259">
        <v>1526.16</v>
      </c>
      <c r="S259">
        <v>0.42780000000000001</v>
      </c>
      <c r="T259">
        <v>0.42780000000000001</v>
      </c>
      <c r="V259">
        <v>5169135.22</v>
      </c>
      <c r="X259">
        <v>2893132.06</v>
      </c>
      <c r="Y259">
        <v>1548233.59</v>
      </c>
      <c r="Z259">
        <v>9610500.8699999992</v>
      </c>
      <c r="AA259">
        <v>0.79536945619221788</v>
      </c>
      <c r="AB259">
        <v>129943255</v>
      </c>
      <c r="AC259">
        <v>3.8195300000000001E-2</v>
      </c>
      <c r="AD259">
        <v>4963221.5999999996</v>
      </c>
      <c r="AE259">
        <v>0</v>
      </c>
      <c r="AF259">
        <v>5169135.22</v>
      </c>
      <c r="AH259">
        <v>235591.64</v>
      </c>
      <c r="AJ259">
        <v>1500024.34</v>
      </c>
      <c r="AK259">
        <v>9562291.6199999992</v>
      </c>
      <c r="AL259">
        <v>0.79137963656943122</v>
      </c>
      <c r="AO259">
        <v>3089.9626829007798</v>
      </c>
      <c r="AP259">
        <v>0.30255635102665906</v>
      </c>
    </row>
    <row r="260" spans="1:42" x14ac:dyDescent="0.25">
      <c r="A260" t="s">
        <v>627</v>
      </c>
      <c r="B260" t="s">
        <v>628</v>
      </c>
      <c r="C260" t="s">
        <v>626</v>
      </c>
      <c r="D260" t="s">
        <v>102</v>
      </c>
      <c r="F260">
        <v>616.46</v>
      </c>
      <c r="H260">
        <v>75859117</v>
      </c>
      <c r="I260">
        <v>8105270.0999999996</v>
      </c>
      <c r="J260">
        <v>13148.08</v>
      </c>
      <c r="L260">
        <v>9.35</v>
      </c>
      <c r="M260">
        <v>9.35</v>
      </c>
      <c r="N260">
        <v>5763.9</v>
      </c>
      <c r="P260">
        <v>7.18</v>
      </c>
      <c r="Q260">
        <v>4426.18</v>
      </c>
      <c r="S260">
        <v>0.35170000000000001</v>
      </c>
      <c r="T260">
        <v>0.35170000000000001</v>
      </c>
      <c r="V260">
        <v>2850623.49</v>
      </c>
      <c r="X260">
        <v>158698.39000000001</v>
      </c>
      <c r="Y260">
        <v>2677910.1300000004</v>
      </c>
      <c r="Z260">
        <v>5687232.0100000007</v>
      </c>
      <c r="AA260">
        <v>0.70167088077669382</v>
      </c>
      <c r="AB260">
        <v>75859117</v>
      </c>
      <c r="AC260">
        <v>3.8295799999999998E-2</v>
      </c>
      <c r="AD260">
        <v>2905085.57</v>
      </c>
      <c r="AE260">
        <v>19154.310000000001</v>
      </c>
      <c r="AF260">
        <v>2869777.8</v>
      </c>
      <c r="AH260">
        <v>191180.9</v>
      </c>
      <c r="AJ260">
        <v>2620875.2999999998</v>
      </c>
      <c r="AK260">
        <v>5649351.4900000002</v>
      </c>
      <c r="AL260">
        <v>0.69699731413022259</v>
      </c>
      <c r="AO260">
        <v>257.43501605943612</v>
      </c>
      <c r="AP260">
        <v>2.8091434969290608E-2</v>
      </c>
    </row>
    <row r="261" spans="1:42" x14ac:dyDescent="0.25">
      <c r="A261" t="s">
        <v>629</v>
      </c>
      <c r="B261" t="s">
        <v>630</v>
      </c>
      <c r="C261" t="s">
        <v>631</v>
      </c>
      <c r="D261" t="s">
        <v>102</v>
      </c>
      <c r="F261">
        <v>1046.03</v>
      </c>
      <c r="H261">
        <v>233504677</v>
      </c>
      <c r="I261">
        <v>13479351.9</v>
      </c>
      <c r="J261">
        <v>12886.2</v>
      </c>
      <c r="L261">
        <v>17.32</v>
      </c>
      <c r="M261">
        <v>17.32</v>
      </c>
      <c r="N261">
        <v>18117.23</v>
      </c>
      <c r="P261">
        <v>27.98</v>
      </c>
      <c r="Q261">
        <v>29267.91</v>
      </c>
      <c r="S261">
        <v>0.77380000000000004</v>
      </c>
      <c r="T261">
        <v>0.77380000000000004</v>
      </c>
      <c r="V261">
        <v>10430322.5</v>
      </c>
      <c r="X261">
        <v>644456.51</v>
      </c>
      <c r="Y261">
        <v>2139012.21</v>
      </c>
      <c r="Z261">
        <v>13213791.219999999</v>
      </c>
      <c r="AA261">
        <v>0.98029870560764854</v>
      </c>
      <c r="AB261">
        <v>233504677</v>
      </c>
      <c r="AC261">
        <v>3.4019800000000003E-2</v>
      </c>
      <c r="AD261">
        <v>7943782.4100000001</v>
      </c>
      <c r="AE261">
        <v>0</v>
      </c>
      <c r="AF261">
        <v>10430322.5</v>
      </c>
      <c r="AH261">
        <v>592155.82999999996</v>
      </c>
      <c r="AJ261">
        <v>2127345.9700000002</v>
      </c>
      <c r="AK261">
        <v>13202124.98</v>
      </c>
      <c r="AL261">
        <v>0.97943321592486954</v>
      </c>
      <c r="AO261">
        <v>616.09754022351183</v>
      </c>
      <c r="AP261">
        <v>4.8814604541033514E-2</v>
      </c>
    </row>
    <row r="262" spans="1:42" x14ac:dyDescent="0.25">
      <c r="A262" t="s">
        <v>632</v>
      </c>
      <c r="B262" t="s">
        <v>633</v>
      </c>
      <c r="C262" t="s">
        <v>626</v>
      </c>
      <c r="D262" t="s">
        <v>102</v>
      </c>
      <c r="F262">
        <v>635.78</v>
      </c>
      <c r="H262">
        <v>94677380</v>
      </c>
      <c r="I262">
        <v>8866226.5600000005</v>
      </c>
      <c r="J262">
        <v>13945.43</v>
      </c>
      <c r="L262">
        <v>10.67</v>
      </c>
      <c r="M262">
        <v>10.67</v>
      </c>
      <c r="N262">
        <v>6783.77</v>
      </c>
      <c r="P262">
        <v>1.84</v>
      </c>
      <c r="Q262">
        <v>1169.83</v>
      </c>
      <c r="S262">
        <v>0.4234</v>
      </c>
      <c r="T262">
        <v>0.4234</v>
      </c>
      <c r="V262">
        <v>3753960.32</v>
      </c>
      <c r="X262">
        <v>265615.01</v>
      </c>
      <c r="Y262">
        <v>3118501.7199999997</v>
      </c>
      <c r="Z262">
        <v>7138077.0499999998</v>
      </c>
      <c r="AA262">
        <v>0.80508624516809091</v>
      </c>
      <c r="AB262">
        <v>94677380</v>
      </c>
      <c r="AC262">
        <v>4.1652700000000001E-2</v>
      </c>
      <c r="AD262">
        <v>3943568.5</v>
      </c>
      <c r="AE262">
        <v>80280.100000000006</v>
      </c>
      <c r="AF262">
        <v>3834240.42</v>
      </c>
      <c r="AH262">
        <v>372993.45</v>
      </c>
      <c r="AJ262">
        <v>3045800.16</v>
      </c>
      <c r="AK262">
        <v>7145655.5899999999</v>
      </c>
      <c r="AL262">
        <v>0.80594101015167374</v>
      </c>
      <c r="AO262">
        <v>417.77817798609584</v>
      </c>
      <c r="AP262">
        <v>3.7171538238103076E-2</v>
      </c>
    </row>
    <row r="263" spans="1:42" x14ac:dyDescent="0.25">
      <c r="A263" t="s">
        <v>634</v>
      </c>
      <c r="B263" t="s">
        <v>635</v>
      </c>
      <c r="C263" t="s">
        <v>636</v>
      </c>
      <c r="D263" t="s">
        <v>102</v>
      </c>
      <c r="F263">
        <v>334.55</v>
      </c>
      <c r="H263">
        <v>107128237</v>
      </c>
      <c r="I263">
        <v>4407218</v>
      </c>
      <c r="J263">
        <v>13173.57</v>
      </c>
      <c r="L263">
        <v>24.3</v>
      </c>
      <c r="M263">
        <v>24.3</v>
      </c>
      <c r="N263">
        <v>8129.56</v>
      </c>
      <c r="P263">
        <v>150.55000000000001</v>
      </c>
      <c r="Q263">
        <v>50366.5</v>
      </c>
      <c r="S263">
        <v>0.95930000000000004</v>
      </c>
      <c r="T263">
        <v>0.9</v>
      </c>
      <c r="V263">
        <v>3966496.2</v>
      </c>
      <c r="X263">
        <v>363191.99</v>
      </c>
      <c r="Y263">
        <v>608445.83999999985</v>
      </c>
      <c r="Z263">
        <v>4938134.03</v>
      </c>
      <c r="AA263">
        <v>1</v>
      </c>
      <c r="AB263">
        <v>107128237</v>
      </c>
      <c r="AC263">
        <v>3.5183399999999997E-2</v>
      </c>
      <c r="AD263">
        <v>3769135.61</v>
      </c>
      <c r="AE263">
        <v>0</v>
      </c>
      <c r="AF263">
        <v>3966496.2</v>
      </c>
      <c r="AH263">
        <v>259642</v>
      </c>
      <c r="AJ263">
        <v>608445.84</v>
      </c>
      <c r="AK263">
        <v>4938134.03</v>
      </c>
      <c r="AL263">
        <v>1.1204651165429076</v>
      </c>
      <c r="AO263">
        <v>1085.6134807950978</v>
      </c>
      <c r="AP263">
        <v>7.3548426955110408E-2</v>
      </c>
    </row>
    <row r="264" spans="1:42" x14ac:dyDescent="0.25">
      <c r="A264" t="s">
        <v>637</v>
      </c>
      <c r="B264" t="s">
        <v>638</v>
      </c>
      <c r="C264" t="s">
        <v>636</v>
      </c>
      <c r="D264" t="s">
        <v>102</v>
      </c>
      <c r="F264">
        <v>176.96</v>
      </c>
      <c r="H264">
        <v>41376965</v>
      </c>
      <c r="I264">
        <v>2317725.88</v>
      </c>
      <c r="J264">
        <v>13097.45</v>
      </c>
      <c r="L264">
        <v>17.850000000000001</v>
      </c>
      <c r="M264">
        <v>17.850000000000001</v>
      </c>
      <c r="N264">
        <v>3158.73</v>
      </c>
      <c r="P264">
        <v>33.869999999999997</v>
      </c>
      <c r="Q264">
        <v>5993.63</v>
      </c>
      <c r="S264">
        <v>0.79569999999999996</v>
      </c>
      <c r="T264">
        <v>0.79569999999999996</v>
      </c>
      <c r="V264">
        <v>1844214.48</v>
      </c>
      <c r="X264">
        <v>101342.94</v>
      </c>
      <c r="Y264">
        <v>585255.52</v>
      </c>
      <c r="Z264">
        <v>2530812.94</v>
      </c>
      <c r="AA264">
        <v>1</v>
      </c>
      <c r="AB264">
        <v>41376965</v>
      </c>
      <c r="AC264">
        <v>3.3190600000000001E-2</v>
      </c>
      <c r="AD264">
        <v>1373326.29</v>
      </c>
      <c r="AE264">
        <v>0</v>
      </c>
      <c r="AF264">
        <v>1844214.48</v>
      </c>
      <c r="AH264">
        <v>136839.28</v>
      </c>
      <c r="AJ264">
        <v>585255.52</v>
      </c>
      <c r="AK264">
        <v>2530812.94</v>
      </c>
      <c r="AL264">
        <v>1.0919379905271629</v>
      </c>
      <c r="AO264">
        <v>572.68840415913201</v>
      </c>
      <c r="AP264">
        <v>4.0043631197807926E-2</v>
      </c>
    </row>
    <row r="265" spans="1:42" x14ac:dyDescent="0.25">
      <c r="A265" t="s">
        <v>639</v>
      </c>
      <c r="B265" t="s">
        <v>640</v>
      </c>
      <c r="C265" t="s">
        <v>636</v>
      </c>
      <c r="D265" t="s">
        <v>102</v>
      </c>
      <c r="F265">
        <v>597.29</v>
      </c>
      <c r="H265">
        <v>112232050</v>
      </c>
      <c r="I265">
        <v>7514641.8200000003</v>
      </c>
      <c r="J265">
        <v>12581.22</v>
      </c>
      <c r="L265">
        <v>14.93</v>
      </c>
      <c r="M265">
        <v>14.93</v>
      </c>
      <c r="N265">
        <v>8917.5300000000007</v>
      </c>
      <c r="P265">
        <v>8.41</v>
      </c>
      <c r="Q265">
        <v>5023.2</v>
      </c>
      <c r="S265">
        <v>0.65980000000000005</v>
      </c>
      <c r="T265">
        <v>0.65980000000000005</v>
      </c>
      <c r="V265">
        <v>4958160.67</v>
      </c>
      <c r="X265">
        <v>211814.3</v>
      </c>
      <c r="Y265">
        <v>1575831.9900000002</v>
      </c>
      <c r="Z265">
        <v>6745806.96</v>
      </c>
      <c r="AA265">
        <v>0.89768842236049506</v>
      </c>
      <c r="AB265">
        <v>112232050</v>
      </c>
      <c r="AC265">
        <v>3.1977100000000001E-2</v>
      </c>
      <c r="AD265">
        <v>3588855.48</v>
      </c>
      <c r="AE265">
        <v>0</v>
      </c>
      <c r="AF265">
        <v>4958160.67</v>
      </c>
      <c r="AH265">
        <v>150297.28</v>
      </c>
      <c r="AJ265">
        <v>1560454.83</v>
      </c>
      <c r="AK265">
        <v>6730429.7999999998</v>
      </c>
      <c r="AL265">
        <v>0.89564212922126996</v>
      </c>
      <c r="AO265">
        <v>354.62555877379498</v>
      </c>
      <c r="AP265">
        <v>3.1471140223466858E-2</v>
      </c>
    </row>
    <row r="266" spans="1:42" x14ac:dyDescent="0.25">
      <c r="A266" t="s">
        <v>641</v>
      </c>
      <c r="B266" t="s">
        <v>642</v>
      </c>
      <c r="C266" t="s">
        <v>636</v>
      </c>
      <c r="D266" t="s">
        <v>102</v>
      </c>
      <c r="F266">
        <v>291.55</v>
      </c>
      <c r="H266">
        <v>59926830</v>
      </c>
      <c r="I266">
        <v>3778232.62</v>
      </c>
      <c r="J266">
        <v>12959.12</v>
      </c>
      <c r="L266">
        <v>15.86</v>
      </c>
      <c r="M266">
        <v>15.86</v>
      </c>
      <c r="N266">
        <v>4623.9799999999996</v>
      </c>
      <c r="P266">
        <v>14.66</v>
      </c>
      <c r="Q266">
        <v>4274.12</v>
      </c>
      <c r="S266">
        <v>0.70669999999999999</v>
      </c>
      <c r="T266">
        <v>0.70669999999999999</v>
      </c>
      <c r="V266">
        <v>2670076.9900000002</v>
      </c>
      <c r="X266">
        <v>245729.29</v>
      </c>
      <c r="Y266">
        <v>640662.21999999986</v>
      </c>
      <c r="Z266">
        <v>3556468.5</v>
      </c>
      <c r="AA266">
        <v>0.94130479980875292</v>
      </c>
      <c r="AB266">
        <v>59926830</v>
      </c>
      <c r="AC266">
        <v>4.1632599999999999E-2</v>
      </c>
      <c r="AD266">
        <v>2494909.7400000002</v>
      </c>
      <c r="AE266">
        <v>0</v>
      </c>
      <c r="AF266">
        <v>2670076.9900000002</v>
      </c>
      <c r="AH266">
        <v>97164.08</v>
      </c>
      <c r="AJ266">
        <v>634959.15</v>
      </c>
      <c r="AK266">
        <v>3550765.43</v>
      </c>
      <c r="AL266">
        <v>0.93979534536970888</v>
      </c>
      <c r="AO266">
        <v>842.83755788029498</v>
      </c>
      <c r="AP266">
        <v>6.9204596824071249E-2</v>
      </c>
    </row>
    <row r="267" spans="1:42" x14ac:dyDescent="0.25">
      <c r="A267" t="s">
        <v>643</v>
      </c>
      <c r="B267" t="s">
        <v>644</v>
      </c>
      <c r="C267" t="s">
        <v>636</v>
      </c>
      <c r="D267" t="s">
        <v>102</v>
      </c>
      <c r="F267">
        <v>1121.45</v>
      </c>
      <c r="H267">
        <v>83403433</v>
      </c>
      <c r="I267">
        <v>15560590.289999999</v>
      </c>
      <c r="J267">
        <v>13875.42</v>
      </c>
      <c r="L267">
        <v>5.35</v>
      </c>
      <c r="M267">
        <v>5.35</v>
      </c>
      <c r="N267">
        <v>5999.75</v>
      </c>
      <c r="P267">
        <v>44.62</v>
      </c>
      <c r="Q267">
        <v>50039.09</v>
      </c>
      <c r="S267">
        <v>0.17130000000000001</v>
      </c>
      <c r="T267">
        <v>0.17130000000000001</v>
      </c>
      <c r="V267">
        <v>2665529.11</v>
      </c>
      <c r="X267">
        <v>512093.39</v>
      </c>
      <c r="Y267">
        <v>8244654.6400000006</v>
      </c>
      <c r="Z267">
        <v>11422277.140000001</v>
      </c>
      <c r="AA267">
        <v>0.73405166045278614</v>
      </c>
      <c r="AB267">
        <v>83403433</v>
      </c>
      <c r="AC267">
        <v>3.4867599999999999E-2</v>
      </c>
      <c r="AD267">
        <v>2908077.54</v>
      </c>
      <c r="AE267">
        <v>41548.54</v>
      </c>
      <c r="AF267">
        <v>2707077.65</v>
      </c>
      <c r="AH267">
        <v>1154414.44</v>
      </c>
      <c r="AJ267">
        <v>7937640.0300000003</v>
      </c>
      <c r="AK267">
        <v>11156811.07</v>
      </c>
      <c r="AL267">
        <v>0.71699150623931762</v>
      </c>
      <c r="AO267">
        <v>456.63506175041243</v>
      </c>
      <c r="AP267">
        <v>4.5899620132224754E-2</v>
      </c>
    </row>
    <row r="268" spans="1:42" x14ac:dyDescent="0.25">
      <c r="A268" t="s">
        <v>645</v>
      </c>
      <c r="B268" t="s">
        <v>646</v>
      </c>
      <c r="C268" t="s">
        <v>647</v>
      </c>
      <c r="D268" t="s">
        <v>102</v>
      </c>
      <c r="F268">
        <v>1104.7</v>
      </c>
      <c r="H268">
        <v>127549260</v>
      </c>
      <c r="I268">
        <v>14352606.550000001</v>
      </c>
      <c r="J268">
        <v>12992.31</v>
      </c>
      <c r="L268">
        <v>8.8800000000000008</v>
      </c>
      <c r="M268">
        <v>8.8800000000000008</v>
      </c>
      <c r="N268">
        <v>9809.73</v>
      </c>
      <c r="P268">
        <v>9.92</v>
      </c>
      <c r="Q268">
        <v>10958.62</v>
      </c>
      <c r="S268">
        <v>0.32719999999999999</v>
      </c>
      <c r="T268">
        <v>0.32719999999999999</v>
      </c>
      <c r="V268">
        <v>4696172.8600000003</v>
      </c>
      <c r="X268">
        <v>257978.81</v>
      </c>
      <c r="Y268">
        <v>4586972.4399999995</v>
      </c>
      <c r="Z268">
        <v>9541124.1099999994</v>
      </c>
      <c r="AA268">
        <v>0.66476594873284522</v>
      </c>
      <c r="AB268">
        <v>127549260</v>
      </c>
      <c r="AC268">
        <v>3.4792999999999998E-2</v>
      </c>
      <c r="AD268">
        <v>4437821.4000000004</v>
      </c>
      <c r="AE268">
        <v>0</v>
      </c>
      <c r="AF268">
        <v>4696172.8600000003</v>
      </c>
      <c r="AH268">
        <v>310038.01</v>
      </c>
      <c r="AJ268">
        <v>4483037.1399999997</v>
      </c>
      <c r="AK268">
        <v>9437188.8099999987</v>
      </c>
      <c r="AL268">
        <v>0.65752438604958474</v>
      </c>
      <c r="AO268">
        <v>233.5283877975921</v>
      </c>
      <c r="AP268">
        <v>2.7336404430802104E-2</v>
      </c>
    </row>
    <row r="269" spans="1:42" x14ac:dyDescent="0.25">
      <c r="A269" t="s">
        <v>648</v>
      </c>
      <c r="B269" t="s">
        <v>649</v>
      </c>
      <c r="C269" t="s">
        <v>647</v>
      </c>
      <c r="D269" t="s">
        <v>102</v>
      </c>
      <c r="F269">
        <v>471.3</v>
      </c>
      <c r="H269">
        <v>94773739</v>
      </c>
      <c r="I269">
        <v>6171829.5099999998</v>
      </c>
      <c r="J269">
        <v>13095.33</v>
      </c>
      <c r="L269">
        <v>15.35</v>
      </c>
      <c r="M269">
        <v>15.35</v>
      </c>
      <c r="N269">
        <v>7234.45</v>
      </c>
      <c r="P269">
        <v>11.02</v>
      </c>
      <c r="Q269">
        <v>5193.72</v>
      </c>
      <c r="S269">
        <v>0.68130000000000002</v>
      </c>
      <c r="T269">
        <v>0.68130000000000002</v>
      </c>
      <c r="V269">
        <v>4204867.4400000004</v>
      </c>
      <c r="X269">
        <v>136989.54</v>
      </c>
      <c r="Y269">
        <v>1043174.51</v>
      </c>
      <c r="Z269">
        <v>5385031.4900000002</v>
      </c>
      <c r="AA269">
        <v>0.87251786221165406</v>
      </c>
      <c r="AB269">
        <v>94773739</v>
      </c>
      <c r="AC269">
        <v>4.28983E-2</v>
      </c>
      <c r="AD269">
        <v>4065632.28</v>
      </c>
      <c r="AE269">
        <v>0</v>
      </c>
      <c r="AF269">
        <v>4204867.4400000004</v>
      </c>
      <c r="AH269">
        <v>134834.51</v>
      </c>
      <c r="AJ269">
        <v>1025985.51</v>
      </c>
      <c r="AK269">
        <v>5367842.49</v>
      </c>
      <c r="AL269">
        <v>0.86973278851962332</v>
      </c>
      <c r="AO269">
        <v>290.66314449395293</v>
      </c>
      <c r="AP269">
        <v>2.5520409783857126E-2</v>
      </c>
    </row>
    <row r="270" spans="1:42" x14ac:dyDescent="0.25">
      <c r="A270" t="s">
        <v>650</v>
      </c>
      <c r="B270" t="s">
        <v>651</v>
      </c>
      <c r="C270" t="s">
        <v>652</v>
      </c>
      <c r="D270" t="s">
        <v>102</v>
      </c>
      <c r="F270">
        <v>321.7</v>
      </c>
      <c r="H270">
        <v>41068329</v>
      </c>
      <c r="I270">
        <v>4250615.8099999996</v>
      </c>
      <c r="J270">
        <v>13212.98</v>
      </c>
      <c r="L270">
        <v>9.66</v>
      </c>
      <c r="M270">
        <v>9.66</v>
      </c>
      <c r="N270">
        <v>3107.62</v>
      </c>
      <c r="P270">
        <v>5.61</v>
      </c>
      <c r="Q270">
        <v>1804.73</v>
      </c>
      <c r="S270">
        <v>0.36809999999999998</v>
      </c>
      <c r="T270">
        <v>0.36809999999999998</v>
      </c>
      <c r="V270">
        <v>1564651.67</v>
      </c>
      <c r="X270">
        <v>154103.62</v>
      </c>
      <c r="Y270">
        <v>1406562.02</v>
      </c>
      <c r="Z270">
        <v>3125317.31</v>
      </c>
      <c r="AA270">
        <v>0.73526224191971856</v>
      </c>
      <c r="AB270">
        <v>50922593</v>
      </c>
      <c r="AC270">
        <v>3.1426500000000003E-2</v>
      </c>
      <c r="AD270">
        <v>1600318.86</v>
      </c>
      <c r="AE270">
        <v>13129.09</v>
      </c>
      <c r="AF270">
        <v>1577780.76</v>
      </c>
      <c r="AH270">
        <v>201963.55</v>
      </c>
      <c r="AJ270">
        <v>1353094.64</v>
      </c>
      <c r="AK270">
        <v>3084979.0199999996</v>
      </c>
      <c r="AL270">
        <v>0.72577225463244111</v>
      </c>
      <c r="AO270">
        <v>479.02897109107863</v>
      </c>
      <c r="AP270">
        <v>4.9952890765526184E-2</v>
      </c>
    </row>
    <row r="271" spans="1:42" x14ac:dyDescent="0.25">
      <c r="A271" t="s">
        <v>653</v>
      </c>
      <c r="B271" t="s">
        <v>654</v>
      </c>
      <c r="C271" t="s">
        <v>652</v>
      </c>
      <c r="D271" t="s">
        <v>102</v>
      </c>
      <c r="F271">
        <v>320.69</v>
      </c>
      <c r="H271">
        <v>27549441</v>
      </c>
      <c r="I271">
        <v>4356138.53</v>
      </c>
      <c r="J271">
        <v>13583.64</v>
      </c>
      <c r="L271">
        <v>6.32</v>
      </c>
      <c r="M271">
        <v>6.32</v>
      </c>
      <c r="N271">
        <v>2026.76</v>
      </c>
      <c r="P271">
        <v>32.6</v>
      </c>
      <c r="Q271">
        <v>10454.49</v>
      </c>
      <c r="S271">
        <v>0.20860000000000001</v>
      </c>
      <c r="T271">
        <v>0.20860000000000001</v>
      </c>
      <c r="V271">
        <v>908690.49</v>
      </c>
      <c r="X271">
        <v>181082.5</v>
      </c>
      <c r="Y271">
        <v>2426394.1399999997</v>
      </c>
      <c r="Z271">
        <v>3516167.13</v>
      </c>
      <c r="AA271">
        <v>0.80717523232669086</v>
      </c>
      <c r="AB271">
        <v>27549441</v>
      </c>
      <c r="AC271">
        <v>3.8763199999999998E-2</v>
      </c>
      <c r="AD271">
        <v>1067904.49</v>
      </c>
      <c r="AE271">
        <v>33212.04</v>
      </c>
      <c r="AF271">
        <v>941902.53</v>
      </c>
      <c r="AH271">
        <v>307898.71000000002</v>
      </c>
      <c r="AJ271">
        <v>2367023.64</v>
      </c>
      <c r="AK271">
        <v>3490008.67</v>
      </c>
      <c r="AL271">
        <v>0.80117026719074513</v>
      </c>
      <c r="AO271">
        <v>564.66525304811501</v>
      </c>
      <c r="AP271">
        <v>5.1885974254614102E-2</v>
      </c>
    </row>
    <row r="272" spans="1:42" x14ac:dyDescent="0.25">
      <c r="A272" t="s">
        <v>655</v>
      </c>
      <c r="B272" t="s">
        <v>656</v>
      </c>
      <c r="C272" t="s">
        <v>652</v>
      </c>
      <c r="D272" t="s">
        <v>102</v>
      </c>
      <c r="F272">
        <v>1144.5</v>
      </c>
      <c r="H272">
        <v>128716003</v>
      </c>
      <c r="I272">
        <v>14909445.310000001</v>
      </c>
      <c r="J272">
        <v>13027.03</v>
      </c>
      <c r="L272">
        <v>8.6300000000000008</v>
      </c>
      <c r="M272">
        <v>8.6300000000000008</v>
      </c>
      <c r="N272">
        <v>9877.0300000000007</v>
      </c>
      <c r="P272">
        <v>11.56</v>
      </c>
      <c r="Q272">
        <v>13230.42</v>
      </c>
      <c r="S272">
        <v>0.3145</v>
      </c>
      <c r="T272">
        <v>0.3145</v>
      </c>
      <c r="V272">
        <v>4689020.54</v>
      </c>
      <c r="X272">
        <v>491163.09</v>
      </c>
      <c r="Y272">
        <v>4993021.78</v>
      </c>
      <c r="Z272">
        <v>10173205.41</v>
      </c>
      <c r="AA272">
        <v>0.68233292375918708</v>
      </c>
      <c r="AB272">
        <v>132502791</v>
      </c>
      <c r="AC272">
        <v>3.8000100000000002E-2</v>
      </c>
      <c r="AD272">
        <v>5035119.3</v>
      </c>
      <c r="AE272">
        <v>108848.06</v>
      </c>
      <c r="AF272">
        <v>4797868.5999999996</v>
      </c>
      <c r="AH272">
        <v>452048.2</v>
      </c>
      <c r="AJ272">
        <v>4849420.9400000004</v>
      </c>
      <c r="AK272">
        <v>10138452.629999999</v>
      </c>
      <c r="AL272">
        <v>0.68000200002075051</v>
      </c>
      <c r="AO272">
        <v>429.15079947575362</v>
      </c>
      <c r="AP272">
        <v>4.8445567378460994E-2</v>
      </c>
    </row>
    <row r="273" spans="1:42" x14ac:dyDescent="0.25">
      <c r="A273" t="s">
        <v>657</v>
      </c>
      <c r="B273" t="s">
        <v>658</v>
      </c>
      <c r="C273" t="s">
        <v>652</v>
      </c>
      <c r="D273" t="s">
        <v>102</v>
      </c>
      <c r="F273">
        <v>375.71</v>
      </c>
      <c r="H273">
        <v>44450907</v>
      </c>
      <c r="I273">
        <v>4775419.84</v>
      </c>
      <c r="J273">
        <v>12710.38</v>
      </c>
      <c r="L273">
        <v>9.3000000000000007</v>
      </c>
      <c r="M273">
        <v>9.3000000000000007</v>
      </c>
      <c r="N273">
        <v>3494.1</v>
      </c>
      <c r="P273">
        <v>7.45</v>
      </c>
      <c r="Q273">
        <v>2799.03</v>
      </c>
      <c r="S273">
        <v>0.34899999999999998</v>
      </c>
      <c r="T273">
        <v>0.34899999999999998</v>
      </c>
      <c r="V273">
        <v>1666621.52</v>
      </c>
      <c r="X273">
        <v>130085.07</v>
      </c>
      <c r="Y273">
        <v>1486618.54</v>
      </c>
      <c r="Z273">
        <v>3283325.13</v>
      </c>
      <c r="AA273">
        <v>0.68754690477643954</v>
      </c>
      <c r="AB273">
        <v>44450907</v>
      </c>
      <c r="AC273">
        <v>3.1311400000000003E-2</v>
      </c>
      <c r="AD273">
        <v>1391820.12</v>
      </c>
      <c r="AE273">
        <v>0</v>
      </c>
      <c r="AF273">
        <v>1666621.52</v>
      </c>
      <c r="AH273">
        <v>89266.25</v>
      </c>
      <c r="AJ273">
        <v>1458727.02</v>
      </c>
      <c r="AK273">
        <v>3255433.6100000003</v>
      </c>
      <c r="AL273">
        <v>0.68170626229169418</v>
      </c>
      <c r="AO273">
        <v>346.23797609858673</v>
      </c>
      <c r="AP273">
        <v>3.9959368116249186E-2</v>
      </c>
    </row>
    <row r="274" spans="1:42" x14ac:dyDescent="0.25">
      <c r="A274" t="s">
        <v>659</v>
      </c>
      <c r="B274" t="s">
        <v>660</v>
      </c>
      <c r="C274" t="s">
        <v>652</v>
      </c>
      <c r="D274" t="s">
        <v>102</v>
      </c>
      <c r="F274">
        <v>675.45</v>
      </c>
      <c r="H274">
        <v>106990054</v>
      </c>
      <c r="I274">
        <v>8675838.3000000007</v>
      </c>
      <c r="J274">
        <v>12844.53</v>
      </c>
      <c r="L274">
        <v>12.33</v>
      </c>
      <c r="M274">
        <v>12.33</v>
      </c>
      <c r="N274">
        <v>8328.2900000000009</v>
      </c>
      <c r="P274">
        <v>0.09</v>
      </c>
      <c r="Q274">
        <v>60.79</v>
      </c>
      <c r="S274">
        <v>0.51690000000000003</v>
      </c>
      <c r="T274">
        <v>0.51690000000000003</v>
      </c>
      <c r="V274">
        <v>4484540.8099999996</v>
      </c>
      <c r="X274">
        <v>272143.12</v>
      </c>
      <c r="Y274">
        <v>2414251.7000000002</v>
      </c>
      <c r="Z274">
        <v>7170935.6299999999</v>
      </c>
      <c r="AA274">
        <v>0.82654094993909688</v>
      </c>
      <c r="AB274">
        <v>106990054</v>
      </c>
      <c r="AC274">
        <v>4.2391100000000001E-2</v>
      </c>
      <c r="AD274">
        <v>4535426.07</v>
      </c>
      <c r="AE274">
        <v>26302.59</v>
      </c>
      <c r="AF274">
        <v>4510843.4000000004</v>
      </c>
      <c r="AH274">
        <v>231737.63</v>
      </c>
      <c r="AJ274">
        <v>2374054.71</v>
      </c>
      <c r="AK274">
        <v>7157041.2300000004</v>
      </c>
      <c r="AL274">
        <v>0.82493944475659486</v>
      </c>
      <c r="AO274">
        <v>402.90638833370343</v>
      </c>
      <c r="AP274">
        <v>3.8024528747894325E-2</v>
      </c>
    </row>
    <row r="275" spans="1:42" x14ac:dyDescent="0.25">
      <c r="A275" t="s">
        <v>661</v>
      </c>
      <c r="B275" t="s">
        <v>662</v>
      </c>
      <c r="C275" t="s">
        <v>663</v>
      </c>
      <c r="D275" t="s">
        <v>97</v>
      </c>
      <c r="F275">
        <v>27.31</v>
      </c>
      <c r="H275">
        <v>0</v>
      </c>
      <c r="I275">
        <v>364519.05</v>
      </c>
      <c r="J275">
        <v>13347.45</v>
      </c>
      <c r="L275">
        <v>0</v>
      </c>
      <c r="M275">
        <v>0</v>
      </c>
      <c r="N275">
        <v>0</v>
      </c>
      <c r="P275">
        <v>0</v>
      </c>
      <c r="Q275">
        <v>0</v>
      </c>
      <c r="S275">
        <v>0</v>
      </c>
      <c r="T275">
        <v>0.1</v>
      </c>
      <c r="V275">
        <v>36451.9</v>
      </c>
      <c r="X275">
        <v>0</v>
      </c>
      <c r="Y275">
        <v>233779</v>
      </c>
      <c r="Z275">
        <v>270230.90000000002</v>
      </c>
      <c r="AA275">
        <v>0.74133546655517735</v>
      </c>
      <c r="AB275">
        <v>0</v>
      </c>
      <c r="AC275">
        <v>0</v>
      </c>
      <c r="AD275">
        <v>0</v>
      </c>
      <c r="AE275">
        <v>0</v>
      </c>
      <c r="AF275">
        <v>36451.9</v>
      </c>
      <c r="AH275">
        <v>0</v>
      </c>
      <c r="AJ275">
        <v>233779</v>
      </c>
      <c r="AK275">
        <v>270230.90000000002</v>
      </c>
      <c r="AL275">
        <v>0.74133546655517735</v>
      </c>
      <c r="AO275">
        <v>0</v>
      </c>
      <c r="AP275">
        <v>0</v>
      </c>
    </row>
    <row r="276" spans="1:42" x14ac:dyDescent="0.25">
      <c r="A276" t="s">
        <v>664</v>
      </c>
      <c r="B276" t="s">
        <v>665</v>
      </c>
      <c r="C276" t="s">
        <v>663</v>
      </c>
      <c r="D276" t="s">
        <v>97</v>
      </c>
      <c r="F276">
        <v>15.66</v>
      </c>
      <c r="H276">
        <v>0</v>
      </c>
      <c r="I276">
        <v>199365.28</v>
      </c>
      <c r="J276">
        <v>12730.86</v>
      </c>
      <c r="L276">
        <v>0</v>
      </c>
      <c r="M276">
        <v>0</v>
      </c>
      <c r="N276">
        <v>0</v>
      </c>
      <c r="P276">
        <v>0</v>
      </c>
      <c r="Q276">
        <v>0</v>
      </c>
      <c r="S276">
        <v>0</v>
      </c>
      <c r="T276">
        <v>0.1</v>
      </c>
      <c r="V276">
        <v>19936.52</v>
      </c>
      <c r="X276">
        <v>0</v>
      </c>
      <c r="Y276">
        <v>103579.7</v>
      </c>
      <c r="Z276">
        <v>123516.22</v>
      </c>
      <c r="AA276">
        <v>0.61954729529635255</v>
      </c>
      <c r="AB276">
        <v>0</v>
      </c>
      <c r="AC276">
        <v>0</v>
      </c>
      <c r="AD276">
        <v>0</v>
      </c>
      <c r="AE276">
        <v>0</v>
      </c>
      <c r="AF276">
        <v>19936.52</v>
      </c>
      <c r="AH276">
        <v>0</v>
      </c>
      <c r="AJ276">
        <v>103579.7</v>
      </c>
      <c r="AK276">
        <v>123516.22</v>
      </c>
      <c r="AL276">
        <v>0.61954729529635255</v>
      </c>
      <c r="AO276">
        <v>0</v>
      </c>
      <c r="AP276">
        <v>0</v>
      </c>
    </row>
    <row r="277" spans="1:42" x14ac:dyDescent="0.25">
      <c r="A277" t="s">
        <v>666</v>
      </c>
      <c r="B277" t="s">
        <v>667</v>
      </c>
      <c r="C277" t="s">
        <v>668</v>
      </c>
      <c r="D277" t="s">
        <v>102</v>
      </c>
      <c r="F277">
        <v>264.87</v>
      </c>
      <c r="H277">
        <v>32517942</v>
      </c>
      <c r="I277">
        <v>3546497.2</v>
      </c>
      <c r="J277">
        <v>13389.57</v>
      </c>
      <c r="L277">
        <v>9.16</v>
      </c>
      <c r="M277">
        <v>9.16</v>
      </c>
      <c r="N277">
        <v>2426.1999999999998</v>
      </c>
      <c r="P277">
        <v>8.23</v>
      </c>
      <c r="Q277">
        <v>2179.88</v>
      </c>
      <c r="S277">
        <v>0.3417</v>
      </c>
      <c r="T277">
        <v>0.3417</v>
      </c>
      <c r="V277">
        <v>1211838.0900000001</v>
      </c>
      <c r="X277">
        <v>172574.11</v>
      </c>
      <c r="Y277">
        <v>1325094.7099999997</v>
      </c>
      <c r="Z277">
        <v>2709506.91</v>
      </c>
      <c r="AA277">
        <v>0.76399522041071966</v>
      </c>
      <c r="AB277">
        <v>32517942</v>
      </c>
      <c r="AC277">
        <v>3.5996E-2</v>
      </c>
      <c r="AD277">
        <v>1170515.8400000001</v>
      </c>
      <c r="AE277">
        <v>0</v>
      </c>
      <c r="AF277">
        <v>1211838.0900000001</v>
      </c>
      <c r="AH277">
        <v>218910.6</v>
      </c>
      <c r="AJ277">
        <v>1273430.76</v>
      </c>
      <c r="AK277">
        <v>2657842.96</v>
      </c>
      <c r="AL277">
        <v>0.74942762114686001</v>
      </c>
      <c r="AO277">
        <v>651.54268131536219</v>
      </c>
      <c r="AP277">
        <v>6.4930137934108789E-2</v>
      </c>
    </row>
    <row r="278" spans="1:42" x14ac:dyDescent="0.25">
      <c r="A278" t="s">
        <v>669</v>
      </c>
      <c r="B278" t="s">
        <v>670</v>
      </c>
      <c r="C278" t="s">
        <v>668</v>
      </c>
      <c r="D278" t="s">
        <v>102</v>
      </c>
      <c r="F278">
        <v>542.28</v>
      </c>
      <c r="H278">
        <v>55351816</v>
      </c>
      <c r="I278">
        <v>7237382.7000000002</v>
      </c>
      <c r="J278">
        <v>13346.2</v>
      </c>
      <c r="L278">
        <v>7.64</v>
      </c>
      <c r="M278">
        <v>7.64</v>
      </c>
      <c r="N278">
        <v>4143.01</v>
      </c>
      <c r="P278">
        <v>19.27</v>
      </c>
      <c r="Q278">
        <v>10449.73</v>
      </c>
      <c r="S278">
        <v>0.26640000000000003</v>
      </c>
      <c r="T278">
        <v>0.26640000000000003</v>
      </c>
      <c r="V278">
        <v>1928038.75</v>
      </c>
      <c r="X278">
        <v>366058.5</v>
      </c>
      <c r="Y278">
        <v>3358514.8999999994</v>
      </c>
      <c r="Z278">
        <v>5652612.1499999994</v>
      </c>
      <c r="AA278">
        <v>0.78102988114750371</v>
      </c>
      <c r="AB278">
        <v>55351816</v>
      </c>
      <c r="AC278">
        <v>2.0893599999999998E-2</v>
      </c>
      <c r="AD278">
        <v>1156498.7</v>
      </c>
      <c r="AE278">
        <v>0</v>
      </c>
      <c r="AF278">
        <v>1928038.75</v>
      </c>
      <c r="AH278">
        <v>496703.38</v>
      </c>
      <c r="AJ278">
        <v>3249751.7</v>
      </c>
      <c r="AK278">
        <v>5543848.9500000002</v>
      </c>
      <c r="AL278">
        <v>0.76600190701536341</v>
      </c>
      <c r="AO278">
        <v>675.0359592830273</v>
      </c>
      <c r="AP278">
        <v>6.6029666987950666E-2</v>
      </c>
    </row>
    <row r="279" spans="1:42" x14ac:dyDescent="0.25">
      <c r="A279" t="s">
        <v>671</v>
      </c>
      <c r="B279" t="s">
        <v>672</v>
      </c>
      <c r="C279" t="s">
        <v>668</v>
      </c>
      <c r="D279" t="s">
        <v>102</v>
      </c>
      <c r="F279">
        <v>1232.45</v>
      </c>
      <c r="H279">
        <v>104055601</v>
      </c>
      <c r="I279">
        <v>16416238.710000001</v>
      </c>
      <c r="J279">
        <v>13320</v>
      </c>
      <c r="L279">
        <v>6.33</v>
      </c>
      <c r="M279">
        <v>6.33</v>
      </c>
      <c r="N279">
        <v>7801.4</v>
      </c>
      <c r="P279">
        <v>32.49</v>
      </c>
      <c r="Q279">
        <v>40042.300000000003</v>
      </c>
      <c r="S279">
        <v>0.20899999999999999</v>
      </c>
      <c r="T279">
        <v>0.20899999999999999</v>
      </c>
      <c r="V279">
        <v>3430993.89</v>
      </c>
      <c r="X279">
        <v>572554.68000000005</v>
      </c>
      <c r="Y279">
        <v>7461005.5499999989</v>
      </c>
      <c r="Z279">
        <v>11464554.119999999</v>
      </c>
      <c r="AA279">
        <v>0.69836667963510612</v>
      </c>
      <c r="AB279">
        <v>104055601</v>
      </c>
      <c r="AC279">
        <v>3.3662200000000003E-2</v>
      </c>
      <c r="AD279">
        <v>3502740.45</v>
      </c>
      <c r="AE279">
        <v>14995.03</v>
      </c>
      <c r="AF279">
        <v>3445988.92</v>
      </c>
      <c r="AH279">
        <v>705716.68</v>
      </c>
      <c r="AJ279">
        <v>7248137.8799999999</v>
      </c>
      <c r="AK279">
        <v>11266681.48</v>
      </c>
      <c r="AL279">
        <v>0.68631320968407139</v>
      </c>
      <c r="AO279">
        <v>464.56625420909575</v>
      </c>
      <c r="AP279">
        <v>5.0818395906227394E-2</v>
      </c>
    </row>
    <row r="280" spans="1:42" x14ac:dyDescent="0.25">
      <c r="A280" t="s">
        <v>673</v>
      </c>
      <c r="B280" t="s">
        <v>674</v>
      </c>
      <c r="C280" t="s">
        <v>675</v>
      </c>
      <c r="D280" t="s">
        <v>102</v>
      </c>
      <c r="F280">
        <v>288.5</v>
      </c>
      <c r="H280">
        <v>27186010</v>
      </c>
      <c r="I280">
        <v>3714467.54</v>
      </c>
      <c r="J280">
        <v>12875.1</v>
      </c>
      <c r="L280">
        <v>7.31</v>
      </c>
      <c r="M280">
        <v>7.31</v>
      </c>
      <c r="N280">
        <v>2108.9299999999998</v>
      </c>
      <c r="P280">
        <v>22.27</v>
      </c>
      <c r="Q280">
        <v>6424.89</v>
      </c>
      <c r="S280">
        <v>0.25119999999999998</v>
      </c>
      <c r="T280">
        <v>0.25119999999999998</v>
      </c>
      <c r="V280">
        <v>933074.24</v>
      </c>
      <c r="X280">
        <v>725624.14</v>
      </c>
      <c r="Y280">
        <v>1336666.4699999997</v>
      </c>
      <c r="Z280">
        <v>2995364.8499999996</v>
      </c>
      <c r="AA280">
        <v>0.80640490669087916</v>
      </c>
      <c r="AB280">
        <v>27186010</v>
      </c>
      <c r="AC280">
        <v>4.2840099999999999E-2</v>
      </c>
      <c r="AD280">
        <v>1164651.3799999999</v>
      </c>
      <c r="AE280">
        <v>58172.17</v>
      </c>
      <c r="AF280">
        <v>991246.41</v>
      </c>
      <c r="AH280">
        <v>137448.4</v>
      </c>
      <c r="AJ280">
        <v>1310057.1299999999</v>
      </c>
      <c r="AK280">
        <v>3026927.6799999997</v>
      </c>
      <c r="AL280">
        <v>0.81490217572341461</v>
      </c>
      <c r="AO280">
        <v>2515.1616637781631</v>
      </c>
      <c r="AP280">
        <v>0.23972298538695186</v>
      </c>
    </row>
    <row r="281" spans="1:42" x14ac:dyDescent="0.25">
      <c r="A281" t="s">
        <v>676</v>
      </c>
      <c r="B281" t="s">
        <v>677</v>
      </c>
      <c r="C281" t="s">
        <v>675</v>
      </c>
      <c r="D281" t="s">
        <v>102</v>
      </c>
      <c r="F281">
        <v>1509.71</v>
      </c>
      <c r="H281">
        <v>369337664</v>
      </c>
      <c r="I281">
        <v>19197578.899999999</v>
      </c>
      <c r="J281">
        <v>12716.07</v>
      </c>
      <c r="L281">
        <v>19.23</v>
      </c>
      <c r="M281">
        <v>19.23</v>
      </c>
      <c r="N281">
        <v>29031.72</v>
      </c>
      <c r="P281">
        <v>51.84</v>
      </c>
      <c r="Q281">
        <v>78263.360000000001</v>
      </c>
      <c r="S281">
        <v>0.84670000000000001</v>
      </c>
      <c r="T281">
        <v>0.84670000000000001</v>
      </c>
      <c r="V281">
        <v>16254590.050000001</v>
      </c>
      <c r="X281">
        <v>1538308.42</v>
      </c>
      <c r="Y281">
        <v>1971077.5899999999</v>
      </c>
      <c r="Z281">
        <v>19763976.059999999</v>
      </c>
      <c r="AA281">
        <v>1</v>
      </c>
      <c r="AB281">
        <v>369337664</v>
      </c>
      <c r="AC281">
        <v>3.08014E-2</v>
      </c>
      <c r="AD281">
        <v>11376117.119999999</v>
      </c>
      <c r="AE281">
        <v>0</v>
      </c>
      <c r="AF281">
        <v>16254590.050000001</v>
      </c>
      <c r="AH281">
        <v>723106.4</v>
      </c>
      <c r="AJ281">
        <v>1971077.59</v>
      </c>
      <c r="AK281">
        <v>19763976.059999999</v>
      </c>
      <c r="AL281">
        <v>1.0295035724530868</v>
      </c>
      <c r="AO281">
        <v>1018.9429890508773</v>
      </c>
      <c r="AP281">
        <v>7.7833954834288538E-2</v>
      </c>
    </row>
    <row r="282" spans="1:42" x14ac:dyDescent="0.25">
      <c r="A282" t="s">
        <v>678</v>
      </c>
      <c r="B282" t="s">
        <v>679</v>
      </c>
      <c r="C282" t="s">
        <v>675</v>
      </c>
      <c r="D282" t="s">
        <v>102</v>
      </c>
      <c r="F282">
        <v>279.25</v>
      </c>
      <c r="H282">
        <v>34563672</v>
      </c>
      <c r="I282">
        <v>3566832.47</v>
      </c>
      <c r="J282">
        <v>12772.9</v>
      </c>
      <c r="L282">
        <v>9.69</v>
      </c>
      <c r="M282">
        <v>9.69</v>
      </c>
      <c r="N282">
        <v>2705.93</v>
      </c>
      <c r="P282">
        <v>5.47</v>
      </c>
      <c r="Q282">
        <v>1527.49</v>
      </c>
      <c r="S282">
        <v>0.36969999999999997</v>
      </c>
      <c r="T282">
        <v>0.36969999999999997</v>
      </c>
      <c r="V282">
        <v>1318657.96</v>
      </c>
      <c r="X282">
        <v>99758.93</v>
      </c>
      <c r="Y282">
        <v>1271615.7</v>
      </c>
      <c r="Z282">
        <v>2690032.59</v>
      </c>
      <c r="AA282">
        <v>0.7541796853722148</v>
      </c>
      <c r="AB282">
        <v>34563672</v>
      </c>
      <c r="AC282">
        <v>4.3388299999999998E-2</v>
      </c>
      <c r="AD282">
        <v>1499658.96</v>
      </c>
      <c r="AE282">
        <v>66916.06</v>
      </c>
      <c r="AF282">
        <v>1385574.02</v>
      </c>
      <c r="AH282">
        <v>129064.16</v>
      </c>
      <c r="AJ282">
        <v>1239889.1000000001</v>
      </c>
      <c r="AK282">
        <v>2725222.05</v>
      </c>
      <c r="AL282">
        <v>0.76404543048246942</v>
      </c>
      <c r="AO282">
        <v>357.23878245299909</v>
      </c>
      <c r="AP282">
        <v>3.6605798782524894E-2</v>
      </c>
    </row>
    <row r="283" spans="1:42" x14ac:dyDescent="0.25">
      <c r="A283" t="s">
        <v>680</v>
      </c>
      <c r="B283" t="s">
        <v>681</v>
      </c>
      <c r="C283" t="s">
        <v>675</v>
      </c>
      <c r="D283" t="s">
        <v>102</v>
      </c>
      <c r="F283">
        <v>534.14</v>
      </c>
      <c r="H283">
        <v>56918190</v>
      </c>
      <c r="I283">
        <v>7076538.6500000004</v>
      </c>
      <c r="J283">
        <v>13248.47</v>
      </c>
      <c r="L283">
        <v>8.0399999999999991</v>
      </c>
      <c r="M283">
        <v>8.0399999999999991</v>
      </c>
      <c r="N283">
        <v>4294.4799999999996</v>
      </c>
      <c r="P283">
        <v>15.92</v>
      </c>
      <c r="Q283">
        <v>8503.5</v>
      </c>
      <c r="S283">
        <v>0.28539999999999999</v>
      </c>
      <c r="T283">
        <v>0.28539999999999999</v>
      </c>
      <c r="V283">
        <v>2019644.13</v>
      </c>
      <c r="X283">
        <v>212407.59</v>
      </c>
      <c r="Y283">
        <v>2832250.1100000003</v>
      </c>
      <c r="Z283">
        <v>5064301.83</v>
      </c>
      <c r="AA283">
        <v>0.71564674206930246</v>
      </c>
      <c r="AB283">
        <v>56918190</v>
      </c>
      <c r="AC283">
        <v>3.2551999999999998E-2</v>
      </c>
      <c r="AD283">
        <v>1852800.92</v>
      </c>
      <c r="AE283">
        <v>0</v>
      </c>
      <c r="AF283">
        <v>2019644.13</v>
      </c>
      <c r="AH283">
        <v>271860.21000000002</v>
      </c>
      <c r="AJ283">
        <v>2754945.77</v>
      </c>
      <c r="AK283">
        <v>4986997.49</v>
      </c>
      <c r="AL283">
        <v>0.70472270931495584</v>
      </c>
      <c r="AO283">
        <v>397.66276631594712</v>
      </c>
      <c r="AP283">
        <v>4.2592279307523774E-2</v>
      </c>
    </row>
    <row r="284" spans="1:42" x14ac:dyDescent="0.25">
      <c r="A284" t="s">
        <v>682</v>
      </c>
      <c r="B284" t="s">
        <v>683</v>
      </c>
      <c r="C284" t="s">
        <v>684</v>
      </c>
      <c r="D284" t="s">
        <v>102</v>
      </c>
      <c r="F284">
        <v>1182.78</v>
      </c>
      <c r="H284">
        <v>189536105</v>
      </c>
      <c r="I284">
        <v>15583609.51</v>
      </c>
      <c r="J284">
        <v>13175.4</v>
      </c>
      <c r="L284">
        <v>12.16</v>
      </c>
      <c r="M284">
        <v>12.16</v>
      </c>
      <c r="N284">
        <v>14382.6</v>
      </c>
      <c r="P284">
        <v>0.01</v>
      </c>
      <c r="Q284">
        <v>11.82</v>
      </c>
      <c r="S284">
        <v>0.50729999999999997</v>
      </c>
      <c r="T284">
        <v>0.50729999999999997</v>
      </c>
      <c r="V284">
        <v>7905565.0999999996</v>
      </c>
      <c r="X284">
        <v>1758390.69</v>
      </c>
      <c r="Y284">
        <v>2443347.9499999993</v>
      </c>
      <c r="Z284">
        <v>12107303.739999998</v>
      </c>
      <c r="AA284">
        <v>0.77692550831890028</v>
      </c>
      <c r="AB284">
        <v>189536105</v>
      </c>
      <c r="AC284">
        <v>3.96105E-2</v>
      </c>
      <c r="AD284">
        <v>7507619.8799999999</v>
      </c>
      <c r="AE284">
        <v>0</v>
      </c>
      <c r="AF284">
        <v>7905565.0999999996</v>
      </c>
      <c r="AH284">
        <v>459588.26</v>
      </c>
      <c r="AJ284">
        <v>2340825.5299999998</v>
      </c>
      <c r="AK284">
        <v>12004781.319999998</v>
      </c>
      <c r="AL284">
        <v>0.7703466460896965</v>
      </c>
      <c r="AO284">
        <v>1486.6591335666819</v>
      </c>
      <c r="AP284">
        <v>0.14647419583316493</v>
      </c>
    </row>
    <row r="285" spans="1:42" x14ac:dyDescent="0.25">
      <c r="A285" t="s">
        <v>685</v>
      </c>
      <c r="B285" t="s">
        <v>686</v>
      </c>
      <c r="C285" t="s">
        <v>687</v>
      </c>
      <c r="D285" t="s">
        <v>102</v>
      </c>
      <c r="F285">
        <v>887.13</v>
      </c>
      <c r="H285">
        <v>68999077</v>
      </c>
      <c r="I285">
        <v>11494636.390000001</v>
      </c>
      <c r="J285">
        <v>12957.1</v>
      </c>
      <c r="L285">
        <v>6</v>
      </c>
      <c r="M285">
        <v>6</v>
      </c>
      <c r="N285">
        <v>5322.78</v>
      </c>
      <c r="P285">
        <v>36.36</v>
      </c>
      <c r="Q285">
        <v>32256.04</v>
      </c>
      <c r="S285">
        <v>0.1958</v>
      </c>
      <c r="T285">
        <v>0.1958</v>
      </c>
      <c r="V285">
        <v>2250649.7999999998</v>
      </c>
      <c r="X285">
        <v>159796.85999999999</v>
      </c>
      <c r="Y285">
        <v>5542904.1899999985</v>
      </c>
      <c r="Z285">
        <v>7953350.8499999978</v>
      </c>
      <c r="AA285">
        <v>0.6919184374478502</v>
      </c>
      <c r="AB285">
        <v>68999077</v>
      </c>
      <c r="AC285">
        <v>3.2567899999999997E-2</v>
      </c>
      <c r="AD285">
        <v>2247155.0299999998</v>
      </c>
      <c r="AE285">
        <v>0</v>
      </c>
      <c r="AF285">
        <v>2250649.7999999998</v>
      </c>
      <c r="AH285">
        <v>300021.09000000003</v>
      </c>
      <c r="AJ285">
        <v>5450473.2199999997</v>
      </c>
      <c r="AK285">
        <v>7860919.879999999</v>
      </c>
      <c r="AL285">
        <v>0.68387721136083701</v>
      </c>
      <c r="AO285">
        <v>180.12789557336578</v>
      </c>
      <c r="AP285">
        <v>2.0328010263348469E-2</v>
      </c>
    </row>
    <row r="286" spans="1:42" x14ac:dyDescent="0.25">
      <c r="A286" t="s">
        <v>688</v>
      </c>
      <c r="B286" t="s">
        <v>689</v>
      </c>
      <c r="C286" t="s">
        <v>687</v>
      </c>
      <c r="D286" t="s">
        <v>102</v>
      </c>
      <c r="F286">
        <v>1110.79</v>
      </c>
      <c r="H286">
        <v>84809744</v>
      </c>
      <c r="I286">
        <v>14691029.109999999</v>
      </c>
      <c r="J286">
        <v>13225.74</v>
      </c>
      <c r="L286">
        <v>5.77</v>
      </c>
      <c r="M286">
        <v>5.77</v>
      </c>
      <c r="N286">
        <v>6409.25</v>
      </c>
      <c r="P286">
        <v>39.18</v>
      </c>
      <c r="Q286">
        <v>43520.75</v>
      </c>
      <c r="S286">
        <v>0.18690000000000001</v>
      </c>
      <c r="T286">
        <v>0.18690000000000001</v>
      </c>
      <c r="V286">
        <v>2745753.34</v>
      </c>
      <c r="X286">
        <v>444384.13</v>
      </c>
      <c r="Y286">
        <v>7138743.4100000001</v>
      </c>
      <c r="Z286">
        <v>10328880.879999999</v>
      </c>
      <c r="AA286">
        <v>0.7030740190262954</v>
      </c>
      <c r="AB286">
        <v>84809744</v>
      </c>
      <c r="AC286">
        <v>2.9200400000000001E-2</v>
      </c>
      <c r="AD286">
        <v>2476478.44</v>
      </c>
      <c r="AE286">
        <v>0</v>
      </c>
      <c r="AF286">
        <v>2745753.34</v>
      </c>
      <c r="AH286">
        <v>590162.54</v>
      </c>
      <c r="AJ286">
        <v>6963508.8099999996</v>
      </c>
      <c r="AK286">
        <v>10153646.279999999</v>
      </c>
      <c r="AL286">
        <v>0.69114601870120451</v>
      </c>
      <c r="AO286">
        <v>400.06133472573578</v>
      </c>
      <c r="AP286">
        <v>4.3765965225253056E-2</v>
      </c>
    </row>
    <row r="287" spans="1:42" x14ac:dyDescent="0.25">
      <c r="A287" t="s">
        <v>690</v>
      </c>
      <c r="B287" t="s">
        <v>691</v>
      </c>
      <c r="C287" t="s">
        <v>663</v>
      </c>
      <c r="D287" t="s">
        <v>102</v>
      </c>
      <c r="F287">
        <v>2135.12</v>
      </c>
      <c r="H287">
        <v>244399147</v>
      </c>
      <c r="I287">
        <v>28639557.449999999</v>
      </c>
      <c r="J287">
        <v>13413.55</v>
      </c>
      <c r="L287">
        <v>8.5299999999999994</v>
      </c>
      <c r="M287">
        <v>8.5299999999999994</v>
      </c>
      <c r="N287">
        <v>18212.57</v>
      </c>
      <c r="P287">
        <v>12.25</v>
      </c>
      <c r="Q287">
        <v>26155.22</v>
      </c>
      <c r="S287">
        <v>0.3095</v>
      </c>
      <c r="T287">
        <v>0.3095</v>
      </c>
      <c r="V287">
        <v>8863943.0299999993</v>
      </c>
      <c r="X287">
        <v>1092332.04</v>
      </c>
      <c r="Y287">
        <v>10527090.65</v>
      </c>
      <c r="Z287">
        <v>20483365.719999999</v>
      </c>
      <c r="AA287">
        <v>0.71521236861849624</v>
      </c>
      <c r="AB287">
        <v>244399147</v>
      </c>
      <c r="AC287">
        <v>3.4997800000000003E-2</v>
      </c>
      <c r="AD287">
        <v>8553432.4600000009</v>
      </c>
      <c r="AE287">
        <v>0</v>
      </c>
      <c r="AF287">
        <v>8863943.0299999993</v>
      </c>
      <c r="AH287">
        <v>1357993.72</v>
      </c>
      <c r="AJ287">
        <v>10140350.83</v>
      </c>
      <c r="AK287">
        <v>20096625.899999999</v>
      </c>
      <c r="AL287">
        <v>0.7017086746219956</v>
      </c>
      <c r="AO287">
        <v>511.6021769268238</v>
      </c>
      <c r="AP287">
        <v>5.4354001782956018E-2</v>
      </c>
    </row>
    <row r="288" spans="1:42" x14ac:dyDescent="0.25">
      <c r="A288" t="s">
        <v>692</v>
      </c>
      <c r="B288" t="s">
        <v>693</v>
      </c>
      <c r="C288" t="s">
        <v>694</v>
      </c>
      <c r="D288" t="s">
        <v>97</v>
      </c>
      <c r="F288">
        <v>81</v>
      </c>
      <c r="H288">
        <v>0</v>
      </c>
      <c r="I288">
        <v>1120949.6000000001</v>
      </c>
      <c r="J288">
        <v>13838.88</v>
      </c>
      <c r="L288">
        <v>0</v>
      </c>
      <c r="M288">
        <v>0</v>
      </c>
      <c r="N288">
        <v>0</v>
      </c>
      <c r="P288">
        <v>0</v>
      </c>
      <c r="Q288">
        <v>0</v>
      </c>
      <c r="S288">
        <v>0</v>
      </c>
      <c r="T288">
        <v>0.1</v>
      </c>
      <c r="V288">
        <v>112094.96</v>
      </c>
      <c r="X288">
        <v>0</v>
      </c>
      <c r="Y288">
        <v>496162.86000000004</v>
      </c>
      <c r="Z288">
        <v>608257.82000000007</v>
      </c>
      <c r="AA288">
        <v>0.54262726887988544</v>
      </c>
      <c r="AB288">
        <v>0</v>
      </c>
      <c r="AC288">
        <v>0</v>
      </c>
      <c r="AD288">
        <v>0</v>
      </c>
      <c r="AE288">
        <v>0</v>
      </c>
      <c r="AF288">
        <v>112094.96</v>
      </c>
      <c r="AH288">
        <v>0</v>
      </c>
      <c r="AJ288">
        <v>496162.86</v>
      </c>
      <c r="AK288">
        <v>608257.81999999995</v>
      </c>
      <c r="AL288">
        <v>0.54262726887988533</v>
      </c>
      <c r="AO288">
        <v>0</v>
      </c>
      <c r="AP288">
        <v>0</v>
      </c>
    </row>
    <row r="289" spans="1:42" x14ac:dyDescent="0.25">
      <c r="A289" t="s">
        <v>695</v>
      </c>
      <c r="B289" t="s">
        <v>696</v>
      </c>
      <c r="C289" t="s">
        <v>694</v>
      </c>
      <c r="D289" t="s">
        <v>97</v>
      </c>
      <c r="F289">
        <v>49.98</v>
      </c>
      <c r="H289">
        <v>0</v>
      </c>
      <c r="I289">
        <v>673571.92</v>
      </c>
      <c r="J289">
        <v>13476.82</v>
      </c>
      <c r="L289">
        <v>0</v>
      </c>
      <c r="M289">
        <v>0</v>
      </c>
      <c r="N289">
        <v>0</v>
      </c>
      <c r="P289">
        <v>0</v>
      </c>
      <c r="Q289">
        <v>0</v>
      </c>
      <c r="S289">
        <v>0</v>
      </c>
      <c r="T289">
        <v>0.1</v>
      </c>
      <c r="V289">
        <v>67357.19</v>
      </c>
      <c r="X289">
        <v>0</v>
      </c>
      <c r="Y289">
        <v>357738.14</v>
      </c>
      <c r="Z289">
        <v>425095.33</v>
      </c>
      <c r="AA289">
        <v>0.63110607401804986</v>
      </c>
      <c r="AB289">
        <v>0</v>
      </c>
      <c r="AC289">
        <v>0</v>
      </c>
      <c r="AD289">
        <v>0</v>
      </c>
      <c r="AE289">
        <v>0</v>
      </c>
      <c r="AF289">
        <v>67357.19</v>
      </c>
      <c r="AH289">
        <v>0</v>
      </c>
      <c r="AJ289">
        <v>357738.14</v>
      </c>
      <c r="AK289">
        <v>425095.33</v>
      </c>
      <c r="AL289">
        <v>0.63110607401804986</v>
      </c>
      <c r="AO289">
        <v>0</v>
      </c>
      <c r="AP289">
        <v>0</v>
      </c>
    </row>
    <row r="290" spans="1:42" x14ac:dyDescent="0.25">
      <c r="A290" t="s">
        <v>697</v>
      </c>
      <c r="B290" t="s">
        <v>698</v>
      </c>
      <c r="C290" t="s">
        <v>694</v>
      </c>
      <c r="D290" t="s">
        <v>102</v>
      </c>
      <c r="F290">
        <v>978.63</v>
      </c>
      <c r="H290">
        <v>154435123</v>
      </c>
      <c r="I290">
        <v>13030850.34</v>
      </c>
      <c r="J290">
        <v>13315.4</v>
      </c>
      <c r="L290">
        <v>11.85</v>
      </c>
      <c r="M290">
        <v>11.85</v>
      </c>
      <c r="N290">
        <v>11596.76</v>
      </c>
      <c r="P290">
        <v>0.03</v>
      </c>
      <c r="Q290">
        <v>29.35</v>
      </c>
      <c r="S290">
        <v>0.48980000000000001</v>
      </c>
      <c r="T290">
        <v>0.48980000000000001</v>
      </c>
      <c r="V290">
        <v>6382510.4900000002</v>
      </c>
      <c r="X290">
        <v>595813.42000000004</v>
      </c>
      <c r="Y290">
        <v>3383555.7199999997</v>
      </c>
      <c r="Z290">
        <v>10361879.629999999</v>
      </c>
      <c r="AA290">
        <v>0.7951806182742176</v>
      </c>
      <c r="AB290">
        <v>154435123</v>
      </c>
      <c r="AC290">
        <v>3.3105299999999997E-2</v>
      </c>
      <c r="AD290">
        <v>5112621.07</v>
      </c>
      <c r="AE290">
        <v>0</v>
      </c>
      <c r="AF290">
        <v>6382510.4900000002</v>
      </c>
      <c r="AH290">
        <v>374241.3</v>
      </c>
      <c r="AJ290">
        <v>3306903.84</v>
      </c>
      <c r="AK290">
        <v>10285227.75</v>
      </c>
      <c r="AL290">
        <v>0.78929827920961293</v>
      </c>
      <c r="AO290">
        <v>608.82398863717651</v>
      </c>
      <c r="AP290">
        <v>5.7929044886730882E-2</v>
      </c>
    </row>
    <row r="291" spans="1:42" x14ac:dyDescent="0.25">
      <c r="A291" t="s">
        <v>699</v>
      </c>
      <c r="B291" t="s">
        <v>700</v>
      </c>
      <c r="C291" t="s">
        <v>694</v>
      </c>
      <c r="D291" t="s">
        <v>102</v>
      </c>
      <c r="F291">
        <v>1294.8599999999999</v>
      </c>
      <c r="H291">
        <v>148791348</v>
      </c>
      <c r="I291">
        <v>16846413.25</v>
      </c>
      <c r="J291">
        <v>13010.21</v>
      </c>
      <c r="L291">
        <v>8.83</v>
      </c>
      <c r="M291">
        <v>8.83</v>
      </c>
      <c r="N291">
        <v>11433.61</v>
      </c>
      <c r="P291">
        <v>10.24</v>
      </c>
      <c r="Q291">
        <v>13259.36</v>
      </c>
      <c r="S291">
        <v>0.32469999999999999</v>
      </c>
      <c r="T291">
        <v>0.32469999999999999</v>
      </c>
      <c r="V291">
        <v>5470030.3799999999</v>
      </c>
      <c r="X291">
        <v>149188.73000000001</v>
      </c>
      <c r="Y291">
        <v>5298229.2100000009</v>
      </c>
      <c r="Z291">
        <v>10917448.32</v>
      </c>
      <c r="AA291">
        <v>0.64805772943982598</v>
      </c>
      <c r="AB291">
        <v>148791348</v>
      </c>
      <c r="AC291">
        <v>3.5950700000000002E-2</v>
      </c>
      <c r="AD291">
        <v>5349153.1100000003</v>
      </c>
      <c r="AE291">
        <v>0</v>
      </c>
      <c r="AF291">
        <v>5470030.3799999999</v>
      </c>
      <c r="AH291">
        <v>224208.86</v>
      </c>
      <c r="AJ291">
        <v>5219320.63</v>
      </c>
      <c r="AK291">
        <v>10838539.74</v>
      </c>
      <c r="AL291">
        <v>0.64337373060701808</v>
      </c>
      <c r="AO291">
        <v>115.21610830514497</v>
      </c>
      <c r="AP291">
        <v>1.3764652211350384E-2</v>
      </c>
    </row>
    <row r="292" spans="1:42" x14ac:dyDescent="0.25">
      <c r="A292" t="s">
        <v>701</v>
      </c>
      <c r="B292" t="s">
        <v>702</v>
      </c>
      <c r="C292" t="s">
        <v>694</v>
      </c>
      <c r="D292" t="s">
        <v>211</v>
      </c>
      <c r="F292">
        <v>558.98</v>
      </c>
      <c r="H292">
        <v>131069793</v>
      </c>
      <c r="I292">
        <v>7168878.96</v>
      </c>
      <c r="J292">
        <v>12824.92</v>
      </c>
      <c r="L292">
        <v>18.28</v>
      </c>
      <c r="M292">
        <v>12.65</v>
      </c>
      <c r="N292">
        <v>7071.09</v>
      </c>
      <c r="P292">
        <v>0.38</v>
      </c>
      <c r="Q292">
        <v>212.41</v>
      </c>
      <c r="S292">
        <v>0.53500000000000003</v>
      </c>
      <c r="T292">
        <v>0.53500000000000003</v>
      </c>
      <c r="V292">
        <v>3835350.24</v>
      </c>
      <c r="X292">
        <v>142904.45000000001</v>
      </c>
      <c r="Y292">
        <v>1215819.52</v>
      </c>
      <c r="Z292">
        <v>5194074.2100000009</v>
      </c>
      <c r="AA292">
        <v>0.72453088397519838</v>
      </c>
      <c r="AB292">
        <v>131069793</v>
      </c>
      <c r="AC292">
        <v>1.7184100000000001E-2</v>
      </c>
      <c r="AD292">
        <v>2252316.42</v>
      </c>
      <c r="AE292">
        <v>0</v>
      </c>
      <c r="AF292">
        <v>3835350.24</v>
      </c>
      <c r="AH292">
        <v>131457.74</v>
      </c>
      <c r="AJ292">
        <v>1179606.97</v>
      </c>
      <c r="AK292">
        <v>5157861.66</v>
      </c>
      <c r="AL292">
        <v>0.71947952933494641</v>
      </c>
      <c r="AO292">
        <v>255.65217002397225</v>
      </c>
      <c r="AP292">
        <v>2.7706142471452019E-2</v>
      </c>
    </row>
    <row r="293" spans="1:42" x14ac:dyDescent="0.25">
      <c r="A293" t="s">
        <v>703</v>
      </c>
      <c r="B293" t="s">
        <v>704</v>
      </c>
      <c r="C293" t="s">
        <v>694</v>
      </c>
      <c r="D293" t="s">
        <v>211</v>
      </c>
      <c r="F293">
        <v>370.25</v>
      </c>
      <c r="H293">
        <v>60433336</v>
      </c>
      <c r="I293">
        <v>4254837.79</v>
      </c>
      <c r="J293">
        <v>11491.79</v>
      </c>
      <c r="L293">
        <v>14.2</v>
      </c>
      <c r="M293">
        <v>9.83</v>
      </c>
      <c r="N293">
        <v>3639.55</v>
      </c>
      <c r="P293">
        <v>4.84</v>
      </c>
      <c r="Q293">
        <v>1792.01</v>
      </c>
      <c r="S293">
        <v>0.37730000000000002</v>
      </c>
      <c r="T293">
        <v>0.37730000000000002</v>
      </c>
      <c r="V293">
        <v>1605350.29</v>
      </c>
      <c r="X293">
        <v>25216.74</v>
      </c>
      <c r="Y293">
        <v>1186215.0299999998</v>
      </c>
      <c r="Z293">
        <v>2816782.0599999996</v>
      </c>
      <c r="AA293">
        <v>0.66201867122177638</v>
      </c>
      <c r="AB293">
        <v>60433336</v>
      </c>
      <c r="AC293">
        <v>1.7682900000000001E-2</v>
      </c>
      <c r="AD293">
        <v>1068636.6299999999</v>
      </c>
      <c r="AE293">
        <v>0</v>
      </c>
      <c r="AF293">
        <v>1605350.29</v>
      </c>
      <c r="AH293">
        <v>17274.3</v>
      </c>
      <c r="AJ293">
        <v>1180376.6299999999</v>
      </c>
      <c r="AK293">
        <v>2810943.66</v>
      </c>
      <c r="AL293">
        <v>0.66064649200175507</v>
      </c>
      <c r="AO293">
        <v>68.107332883187041</v>
      </c>
      <c r="AP293">
        <v>8.9709161940300149E-3</v>
      </c>
    </row>
    <row r="294" spans="1:42" x14ac:dyDescent="0.25">
      <c r="A294" t="s">
        <v>705</v>
      </c>
      <c r="B294" t="s">
        <v>706</v>
      </c>
      <c r="C294" t="s">
        <v>694</v>
      </c>
      <c r="D294" t="s">
        <v>211</v>
      </c>
      <c r="F294">
        <v>157</v>
      </c>
      <c r="H294">
        <v>13757019</v>
      </c>
      <c r="I294">
        <v>2205612.84</v>
      </c>
      <c r="J294">
        <v>14048.48</v>
      </c>
      <c r="L294">
        <v>6.23</v>
      </c>
      <c r="M294">
        <v>4.3099999999999996</v>
      </c>
      <c r="N294">
        <v>676.67</v>
      </c>
      <c r="P294">
        <v>59.59</v>
      </c>
      <c r="Q294">
        <v>9355.6299999999992</v>
      </c>
      <c r="S294">
        <v>0.13639999999999999</v>
      </c>
      <c r="T294">
        <v>0.13639999999999999</v>
      </c>
      <c r="V294">
        <v>300845.59000000003</v>
      </c>
      <c r="X294">
        <v>53763.12</v>
      </c>
      <c r="Y294">
        <v>1067058.6200000001</v>
      </c>
      <c r="Z294">
        <v>1421667.33</v>
      </c>
      <c r="AA294">
        <v>0.6445679423955476</v>
      </c>
      <c r="AB294">
        <v>13757019</v>
      </c>
      <c r="AC294">
        <v>1.8875599999999999E-2</v>
      </c>
      <c r="AD294">
        <v>259671.98</v>
      </c>
      <c r="AE294">
        <v>0</v>
      </c>
      <c r="AF294">
        <v>300845.59000000003</v>
      </c>
      <c r="AH294">
        <v>101891.18</v>
      </c>
      <c r="AJ294">
        <v>1030843.22</v>
      </c>
      <c r="AK294">
        <v>1385451.93</v>
      </c>
      <c r="AL294">
        <v>0.62814828825534041</v>
      </c>
      <c r="AO294">
        <v>342.44025477707009</v>
      </c>
      <c r="AP294">
        <v>3.8805474831595209E-2</v>
      </c>
    </row>
    <row r="295" spans="1:42" x14ac:dyDescent="0.25">
      <c r="A295" t="s">
        <v>707</v>
      </c>
      <c r="B295" t="s">
        <v>708</v>
      </c>
      <c r="C295" t="s">
        <v>694</v>
      </c>
      <c r="D295" t="s">
        <v>211</v>
      </c>
      <c r="F295">
        <v>173.5</v>
      </c>
      <c r="H295">
        <v>26651777</v>
      </c>
      <c r="I295">
        <v>2004806.84</v>
      </c>
      <c r="J295">
        <v>11555.08</v>
      </c>
      <c r="L295">
        <v>13.29</v>
      </c>
      <c r="M295">
        <v>9.1999999999999993</v>
      </c>
      <c r="N295">
        <v>1596.2</v>
      </c>
      <c r="P295">
        <v>8</v>
      </c>
      <c r="Q295">
        <v>1388</v>
      </c>
      <c r="S295">
        <v>0.34379999999999999</v>
      </c>
      <c r="T295">
        <v>0.34379999999999999</v>
      </c>
      <c r="V295">
        <v>689252.59</v>
      </c>
      <c r="X295">
        <v>10807.52</v>
      </c>
      <c r="Y295">
        <v>576589.98</v>
      </c>
      <c r="Z295">
        <v>1276650.0899999999</v>
      </c>
      <c r="AA295">
        <v>0.63679456021808056</v>
      </c>
      <c r="AB295">
        <v>26651777</v>
      </c>
      <c r="AC295">
        <v>2.04353E-2</v>
      </c>
      <c r="AD295">
        <v>544637.05000000005</v>
      </c>
      <c r="AE295">
        <v>0</v>
      </c>
      <c r="AF295">
        <v>689252.59</v>
      </c>
      <c r="AH295">
        <v>4615</v>
      </c>
      <c r="AJ295">
        <v>574913.78</v>
      </c>
      <c r="AK295">
        <v>1274973.8900000001</v>
      </c>
      <c r="AL295">
        <v>0.63595846969476622</v>
      </c>
      <c r="AO295">
        <v>62.291181556195966</v>
      </c>
      <c r="AP295">
        <v>8.4766598632070797E-3</v>
      </c>
    </row>
    <row r="296" spans="1:42" x14ac:dyDescent="0.25">
      <c r="A296" t="s">
        <v>709</v>
      </c>
      <c r="B296" t="s">
        <v>710</v>
      </c>
      <c r="C296" t="s">
        <v>694</v>
      </c>
      <c r="D296" t="s">
        <v>211</v>
      </c>
      <c r="F296">
        <v>218.21</v>
      </c>
      <c r="H296">
        <v>39851632</v>
      </c>
      <c r="I296">
        <v>2588111.02</v>
      </c>
      <c r="J296">
        <v>11860.64</v>
      </c>
      <c r="L296">
        <v>15.39</v>
      </c>
      <c r="M296">
        <v>10.65</v>
      </c>
      <c r="N296">
        <v>2323.9299999999998</v>
      </c>
      <c r="P296">
        <v>1.9</v>
      </c>
      <c r="Q296">
        <v>414.59</v>
      </c>
      <c r="S296">
        <v>0.42220000000000002</v>
      </c>
      <c r="T296">
        <v>0.42220000000000002</v>
      </c>
      <c r="V296">
        <v>1092700.47</v>
      </c>
      <c r="X296">
        <v>20340.59</v>
      </c>
      <c r="Y296">
        <v>753291.97</v>
      </c>
      <c r="Z296">
        <v>1866333.03</v>
      </c>
      <c r="AA296">
        <v>0.72111784060948048</v>
      </c>
      <c r="AB296">
        <v>39851632</v>
      </c>
      <c r="AC296">
        <v>1.9427099999999999E-2</v>
      </c>
      <c r="AD296">
        <v>774201.64</v>
      </c>
      <c r="AE296">
        <v>0</v>
      </c>
      <c r="AF296">
        <v>1092700.47</v>
      </c>
      <c r="AH296">
        <v>15188.27</v>
      </c>
      <c r="AJ296">
        <v>749056.23</v>
      </c>
      <c r="AK296">
        <v>1862097.29</v>
      </c>
      <c r="AL296">
        <v>0.71948122611834486</v>
      </c>
      <c r="AO296">
        <v>93.215663810091201</v>
      </c>
      <c r="AP296">
        <v>1.0923484024833096E-2</v>
      </c>
    </row>
    <row r="297" spans="1:42" x14ac:dyDescent="0.25">
      <c r="A297" t="s">
        <v>711</v>
      </c>
      <c r="B297" t="s">
        <v>712</v>
      </c>
      <c r="C297" t="s">
        <v>694</v>
      </c>
      <c r="D297" t="s">
        <v>211</v>
      </c>
      <c r="F297">
        <v>90.5</v>
      </c>
      <c r="H297">
        <v>18503654</v>
      </c>
      <c r="I297">
        <v>1075921.2</v>
      </c>
      <c r="J297">
        <v>11888.63</v>
      </c>
      <c r="L297">
        <v>17.190000000000001</v>
      </c>
      <c r="M297">
        <v>11.9</v>
      </c>
      <c r="N297">
        <v>1076.95</v>
      </c>
      <c r="P297">
        <v>0.01</v>
      </c>
      <c r="Q297">
        <v>0.9</v>
      </c>
      <c r="S297">
        <v>0.49259999999999998</v>
      </c>
      <c r="T297">
        <v>0.49259999999999998</v>
      </c>
      <c r="V297">
        <v>529998.78</v>
      </c>
      <c r="X297">
        <v>12960.13</v>
      </c>
      <c r="Y297">
        <v>265018.79000000004</v>
      </c>
      <c r="Z297">
        <v>807977.70000000007</v>
      </c>
      <c r="AA297">
        <v>0.75096363934459154</v>
      </c>
      <c r="AB297">
        <v>18503654</v>
      </c>
      <c r="AC297">
        <v>2.4798500000000001E-2</v>
      </c>
      <c r="AD297">
        <v>458862.86</v>
      </c>
      <c r="AE297">
        <v>0</v>
      </c>
      <c r="AF297">
        <v>529998.78</v>
      </c>
      <c r="AH297">
        <v>24049.46</v>
      </c>
      <c r="AJ297">
        <v>259029.6</v>
      </c>
      <c r="AK297">
        <v>801988.51</v>
      </c>
      <c r="AL297">
        <v>0.74539706997129529</v>
      </c>
      <c r="AO297">
        <v>143.20585635359114</v>
      </c>
      <c r="AP297">
        <v>1.615999461139412E-2</v>
      </c>
    </row>
    <row r="298" spans="1:42" x14ac:dyDescent="0.25">
      <c r="A298" t="s">
        <v>713</v>
      </c>
      <c r="B298" t="s">
        <v>714</v>
      </c>
      <c r="C298" t="s">
        <v>694</v>
      </c>
      <c r="D298" t="s">
        <v>211</v>
      </c>
      <c r="F298">
        <v>172.89</v>
      </c>
      <c r="H298">
        <v>25687151</v>
      </c>
      <c r="I298">
        <v>2040787.75</v>
      </c>
      <c r="J298">
        <v>11803.96</v>
      </c>
      <c r="L298">
        <v>12.58</v>
      </c>
      <c r="M298">
        <v>8.6999999999999993</v>
      </c>
      <c r="N298">
        <v>1504.14</v>
      </c>
      <c r="P298">
        <v>11.08</v>
      </c>
      <c r="Q298">
        <v>1915.62</v>
      </c>
      <c r="S298">
        <v>0.31809999999999999</v>
      </c>
      <c r="T298">
        <v>0.31809999999999999</v>
      </c>
      <c r="V298">
        <v>649174.57999999996</v>
      </c>
      <c r="X298">
        <v>17105.830000000002</v>
      </c>
      <c r="Y298">
        <v>749605.22999999986</v>
      </c>
      <c r="Z298">
        <v>1415885.6399999997</v>
      </c>
      <c r="AA298">
        <v>0.69379367844598228</v>
      </c>
      <c r="AB298">
        <v>25687151</v>
      </c>
      <c r="AC298">
        <v>2.2476400000000001E-2</v>
      </c>
      <c r="AD298">
        <v>577354.68000000005</v>
      </c>
      <c r="AE298">
        <v>0</v>
      </c>
      <c r="AF298">
        <v>649174.57999999996</v>
      </c>
      <c r="AH298">
        <v>10421.92</v>
      </c>
      <c r="AJ298">
        <v>746413.97</v>
      </c>
      <c r="AK298">
        <v>1412694.38</v>
      </c>
      <c r="AL298">
        <v>0.69222993914972286</v>
      </c>
      <c r="AO298">
        <v>98.94054022789058</v>
      </c>
      <c r="AP298">
        <v>1.210865580140554E-2</v>
      </c>
    </row>
    <row r="299" spans="1:42" x14ac:dyDescent="0.25">
      <c r="A299" t="s">
        <v>715</v>
      </c>
      <c r="B299" t="s">
        <v>716</v>
      </c>
      <c r="C299" t="s">
        <v>694</v>
      </c>
      <c r="D299" t="s">
        <v>222</v>
      </c>
      <c r="F299">
        <v>615.99</v>
      </c>
      <c r="H299">
        <v>334907545</v>
      </c>
      <c r="I299">
        <v>8308093.6900000004</v>
      </c>
      <c r="J299">
        <v>13487.38</v>
      </c>
      <c r="L299">
        <v>40.31</v>
      </c>
      <c r="M299">
        <v>12.4</v>
      </c>
      <c r="N299">
        <v>7638.27</v>
      </c>
      <c r="P299">
        <v>0.13</v>
      </c>
      <c r="Q299">
        <v>80.069999999999993</v>
      </c>
      <c r="S299">
        <v>0.52090000000000003</v>
      </c>
      <c r="T299">
        <v>0.52090000000000003</v>
      </c>
      <c r="V299">
        <v>4327686</v>
      </c>
      <c r="X299">
        <v>251966.56</v>
      </c>
      <c r="Y299">
        <v>606929.13</v>
      </c>
      <c r="Z299">
        <v>5186581.6899999995</v>
      </c>
      <c r="AA299">
        <v>0.62428059715344875</v>
      </c>
      <c r="AB299">
        <v>334907545</v>
      </c>
      <c r="AC299">
        <v>1.7293699999999999E-2</v>
      </c>
      <c r="AD299">
        <v>5791790.6100000003</v>
      </c>
      <c r="AE299">
        <v>762652.09</v>
      </c>
      <c r="AF299">
        <v>5090338.09</v>
      </c>
      <c r="AH299">
        <v>66434.86</v>
      </c>
      <c r="AJ299">
        <v>581968.26</v>
      </c>
      <c r="AK299">
        <v>5924272.9099999992</v>
      </c>
      <c r="AL299">
        <v>0.71307247258546491</v>
      </c>
      <c r="AO299">
        <v>409.04326368934562</v>
      </c>
      <c r="AP299">
        <v>4.2531220932561668E-2</v>
      </c>
    </row>
    <row r="300" spans="1:42" x14ac:dyDescent="0.25">
      <c r="A300" t="s">
        <v>717</v>
      </c>
      <c r="B300" t="s">
        <v>718</v>
      </c>
      <c r="C300" t="s">
        <v>694</v>
      </c>
      <c r="D300" t="s">
        <v>211</v>
      </c>
      <c r="F300">
        <v>167.97</v>
      </c>
      <c r="H300">
        <v>32710202</v>
      </c>
      <c r="I300">
        <v>2066430.64</v>
      </c>
      <c r="J300">
        <v>12302.37</v>
      </c>
      <c r="L300">
        <v>15.82</v>
      </c>
      <c r="M300">
        <v>10.95</v>
      </c>
      <c r="N300">
        <v>1839.27</v>
      </c>
      <c r="P300">
        <v>1.1599999999999999</v>
      </c>
      <c r="Q300">
        <v>194.84</v>
      </c>
      <c r="S300">
        <v>0.439</v>
      </c>
      <c r="T300">
        <v>0.439</v>
      </c>
      <c r="V300">
        <v>907163.05</v>
      </c>
      <c r="X300">
        <v>18396.689999999999</v>
      </c>
      <c r="Y300">
        <v>411747.97</v>
      </c>
      <c r="Z300">
        <v>1337307.71</v>
      </c>
      <c r="AA300">
        <v>0.64715828545786569</v>
      </c>
      <c r="AB300">
        <v>32710202</v>
      </c>
      <c r="AC300">
        <v>2.2451599999999999E-2</v>
      </c>
      <c r="AD300">
        <v>734396.37</v>
      </c>
      <c r="AE300">
        <v>0</v>
      </c>
      <c r="AF300">
        <v>907163.05</v>
      </c>
      <c r="AH300">
        <v>11930.73</v>
      </c>
      <c r="AJ300">
        <v>407538.31</v>
      </c>
      <c r="AK300">
        <v>1333098.05</v>
      </c>
      <c r="AL300">
        <v>0.64512112054242488</v>
      </c>
      <c r="AO300">
        <v>109.52366494016788</v>
      </c>
      <c r="AP300">
        <v>1.379995267414876E-2</v>
      </c>
    </row>
    <row r="301" spans="1:42" x14ac:dyDescent="0.25">
      <c r="A301" t="s">
        <v>719</v>
      </c>
      <c r="B301" t="s">
        <v>720</v>
      </c>
      <c r="C301" t="s">
        <v>694</v>
      </c>
      <c r="D301" t="s">
        <v>211</v>
      </c>
      <c r="F301">
        <v>123.04</v>
      </c>
      <c r="H301">
        <v>8739953</v>
      </c>
      <c r="I301">
        <v>1687283.61</v>
      </c>
      <c r="J301">
        <v>13713.29</v>
      </c>
      <c r="L301">
        <v>5.17</v>
      </c>
      <c r="M301">
        <v>3.57</v>
      </c>
      <c r="N301">
        <v>439.25</v>
      </c>
      <c r="P301">
        <v>71.569999999999993</v>
      </c>
      <c r="Q301">
        <v>8805.9699999999993</v>
      </c>
      <c r="S301">
        <v>0.1147</v>
      </c>
      <c r="T301">
        <v>0.1147</v>
      </c>
      <c r="V301">
        <v>193531.43</v>
      </c>
      <c r="X301">
        <v>68226.31</v>
      </c>
      <c r="Y301">
        <v>1041842.38</v>
      </c>
      <c r="Z301">
        <v>1303600.1200000001</v>
      </c>
      <c r="AA301">
        <v>0.77260284653627376</v>
      </c>
      <c r="AB301">
        <v>8739953</v>
      </c>
      <c r="AC301">
        <v>3.7764100000000002E-2</v>
      </c>
      <c r="AD301">
        <v>330056.45</v>
      </c>
      <c r="AE301">
        <v>15659.41</v>
      </c>
      <c r="AF301">
        <v>209190.84</v>
      </c>
      <c r="AH301">
        <v>201181.12</v>
      </c>
      <c r="AJ301">
        <v>996094.36</v>
      </c>
      <c r="AK301">
        <v>1273511.51</v>
      </c>
      <c r="AL301">
        <v>0.75477027243807571</v>
      </c>
      <c r="AO301">
        <v>554.5051202860858</v>
      </c>
      <c r="AP301">
        <v>5.3573375241814658E-2</v>
      </c>
    </row>
    <row r="302" spans="1:42" x14ac:dyDescent="0.25">
      <c r="A302" t="s">
        <v>721</v>
      </c>
      <c r="B302" t="s">
        <v>722</v>
      </c>
      <c r="C302" t="s">
        <v>723</v>
      </c>
      <c r="D302" t="s">
        <v>102</v>
      </c>
      <c r="F302">
        <v>328.52</v>
      </c>
      <c r="H302">
        <v>29623301</v>
      </c>
      <c r="I302">
        <v>4248156.96</v>
      </c>
      <c r="J302">
        <v>12931.19</v>
      </c>
      <c r="L302">
        <v>6.97</v>
      </c>
      <c r="M302">
        <v>6.97</v>
      </c>
      <c r="N302">
        <v>2289.7800000000002</v>
      </c>
      <c r="P302">
        <v>25.6</v>
      </c>
      <c r="Q302">
        <v>8410.11</v>
      </c>
      <c r="S302">
        <v>0.2361</v>
      </c>
      <c r="T302">
        <v>0.2361</v>
      </c>
      <c r="V302">
        <v>1002989.85</v>
      </c>
      <c r="X302">
        <v>409632.06</v>
      </c>
      <c r="Y302">
        <v>1641253.7500000002</v>
      </c>
      <c r="Z302">
        <v>3053875.66</v>
      </c>
      <c r="AA302">
        <v>0.71887072176353861</v>
      </c>
      <c r="AB302">
        <v>33723360</v>
      </c>
      <c r="AC302">
        <v>4.0061300000000001E-2</v>
      </c>
      <c r="AD302">
        <v>1351001.64</v>
      </c>
      <c r="AE302">
        <v>82165.58</v>
      </c>
      <c r="AF302">
        <v>1085155.43</v>
      </c>
      <c r="AH302">
        <v>96378.85</v>
      </c>
      <c r="AJ302">
        <v>1614158.83</v>
      </c>
      <c r="AK302">
        <v>3108946.3200000003</v>
      </c>
      <c r="AL302">
        <v>0.73183414578918959</v>
      </c>
      <c r="AO302">
        <v>1246.9014367466214</v>
      </c>
      <c r="AP302">
        <v>0.13175912924736505</v>
      </c>
    </row>
    <row r="303" spans="1:42" x14ac:dyDescent="0.25">
      <c r="A303" t="s">
        <v>724</v>
      </c>
      <c r="B303" t="s">
        <v>725</v>
      </c>
      <c r="C303" t="s">
        <v>723</v>
      </c>
      <c r="D303" t="s">
        <v>211</v>
      </c>
      <c r="F303">
        <v>363.12</v>
      </c>
      <c r="H303">
        <v>34263935</v>
      </c>
      <c r="I303">
        <v>4596616</v>
      </c>
      <c r="J303">
        <v>12658.66</v>
      </c>
      <c r="L303">
        <v>7.45</v>
      </c>
      <c r="M303">
        <v>5.15</v>
      </c>
      <c r="N303">
        <v>1870.06</v>
      </c>
      <c r="P303">
        <v>47.33</v>
      </c>
      <c r="Q303">
        <v>17186.46</v>
      </c>
      <c r="S303">
        <v>0.16420000000000001</v>
      </c>
      <c r="T303">
        <v>0.16420000000000001</v>
      </c>
      <c r="V303">
        <v>754764.34</v>
      </c>
      <c r="X303">
        <v>81466.61</v>
      </c>
      <c r="Y303">
        <v>2095950.0799999998</v>
      </c>
      <c r="Z303">
        <v>2932181.03</v>
      </c>
      <c r="AA303">
        <v>0.63789993116675392</v>
      </c>
      <c r="AB303">
        <v>34795673</v>
      </c>
      <c r="AC303">
        <v>1.5875799999999999E-2</v>
      </c>
      <c r="AD303">
        <v>552409.14</v>
      </c>
      <c r="AE303">
        <v>0</v>
      </c>
      <c r="AF303">
        <v>754764.34</v>
      </c>
      <c r="AH303">
        <v>106682.4</v>
      </c>
      <c r="AJ303">
        <v>2057320.37</v>
      </c>
      <c r="AK303">
        <v>2893551.3200000003</v>
      </c>
      <c r="AL303">
        <v>0.62949598574255505</v>
      </c>
      <c r="AO303">
        <v>224.3517569949328</v>
      </c>
      <c r="AP303">
        <v>2.8154541250714708E-2</v>
      </c>
    </row>
    <row r="304" spans="1:42" x14ac:dyDescent="0.25">
      <c r="A304" t="s">
        <v>726</v>
      </c>
      <c r="B304" t="s">
        <v>727</v>
      </c>
      <c r="C304" t="s">
        <v>723</v>
      </c>
      <c r="D304" t="s">
        <v>211</v>
      </c>
      <c r="F304">
        <v>240.14</v>
      </c>
      <c r="H304">
        <v>29767949</v>
      </c>
      <c r="I304">
        <v>2944171.88</v>
      </c>
      <c r="J304">
        <v>12260.23</v>
      </c>
      <c r="L304">
        <v>10.11</v>
      </c>
      <c r="M304">
        <v>6.99</v>
      </c>
      <c r="N304">
        <v>1678.57</v>
      </c>
      <c r="P304">
        <v>25.4</v>
      </c>
      <c r="Q304">
        <v>6099.55</v>
      </c>
      <c r="S304">
        <v>0.23699999999999999</v>
      </c>
      <c r="T304">
        <v>0.23699999999999999</v>
      </c>
      <c r="V304">
        <v>697768.73</v>
      </c>
      <c r="X304">
        <v>62143.73</v>
      </c>
      <c r="Y304">
        <v>1329119.3899999999</v>
      </c>
      <c r="Z304">
        <v>2089031.8499999999</v>
      </c>
      <c r="AA304">
        <v>0.7095481973015787</v>
      </c>
      <c r="AB304">
        <v>31359547</v>
      </c>
      <c r="AC304">
        <v>1.8328299999999999E-2</v>
      </c>
      <c r="AD304">
        <v>574767.18000000005</v>
      </c>
      <c r="AE304">
        <v>0</v>
      </c>
      <c r="AF304">
        <v>697768.73</v>
      </c>
      <c r="AH304">
        <v>78445.72</v>
      </c>
      <c r="AJ304">
        <v>1306334.68</v>
      </c>
      <c r="AK304">
        <v>2066247.14</v>
      </c>
      <c r="AL304">
        <v>0.7018092775208491</v>
      </c>
      <c r="AO304">
        <v>258.78125260264846</v>
      </c>
      <c r="AP304">
        <v>3.0075652034538332E-2</v>
      </c>
    </row>
    <row r="305" spans="1:42" x14ac:dyDescent="0.25">
      <c r="A305" t="s">
        <v>728</v>
      </c>
      <c r="B305" t="s">
        <v>729</v>
      </c>
      <c r="C305" t="s">
        <v>723</v>
      </c>
      <c r="D305" t="s">
        <v>211</v>
      </c>
      <c r="F305">
        <v>138.5</v>
      </c>
      <c r="H305">
        <v>18751242</v>
      </c>
      <c r="I305">
        <v>1823211.31</v>
      </c>
      <c r="J305">
        <v>13163.98</v>
      </c>
      <c r="L305">
        <v>10.28</v>
      </c>
      <c r="M305">
        <v>7.11</v>
      </c>
      <c r="N305">
        <v>984.73</v>
      </c>
      <c r="P305">
        <v>24.2</v>
      </c>
      <c r="Q305">
        <v>3351.7</v>
      </c>
      <c r="S305">
        <v>0.24229999999999999</v>
      </c>
      <c r="T305">
        <v>0.24229999999999999</v>
      </c>
      <c r="V305">
        <v>441764.1</v>
      </c>
      <c r="X305">
        <v>208377.9</v>
      </c>
      <c r="Y305">
        <v>943905.44000000006</v>
      </c>
      <c r="Z305">
        <v>1594047.44</v>
      </c>
      <c r="AA305">
        <v>0.8743075644917977</v>
      </c>
      <c r="AB305">
        <v>23601267</v>
      </c>
      <c r="AC305">
        <v>2.1504599999999999E-2</v>
      </c>
      <c r="AD305">
        <v>507535.8</v>
      </c>
      <c r="AE305">
        <v>15936.48</v>
      </c>
      <c r="AF305">
        <v>457700.58</v>
      </c>
      <c r="AH305">
        <v>157191.56</v>
      </c>
      <c r="AJ305">
        <v>924147.64</v>
      </c>
      <c r="AK305">
        <v>1590226.12</v>
      </c>
      <c r="AL305">
        <v>0.87221163629135234</v>
      </c>
      <c r="AO305">
        <v>1504.5335740072201</v>
      </c>
      <c r="AP305">
        <v>0.13103664779446583</v>
      </c>
    </row>
    <row r="306" spans="1:42" x14ac:dyDescent="0.25">
      <c r="A306" t="s">
        <v>730</v>
      </c>
      <c r="B306" t="s">
        <v>731</v>
      </c>
      <c r="C306" t="s">
        <v>723</v>
      </c>
      <c r="D306" t="s">
        <v>211</v>
      </c>
      <c r="F306">
        <v>75.64</v>
      </c>
      <c r="H306">
        <v>11748573</v>
      </c>
      <c r="I306">
        <v>977817.52</v>
      </c>
      <c r="J306">
        <v>12927.25</v>
      </c>
      <c r="L306">
        <v>12.01</v>
      </c>
      <c r="M306">
        <v>8.31</v>
      </c>
      <c r="N306">
        <v>628.55999999999995</v>
      </c>
      <c r="P306">
        <v>13.83</v>
      </c>
      <c r="Q306">
        <v>1046.0999999999999</v>
      </c>
      <c r="S306">
        <v>0.29859999999999998</v>
      </c>
      <c r="T306">
        <v>0.29859999999999998</v>
      </c>
      <c r="V306">
        <v>291976.31</v>
      </c>
      <c r="X306">
        <v>24547.3</v>
      </c>
      <c r="Y306">
        <v>421908.23</v>
      </c>
      <c r="Z306">
        <v>738431.84</v>
      </c>
      <c r="AA306">
        <v>0.755183687033957</v>
      </c>
      <c r="AB306">
        <v>12824341</v>
      </c>
      <c r="AC306">
        <v>2.5113199999999999E-2</v>
      </c>
      <c r="AD306">
        <v>322060.24</v>
      </c>
      <c r="AE306">
        <v>8983.06</v>
      </c>
      <c r="AF306">
        <v>300959.37</v>
      </c>
      <c r="AH306">
        <v>43378.09</v>
      </c>
      <c r="AJ306">
        <v>411288.56</v>
      </c>
      <c r="AK306">
        <v>736795.23</v>
      </c>
      <c r="AL306">
        <v>0.75350994938196647</v>
      </c>
      <c r="AO306">
        <v>324.52802749867794</v>
      </c>
      <c r="AP306">
        <v>3.331631232194595E-2</v>
      </c>
    </row>
    <row r="307" spans="1:42" x14ac:dyDescent="0.25">
      <c r="A307" t="s">
        <v>732</v>
      </c>
      <c r="B307" t="s">
        <v>733</v>
      </c>
      <c r="C307" t="s">
        <v>723</v>
      </c>
      <c r="D307" t="s">
        <v>211</v>
      </c>
      <c r="F307">
        <v>56.3</v>
      </c>
      <c r="H307">
        <v>14760875</v>
      </c>
      <c r="I307">
        <v>727212.53</v>
      </c>
      <c r="J307">
        <v>12916.74</v>
      </c>
      <c r="L307">
        <v>20.29</v>
      </c>
      <c r="M307">
        <v>14.04</v>
      </c>
      <c r="N307">
        <v>790.45</v>
      </c>
      <c r="P307">
        <v>4.04</v>
      </c>
      <c r="Q307">
        <v>227.45</v>
      </c>
      <c r="S307">
        <v>0.61229999999999996</v>
      </c>
      <c r="T307">
        <v>0.61229999999999996</v>
      </c>
      <c r="V307">
        <v>445272.23</v>
      </c>
      <c r="X307">
        <v>29095.17</v>
      </c>
      <c r="Y307">
        <v>260419.44000000006</v>
      </c>
      <c r="Z307">
        <v>734786.84000000008</v>
      </c>
      <c r="AA307">
        <v>1</v>
      </c>
      <c r="AB307">
        <v>19182702</v>
      </c>
      <c r="AC307">
        <v>1.7822299999999999E-2</v>
      </c>
      <c r="AD307">
        <v>341879.86</v>
      </c>
      <c r="AE307">
        <v>0</v>
      </c>
      <c r="AF307">
        <v>445272.23</v>
      </c>
      <c r="AH307">
        <v>23676.639999999999</v>
      </c>
      <c r="AJ307">
        <v>260419.44</v>
      </c>
      <c r="AK307">
        <v>734786.84</v>
      </c>
      <c r="AL307">
        <v>1.0104155383571292</v>
      </c>
      <c r="AO307">
        <v>516.78809946714034</v>
      </c>
      <c r="AP307">
        <v>3.9596748902035316E-2</v>
      </c>
    </row>
    <row r="308" spans="1:42" x14ac:dyDescent="0.25">
      <c r="A308" t="s">
        <v>734</v>
      </c>
      <c r="B308" t="s">
        <v>735</v>
      </c>
      <c r="C308" t="s">
        <v>723</v>
      </c>
      <c r="D308" t="s">
        <v>211</v>
      </c>
      <c r="F308">
        <v>256.8</v>
      </c>
      <c r="H308">
        <v>25692410</v>
      </c>
      <c r="I308">
        <v>3255668.7</v>
      </c>
      <c r="J308">
        <v>12677.83</v>
      </c>
      <c r="L308">
        <v>7.89</v>
      </c>
      <c r="M308">
        <v>5.46</v>
      </c>
      <c r="N308">
        <v>1402.12</v>
      </c>
      <c r="P308">
        <v>43.16</v>
      </c>
      <c r="Q308">
        <v>11083.48</v>
      </c>
      <c r="S308">
        <v>0.17530000000000001</v>
      </c>
      <c r="T308">
        <v>0.17530000000000001</v>
      </c>
      <c r="V308">
        <v>570718.71999999997</v>
      </c>
      <c r="X308">
        <v>46959.55</v>
      </c>
      <c r="Y308">
        <v>1485344.2300000002</v>
      </c>
      <c r="Z308">
        <v>2103022.5</v>
      </c>
      <c r="AA308">
        <v>0.64595715774151097</v>
      </c>
      <c r="AB308">
        <v>25692410</v>
      </c>
      <c r="AC308">
        <v>2.8883200000000001E-2</v>
      </c>
      <c r="AD308">
        <v>742079.01</v>
      </c>
      <c r="AE308">
        <v>30039.45</v>
      </c>
      <c r="AF308">
        <v>600758.17000000004</v>
      </c>
      <c r="AH308">
        <v>125202.27</v>
      </c>
      <c r="AJ308">
        <v>1441017.26</v>
      </c>
      <c r="AK308">
        <v>2088734.98</v>
      </c>
      <c r="AL308">
        <v>0.64156865224032156</v>
      </c>
      <c r="AO308">
        <v>182.86429127725856</v>
      </c>
      <c r="AP308">
        <v>2.2482292128798459E-2</v>
      </c>
    </row>
    <row r="309" spans="1:42" x14ac:dyDescent="0.25">
      <c r="A309" t="s">
        <v>736</v>
      </c>
      <c r="B309" t="s">
        <v>737</v>
      </c>
      <c r="C309" t="s">
        <v>723</v>
      </c>
      <c r="D309" t="s">
        <v>211</v>
      </c>
      <c r="F309">
        <v>1362.55</v>
      </c>
      <c r="H309">
        <v>190836469</v>
      </c>
      <c r="I309">
        <v>19159593.579999998</v>
      </c>
      <c r="J309">
        <v>14061.57</v>
      </c>
      <c r="L309">
        <v>9.9600000000000009</v>
      </c>
      <c r="M309">
        <v>6.89</v>
      </c>
      <c r="N309">
        <v>9387.9599999999991</v>
      </c>
      <c r="P309">
        <v>26.41</v>
      </c>
      <c r="Q309">
        <v>35984.94</v>
      </c>
      <c r="S309">
        <v>0.2326</v>
      </c>
      <c r="T309">
        <v>0.2326</v>
      </c>
      <c r="V309">
        <v>4456521.46</v>
      </c>
      <c r="X309">
        <v>622023.15</v>
      </c>
      <c r="Y309">
        <v>8569393.6000000015</v>
      </c>
      <c r="Z309">
        <v>13647938.210000001</v>
      </c>
      <c r="AA309">
        <v>0.71232921267424931</v>
      </c>
      <c r="AB309">
        <v>190836469</v>
      </c>
      <c r="AC309">
        <v>3.2427499999999998E-2</v>
      </c>
      <c r="AD309">
        <v>6188349.5899999999</v>
      </c>
      <c r="AE309">
        <v>402823.22</v>
      </c>
      <c r="AF309">
        <v>4859344.68</v>
      </c>
      <c r="AH309">
        <v>2394875.98</v>
      </c>
      <c r="AJ309">
        <v>7880457.7400000002</v>
      </c>
      <c r="AK309">
        <v>13361825.57</v>
      </c>
      <c r="AL309">
        <v>0.69739608589338364</v>
      </c>
      <c r="AO309">
        <v>456.51399948625743</v>
      </c>
      <c r="AP309">
        <v>4.6552257903782826E-2</v>
      </c>
    </row>
    <row r="310" spans="1:42" x14ac:dyDescent="0.25">
      <c r="A310" t="s">
        <v>738</v>
      </c>
      <c r="B310" t="s">
        <v>739</v>
      </c>
      <c r="C310" t="s">
        <v>723</v>
      </c>
      <c r="D310" t="s">
        <v>211</v>
      </c>
      <c r="F310">
        <v>166.48</v>
      </c>
      <c r="H310">
        <v>22107063</v>
      </c>
      <c r="I310">
        <v>2259529.08</v>
      </c>
      <c r="J310">
        <v>13572.37</v>
      </c>
      <c r="L310">
        <v>9.7799999999999994</v>
      </c>
      <c r="M310">
        <v>6.77</v>
      </c>
      <c r="N310">
        <v>1127.06</v>
      </c>
      <c r="P310">
        <v>27.66</v>
      </c>
      <c r="Q310">
        <v>4604.83</v>
      </c>
      <c r="S310">
        <v>0.22739999999999999</v>
      </c>
      <c r="T310">
        <v>0.22739999999999999</v>
      </c>
      <c r="V310">
        <v>513816.91</v>
      </c>
      <c r="X310">
        <v>255884.93</v>
      </c>
      <c r="Y310">
        <v>896057.61999999988</v>
      </c>
      <c r="Z310">
        <v>1665759.46</v>
      </c>
      <c r="AA310">
        <v>0.73721532276097101</v>
      </c>
      <c r="AB310">
        <v>22107063</v>
      </c>
      <c r="AC310">
        <v>2.6366299999999999E-2</v>
      </c>
      <c r="AD310">
        <v>582881.44999999995</v>
      </c>
      <c r="AE310">
        <v>15705.27</v>
      </c>
      <c r="AF310">
        <v>529522.18000000005</v>
      </c>
      <c r="AH310">
        <v>140103.74</v>
      </c>
      <c r="AJ310">
        <v>859240.5</v>
      </c>
      <c r="AK310">
        <v>1644647.61</v>
      </c>
      <c r="AL310">
        <v>0.72787184929702253</v>
      </c>
      <c r="AO310">
        <v>1537.0310547813551</v>
      </c>
      <c r="AP310">
        <v>0.15558647849188798</v>
      </c>
    </row>
    <row r="311" spans="1:42" x14ac:dyDescent="0.25">
      <c r="A311" t="s">
        <v>740</v>
      </c>
      <c r="B311" t="s">
        <v>741</v>
      </c>
      <c r="C311" t="s">
        <v>723</v>
      </c>
      <c r="D311" t="s">
        <v>211</v>
      </c>
      <c r="F311">
        <v>56.79</v>
      </c>
      <c r="H311">
        <v>7388991</v>
      </c>
      <c r="I311">
        <v>696716.47</v>
      </c>
      <c r="J311">
        <v>12268.29</v>
      </c>
      <c r="L311">
        <v>10.6</v>
      </c>
      <c r="M311">
        <v>7.33</v>
      </c>
      <c r="N311">
        <v>416.27</v>
      </c>
      <c r="P311">
        <v>22.09</v>
      </c>
      <c r="Q311">
        <v>1254.49</v>
      </c>
      <c r="S311">
        <v>0.25209999999999999</v>
      </c>
      <c r="T311">
        <v>0.25209999999999999</v>
      </c>
      <c r="V311">
        <v>175642.22</v>
      </c>
      <c r="X311">
        <v>20796.63</v>
      </c>
      <c r="Y311">
        <v>374504.5799999999</v>
      </c>
      <c r="Z311">
        <v>570943.42999999993</v>
      </c>
      <c r="AA311">
        <v>0.81947744108876885</v>
      </c>
      <c r="AB311">
        <v>8733665</v>
      </c>
      <c r="AC311">
        <v>1.29581E-2</v>
      </c>
      <c r="AD311">
        <v>113171.7</v>
      </c>
      <c r="AE311">
        <v>0</v>
      </c>
      <c r="AF311">
        <v>175642.22</v>
      </c>
      <c r="AH311">
        <v>21205.88</v>
      </c>
      <c r="AJ311">
        <v>370676.44</v>
      </c>
      <c r="AK311">
        <v>567115.29</v>
      </c>
      <c r="AL311">
        <v>0.81398289608396945</v>
      </c>
      <c r="AO311">
        <v>366.20232435287903</v>
      </c>
      <c r="AP311">
        <v>3.6670903371340949E-2</v>
      </c>
    </row>
    <row r="312" spans="1:42" x14ac:dyDescent="0.25">
      <c r="A312" t="s">
        <v>742</v>
      </c>
      <c r="B312" t="s">
        <v>743</v>
      </c>
      <c r="C312" t="s">
        <v>723</v>
      </c>
      <c r="D312" t="s">
        <v>211</v>
      </c>
      <c r="F312">
        <v>229.54</v>
      </c>
      <c r="H312">
        <v>27164358</v>
      </c>
      <c r="I312">
        <v>2915223.97</v>
      </c>
      <c r="J312">
        <v>12700.28</v>
      </c>
      <c r="L312">
        <v>9.31</v>
      </c>
      <c r="M312">
        <v>6.44</v>
      </c>
      <c r="N312">
        <v>1478.23</v>
      </c>
      <c r="P312">
        <v>31.24</v>
      </c>
      <c r="Q312">
        <v>7170.82</v>
      </c>
      <c r="S312">
        <v>0.2135</v>
      </c>
      <c r="T312">
        <v>0.2135</v>
      </c>
      <c r="V312">
        <v>622400.31000000006</v>
      </c>
      <c r="X312">
        <v>78811.06</v>
      </c>
      <c r="Y312">
        <v>1355254.1499999997</v>
      </c>
      <c r="Z312">
        <v>2056465.5199999998</v>
      </c>
      <c r="AA312">
        <v>0.70542282210995944</v>
      </c>
      <c r="AB312">
        <v>28669519</v>
      </c>
      <c r="AC312">
        <v>2.6179500000000001E-2</v>
      </c>
      <c r="AD312">
        <v>750553.67</v>
      </c>
      <c r="AE312">
        <v>27360.74</v>
      </c>
      <c r="AF312">
        <v>649761.05000000005</v>
      </c>
      <c r="AH312">
        <v>137956.96</v>
      </c>
      <c r="AJ312">
        <v>1314615.17</v>
      </c>
      <c r="AK312">
        <v>2043187.28</v>
      </c>
      <c r="AL312">
        <v>0.70086802970407791</v>
      </c>
      <c r="AO312">
        <v>343.34346954779124</v>
      </c>
      <c r="AP312">
        <v>3.8572607010356877E-2</v>
      </c>
    </row>
    <row r="313" spans="1:42" x14ac:dyDescent="0.25">
      <c r="A313" t="s">
        <v>744</v>
      </c>
      <c r="B313" t="s">
        <v>745</v>
      </c>
      <c r="C313" t="s">
        <v>723</v>
      </c>
      <c r="D313" t="s">
        <v>222</v>
      </c>
      <c r="F313">
        <v>1144</v>
      </c>
      <c r="H313">
        <v>395757384</v>
      </c>
      <c r="I313">
        <v>16546948.5</v>
      </c>
      <c r="J313">
        <v>14464.11</v>
      </c>
      <c r="L313">
        <v>23.91</v>
      </c>
      <c r="M313">
        <v>7.35</v>
      </c>
      <c r="N313">
        <v>8408.4</v>
      </c>
      <c r="P313">
        <v>21.9</v>
      </c>
      <c r="Q313">
        <v>25053.599999999999</v>
      </c>
      <c r="S313">
        <v>0.253</v>
      </c>
      <c r="T313">
        <v>0.253</v>
      </c>
      <c r="V313">
        <v>4186377.97</v>
      </c>
      <c r="X313">
        <v>1232659.5900000001</v>
      </c>
      <c r="Y313">
        <v>5649481.1100000003</v>
      </c>
      <c r="Z313">
        <v>11068518.670000002</v>
      </c>
      <c r="AA313">
        <v>0.66891600405960061</v>
      </c>
      <c r="AB313">
        <v>395757384</v>
      </c>
      <c r="AC313">
        <v>2.0356200000000001E-2</v>
      </c>
      <c r="AD313">
        <v>8056116.46</v>
      </c>
      <c r="AE313">
        <v>979043.83</v>
      </c>
      <c r="AF313">
        <v>5165421.8</v>
      </c>
      <c r="AH313">
        <v>911689.73</v>
      </c>
      <c r="AJ313">
        <v>5347635.2300000004</v>
      </c>
      <c r="AK313">
        <v>11745716.620000001</v>
      </c>
      <c r="AL313">
        <v>0.70984185513117426</v>
      </c>
      <c r="AO313">
        <v>1077.4996416083916</v>
      </c>
      <c r="AP313">
        <v>0.1049454562781713</v>
      </c>
    </row>
    <row r="314" spans="1:42" x14ac:dyDescent="0.25">
      <c r="A314" t="s">
        <v>746</v>
      </c>
      <c r="B314" t="s">
        <v>747</v>
      </c>
      <c r="C314" t="s">
        <v>723</v>
      </c>
      <c r="D314" t="s">
        <v>102</v>
      </c>
      <c r="F314">
        <v>490.62</v>
      </c>
      <c r="H314">
        <v>33823114</v>
      </c>
      <c r="I314">
        <v>6268172.9800000004</v>
      </c>
      <c r="J314">
        <v>12776.02</v>
      </c>
      <c r="L314">
        <v>5.39</v>
      </c>
      <c r="M314">
        <v>5.39</v>
      </c>
      <c r="N314">
        <v>2644.44</v>
      </c>
      <c r="P314">
        <v>44.08</v>
      </c>
      <c r="Q314">
        <v>21626.52</v>
      </c>
      <c r="S314">
        <v>0.17269999999999999</v>
      </c>
      <c r="T314">
        <v>0.17269999999999999</v>
      </c>
      <c r="V314">
        <v>1082513.47</v>
      </c>
      <c r="X314">
        <v>212486.1</v>
      </c>
      <c r="Y314">
        <v>2718693.66</v>
      </c>
      <c r="Z314">
        <v>4013693.2300000004</v>
      </c>
      <c r="AA314">
        <v>0.64032904688600345</v>
      </c>
      <c r="AB314">
        <v>45825559</v>
      </c>
      <c r="AC314">
        <v>4.4533299999999998E-2</v>
      </c>
      <c r="AD314">
        <v>2040763.36</v>
      </c>
      <c r="AE314">
        <v>165489.75</v>
      </c>
      <c r="AF314">
        <v>1248003.22</v>
      </c>
      <c r="AH314">
        <v>140539.67000000001</v>
      </c>
      <c r="AJ314">
        <v>2668145.62</v>
      </c>
      <c r="AK314">
        <v>4128634.9400000004</v>
      </c>
      <c r="AL314">
        <v>0.65866640138575117</v>
      </c>
      <c r="AO314">
        <v>433.09710162651339</v>
      </c>
      <c r="AP314">
        <v>5.1466429725075181E-2</v>
      </c>
    </row>
    <row r="315" spans="1:42" x14ac:dyDescent="0.25">
      <c r="A315" t="s">
        <v>748</v>
      </c>
      <c r="B315" t="s">
        <v>749</v>
      </c>
      <c r="C315" t="s">
        <v>723</v>
      </c>
      <c r="D315" t="s">
        <v>102</v>
      </c>
      <c r="F315">
        <v>359.11</v>
      </c>
      <c r="H315">
        <v>22350451</v>
      </c>
      <c r="I315">
        <v>4747140.9400000004</v>
      </c>
      <c r="J315">
        <v>13219.18</v>
      </c>
      <c r="L315">
        <v>4.7</v>
      </c>
      <c r="M315">
        <v>4.7</v>
      </c>
      <c r="N315">
        <v>1687.81</v>
      </c>
      <c r="P315">
        <v>53.72</v>
      </c>
      <c r="Q315">
        <v>19291.38</v>
      </c>
      <c r="S315">
        <v>0.14879999999999999</v>
      </c>
      <c r="T315">
        <v>0.14879999999999999</v>
      </c>
      <c r="V315">
        <v>706374.57</v>
      </c>
      <c r="X315">
        <v>105816.89</v>
      </c>
      <c r="Y315">
        <v>2417759.7999999998</v>
      </c>
      <c r="Z315">
        <v>3229951.26</v>
      </c>
      <c r="AA315">
        <v>0.68039927628523278</v>
      </c>
      <c r="AB315">
        <v>29319949</v>
      </c>
      <c r="AC315">
        <v>3.1687100000000003E-2</v>
      </c>
      <c r="AD315">
        <v>929064.15</v>
      </c>
      <c r="AE315">
        <v>33136.199999999997</v>
      </c>
      <c r="AF315">
        <v>739510.77</v>
      </c>
      <c r="AH315">
        <v>208938.67</v>
      </c>
      <c r="AJ315">
        <v>2350982.84</v>
      </c>
      <c r="AK315">
        <v>3196310.5</v>
      </c>
      <c r="AL315">
        <v>0.67331274558703114</v>
      </c>
      <c r="AO315">
        <v>294.66428113948371</v>
      </c>
      <c r="AP315">
        <v>3.3105948248769952E-2</v>
      </c>
    </row>
    <row r="316" spans="1:42" x14ac:dyDescent="0.25">
      <c r="A316" t="s">
        <v>750</v>
      </c>
      <c r="B316" t="s">
        <v>751</v>
      </c>
      <c r="C316" t="s">
        <v>752</v>
      </c>
      <c r="D316" t="s">
        <v>211</v>
      </c>
      <c r="F316">
        <v>219.75</v>
      </c>
      <c r="H316">
        <v>30852791</v>
      </c>
      <c r="I316">
        <v>2756430.14</v>
      </c>
      <c r="J316">
        <v>12543.48</v>
      </c>
      <c r="L316">
        <v>11.19</v>
      </c>
      <c r="M316">
        <v>7.74</v>
      </c>
      <c r="N316">
        <v>1700.86</v>
      </c>
      <c r="P316">
        <v>18.399999999999999</v>
      </c>
      <c r="Q316">
        <v>4043.4</v>
      </c>
      <c r="S316">
        <v>0.27110000000000001</v>
      </c>
      <c r="T316">
        <v>0.27110000000000001</v>
      </c>
      <c r="V316">
        <v>747268.21</v>
      </c>
      <c r="X316">
        <v>76857.77</v>
      </c>
      <c r="Y316">
        <v>1134301.2299999997</v>
      </c>
      <c r="Z316">
        <v>1958427.2099999997</v>
      </c>
      <c r="AA316">
        <v>0.71049404865381416</v>
      </c>
      <c r="AB316">
        <v>35765505</v>
      </c>
      <c r="AC316">
        <v>2.0557800000000001E-2</v>
      </c>
      <c r="AD316">
        <v>735260.09</v>
      </c>
      <c r="AE316">
        <v>0</v>
      </c>
      <c r="AF316">
        <v>747268.21</v>
      </c>
      <c r="AH316">
        <v>88404.29</v>
      </c>
      <c r="AJ316">
        <v>1108707.6599999999</v>
      </c>
      <c r="AK316">
        <v>1932833.64</v>
      </c>
      <c r="AL316">
        <v>0.70120900651594231</v>
      </c>
      <c r="AO316">
        <v>349.75094425483508</v>
      </c>
      <c r="AP316">
        <v>3.9764296527868795E-2</v>
      </c>
    </row>
    <row r="317" spans="1:42" x14ac:dyDescent="0.25">
      <c r="A317" t="s">
        <v>753</v>
      </c>
      <c r="B317" t="s">
        <v>754</v>
      </c>
      <c r="C317" t="s">
        <v>752</v>
      </c>
      <c r="D317" t="s">
        <v>211</v>
      </c>
      <c r="F317">
        <v>88.12</v>
      </c>
      <c r="H317">
        <v>9005116</v>
      </c>
      <c r="I317">
        <v>1073069.76</v>
      </c>
      <c r="J317">
        <v>12177.36</v>
      </c>
      <c r="L317">
        <v>8.39</v>
      </c>
      <c r="M317">
        <v>5.8</v>
      </c>
      <c r="N317">
        <v>511.09</v>
      </c>
      <c r="P317">
        <v>38.81</v>
      </c>
      <c r="Q317">
        <v>3419.93</v>
      </c>
      <c r="S317">
        <v>0.188</v>
      </c>
      <c r="T317">
        <v>0.188</v>
      </c>
      <c r="V317">
        <v>201737.11</v>
      </c>
      <c r="X317">
        <v>41486.589999999997</v>
      </c>
      <c r="Y317">
        <v>579692.71</v>
      </c>
      <c r="Z317">
        <v>822916.40999999992</v>
      </c>
      <c r="AA317">
        <v>0.76688062666121526</v>
      </c>
      <c r="AB317">
        <v>11076064</v>
      </c>
      <c r="AC317">
        <v>2.5201000000000001E-2</v>
      </c>
      <c r="AD317">
        <v>279127.88</v>
      </c>
      <c r="AE317">
        <v>14549.46</v>
      </c>
      <c r="AF317">
        <v>216286.57</v>
      </c>
      <c r="AH317">
        <v>40153.5</v>
      </c>
      <c r="AJ317">
        <v>570332.15</v>
      </c>
      <c r="AK317">
        <v>828105.31</v>
      </c>
      <c r="AL317">
        <v>0.77171619299009975</v>
      </c>
      <c r="AO317">
        <v>470.79652746255101</v>
      </c>
      <c r="AP317">
        <v>5.0098205504804691E-2</v>
      </c>
    </row>
    <row r="318" spans="1:42" x14ac:dyDescent="0.25">
      <c r="A318" t="s">
        <v>755</v>
      </c>
      <c r="B318" t="s">
        <v>756</v>
      </c>
      <c r="C318" t="s">
        <v>752</v>
      </c>
      <c r="D318" t="s">
        <v>211</v>
      </c>
      <c r="F318">
        <v>205.25</v>
      </c>
      <c r="H318">
        <v>20306284</v>
      </c>
      <c r="I318">
        <v>2598931.38</v>
      </c>
      <c r="J318">
        <v>12662.27</v>
      </c>
      <c r="L318">
        <v>7.81</v>
      </c>
      <c r="M318">
        <v>5.4</v>
      </c>
      <c r="N318">
        <v>1108.3499999999999</v>
      </c>
      <c r="P318">
        <v>43.95</v>
      </c>
      <c r="Q318">
        <v>9020.73</v>
      </c>
      <c r="S318">
        <v>0.1731</v>
      </c>
      <c r="T318">
        <v>0.1731</v>
      </c>
      <c r="V318">
        <v>449875.02</v>
      </c>
      <c r="X318">
        <v>51608.25</v>
      </c>
      <c r="Y318">
        <v>1243866.4300000002</v>
      </c>
      <c r="Z318">
        <v>1745349.7000000002</v>
      </c>
      <c r="AA318">
        <v>0.67156436427344235</v>
      </c>
      <c r="AB318">
        <v>23689459</v>
      </c>
      <c r="AC318">
        <v>2.3945600000000001E-2</v>
      </c>
      <c r="AD318">
        <v>567258.30000000005</v>
      </c>
      <c r="AE318">
        <v>20319.04</v>
      </c>
      <c r="AF318">
        <v>470194.06</v>
      </c>
      <c r="AH318">
        <v>112869.52</v>
      </c>
      <c r="AJ318">
        <v>1206796.05</v>
      </c>
      <c r="AK318">
        <v>1728598.36</v>
      </c>
      <c r="AL318">
        <v>0.66511889205785812</v>
      </c>
      <c r="AO318">
        <v>251.4409257003654</v>
      </c>
      <c r="AP318">
        <v>2.9855547242333375E-2</v>
      </c>
    </row>
    <row r="319" spans="1:42" x14ac:dyDescent="0.25">
      <c r="A319" t="s">
        <v>757</v>
      </c>
      <c r="B319" t="s">
        <v>758</v>
      </c>
      <c r="C319" t="s">
        <v>752</v>
      </c>
      <c r="D319" t="s">
        <v>211</v>
      </c>
      <c r="F319">
        <v>258.05</v>
      </c>
      <c r="H319">
        <v>35971137</v>
      </c>
      <c r="I319">
        <v>3177361.87</v>
      </c>
      <c r="J319">
        <v>12312.96</v>
      </c>
      <c r="L319">
        <v>11.32</v>
      </c>
      <c r="M319">
        <v>7.83</v>
      </c>
      <c r="N319">
        <v>2020.53</v>
      </c>
      <c r="P319">
        <v>17.64</v>
      </c>
      <c r="Q319">
        <v>4552</v>
      </c>
      <c r="S319">
        <v>0.27529999999999999</v>
      </c>
      <c r="T319">
        <v>0.27529999999999999</v>
      </c>
      <c r="V319">
        <v>874727.72</v>
      </c>
      <c r="X319">
        <v>126363.79</v>
      </c>
      <c r="Y319">
        <v>1204202.92</v>
      </c>
      <c r="Z319">
        <v>2205294.4299999997</v>
      </c>
      <c r="AA319">
        <v>0.69406461090313254</v>
      </c>
      <c r="AB319">
        <v>36228531</v>
      </c>
      <c r="AC319">
        <v>2.5092300000000001E-2</v>
      </c>
      <c r="AD319">
        <v>909057.16</v>
      </c>
      <c r="AE319">
        <v>9450.89</v>
      </c>
      <c r="AF319">
        <v>884178.61</v>
      </c>
      <c r="AH319">
        <v>54088.9</v>
      </c>
      <c r="AJ319">
        <v>1187655.21</v>
      </c>
      <c r="AK319">
        <v>2198197.61</v>
      </c>
      <c r="AL319">
        <v>0.69183105354002372</v>
      </c>
      <c r="AO319">
        <v>489.68723115675255</v>
      </c>
      <c r="AP319">
        <v>5.7485182144293205E-2</v>
      </c>
    </row>
    <row r="320" spans="1:42" x14ac:dyDescent="0.25">
      <c r="A320" t="s">
        <v>759</v>
      </c>
      <c r="B320" t="s">
        <v>760</v>
      </c>
      <c r="C320" t="s">
        <v>752</v>
      </c>
      <c r="D320" t="s">
        <v>102</v>
      </c>
      <c r="F320">
        <v>227.12</v>
      </c>
      <c r="H320">
        <v>47025278</v>
      </c>
      <c r="I320">
        <v>2834224.65</v>
      </c>
      <c r="J320">
        <v>12478.97</v>
      </c>
      <c r="L320">
        <v>16.59</v>
      </c>
      <c r="M320">
        <v>16.59</v>
      </c>
      <c r="N320">
        <v>3767.92</v>
      </c>
      <c r="P320">
        <v>20.79</v>
      </c>
      <c r="Q320">
        <v>4721.82</v>
      </c>
      <c r="S320">
        <v>0.74139999999999995</v>
      </c>
      <c r="T320">
        <v>0.74139999999999995</v>
      </c>
      <c r="V320">
        <v>2101294.15</v>
      </c>
      <c r="X320">
        <v>1194551.95</v>
      </c>
      <c r="Y320">
        <v>427571.41</v>
      </c>
      <c r="Z320">
        <v>3723417.51</v>
      </c>
      <c r="AA320">
        <v>1</v>
      </c>
      <c r="AB320">
        <v>47025278</v>
      </c>
      <c r="AC320">
        <v>3.3305800000000003E-2</v>
      </c>
      <c r="AD320">
        <v>1566214.5</v>
      </c>
      <c r="AE320">
        <v>0</v>
      </c>
      <c r="AF320">
        <v>2101294.15</v>
      </c>
      <c r="AH320">
        <v>232142.95</v>
      </c>
      <c r="AJ320">
        <v>427571.41</v>
      </c>
      <c r="AK320">
        <v>3723417.51</v>
      </c>
      <c r="AL320">
        <v>1.3137340789129048</v>
      </c>
      <c r="AO320">
        <v>5259.5630063402605</v>
      </c>
      <c r="AP320">
        <v>0.32082138164516499</v>
      </c>
    </row>
    <row r="321" spans="1:42" x14ac:dyDescent="0.25">
      <c r="A321" t="s">
        <v>761</v>
      </c>
      <c r="B321" t="s">
        <v>762</v>
      </c>
      <c r="C321" t="s">
        <v>752</v>
      </c>
      <c r="D321" t="s">
        <v>211</v>
      </c>
      <c r="F321">
        <v>946.13</v>
      </c>
      <c r="H321">
        <v>100815214</v>
      </c>
      <c r="I321">
        <v>12354833.75</v>
      </c>
      <c r="J321">
        <v>13058.28</v>
      </c>
      <c r="L321">
        <v>8.15</v>
      </c>
      <c r="M321">
        <v>5.64</v>
      </c>
      <c r="N321">
        <v>5336.17</v>
      </c>
      <c r="P321">
        <v>40.83</v>
      </c>
      <c r="Q321">
        <v>38630.480000000003</v>
      </c>
      <c r="S321">
        <v>0.182</v>
      </c>
      <c r="T321">
        <v>0.182</v>
      </c>
      <c r="V321">
        <v>2248579.7400000002</v>
      </c>
      <c r="X321">
        <v>522857.5</v>
      </c>
      <c r="Y321">
        <v>5640538.879999999</v>
      </c>
      <c r="Z321">
        <v>8411976.1199999992</v>
      </c>
      <c r="AA321">
        <v>0.68086518120893369</v>
      </c>
      <c r="AB321">
        <v>103731884</v>
      </c>
      <c r="AC321">
        <v>2.0345599999999998E-2</v>
      </c>
      <c r="AD321">
        <v>2110487.41</v>
      </c>
      <c r="AE321">
        <v>0</v>
      </c>
      <c r="AF321">
        <v>2248579.7400000002</v>
      </c>
      <c r="AH321">
        <v>652935.23</v>
      </c>
      <c r="AJ321">
        <v>5432164.5099999998</v>
      </c>
      <c r="AK321">
        <v>8203601.75</v>
      </c>
      <c r="AL321">
        <v>0.66399936381175506</v>
      </c>
      <c r="AO321">
        <v>552.62754589749818</v>
      </c>
      <c r="AP321">
        <v>6.3735114884142199E-2</v>
      </c>
    </row>
    <row r="322" spans="1:42" x14ac:dyDescent="0.25">
      <c r="A322" t="s">
        <v>763</v>
      </c>
      <c r="B322" t="s">
        <v>764</v>
      </c>
      <c r="C322" t="s">
        <v>752</v>
      </c>
      <c r="D322" t="s">
        <v>211</v>
      </c>
      <c r="F322">
        <v>346.62</v>
      </c>
      <c r="H322">
        <v>18215181</v>
      </c>
      <c r="I322">
        <v>4511640.91</v>
      </c>
      <c r="J322">
        <v>13016.1</v>
      </c>
      <c r="L322">
        <v>4.03</v>
      </c>
      <c r="M322">
        <v>2.79</v>
      </c>
      <c r="N322">
        <v>967.06</v>
      </c>
      <c r="P322">
        <v>85.37</v>
      </c>
      <c r="Q322">
        <v>29590.94</v>
      </c>
      <c r="S322">
        <v>9.4600000000000004E-2</v>
      </c>
      <c r="T322">
        <v>9.4600000000000004E-2</v>
      </c>
      <c r="V322">
        <v>426801.23</v>
      </c>
      <c r="X322">
        <v>79960.05</v>
      </c>
      <c r="Y322">
        <v>2263015.7199999997</v>
      </c>
      <c r="Z322">
        <v>2769776.9999999995</v>
      </c>
      <c r="AA322">
        <v>0.61391787494896166</v>
      </c>
      <c r="AB322">
        <v>19950751</v>
      </c>
      <c r="AC322">
        <v>1.6212500000000001E-2</v>
      </c>
      <c r="AD322">
        <v>323451.55</v>
      </c>
      <c r="AE322">
        <v>0</v>
      </c>
      <c r="AF322">
        <v>426801.23</v>
      </c>
      <c r="AH322">
        <v>141423</v>
      </c>
      <c r="AJ322">
        <v>2208414.8199999998</v>
      </c>
      <c r="AK322">
        <v>2715176.0999999996</v>
      </c>
      <c r="AL322">
        <v>0.60181564848874458</v>
      </c>
      <c r="AO322">
        <v>230.68504414055738</v>
      </c>
      <c r="AP322">
        <v>2.9449305332350271E-2</v>
      </c>
    </row>
    <row r="323" spans="1:42" x14ac:dyDescent="0.25">
      <c r="A323" t="s">
        <v>765</v>
      </c>
      <c r="B323" t="s">
        <v>766</v>
      </c>
      <c r="C323" t="s">
        <v>752</v>
      </c>
      <c r="D323" t="s">
        <v>211</v>
      </c>
      <c r="F323">
        <v>1164.6300000000001</v>
      </c>
      <c r="H323">
        <v>125299229</v>
      </c>
      <c r="I323">
        <v>16641521.09</v>
      </c>
      <c r="J323">
        <v>14289.1</v>
      </c>
      <c r="L323">
        <v>7.52</v>
      </c>
      <c r="M323">
        <v>5.2</v>
      </c>
      <c r="N323">
        <v>6056.07</v>
      </c>
      <c r="P323">
        <v>46.64</v>
      </c>
      <c r="Q323">
        <v>54318.34</v>
      </c>
      <c r="S323">
        <v>0.16589999999999999</v>
      </c>
      <c r="T323">
        <v>0.16589999999999999</v>
      </c>
      <c r="V323">
        <v>2760828.34</v>
      </c>
      <c r="X323">
        <v>1335959.17</v>
      </c>
      <c r="Y323">
        <v>8985411.879999999</v>
      </c>
      <c r="Z323">
        <v>13082199.389999999</v>
      </c>
      <c r="AA323">
        <v>0.78611800683659738</v>
      </c>
      <c r="AB323">
        <v>125299229</v>
      </c>
      <c r="AC323">
        <v>2.3376999999999998E-2</v>
      </c>
      <c r="AD323">
        <v>2929120.07</v>
      </c>
      <c r="AE323">
        <v>27919.59</v>
      </c>
      <c r="AF323">
        <v>2788747.93</v>
      </c>
      <c r="AH323">
        <v>3110987.74</v>
      </c>
      <c r="AJ323">
        <v>8320027.6200000001</v>
      </c>
      <c r="AK323">
        <v>12444734.720000001</v>
      </c>
      <c r="AL323">
        <v>0.74781233354192145</v>
      </c>
      <c r="AO323">
        <v>1147.1103869898593</v>
      </c>
      <c r="AP323">
        <v>0.1073513578278991</v>
      </c>
    </row>
    <row r="324" spans="1:42" x14ac:dyDescent="0.25">
      <c r="A324" t="s">
        <v>767</v>
      </c>
      <c r="B324" t="s">
        <v>768</v>
      </c>
      <c r="C324" t="s">
        <v>752</v>
      </c>
      <c r="D324" t="s">
        <v>222</v>
      </c>
      <c r="F324">
        <v>814.65</v>
      </c>
      <c r="H324">
        <v>202950312</v>
      </c>
      <c r="I324">
        <v>12103478.4</v>
      </c>
      <c r="J324">
        <v>14857.27</v>
      </c>
      <c r="L324">
        <v>16.760000000000002</v>
      </c>
      <c r="M324">
        <v>5.15</v>
      </c>
      <c r="N324">
        <v>4195.4399999999996</v>
      </c>
      <c r="P324">
        <v>47.33</v>
      </c>
      <c r="Q324">
        <v>38557.379999999997</v>
      </c>
      <c r="S324">
        <v>0.16420000000000001</v>
      </c>
      <c r="T324">
        <v>0.16420000000000001</v>
      </c>
      <c r="V324">
        <v>1987391.15</v>
      </c>
      <c r="X324">
        <v>1090640.3899999999</v>
      </c>
      <c r="Y324">
        <v>5512738.79</v>
      </c>
      <c r="Z324">
        <v>8590770.3300000001</v>
      </c>
      <c r="AA324">
        <v>0.70977697865763945</v>
      </c>
      <c r="AB324">
        <v>202950312</v>
      </c>
      <c r="AC324">
        <v>1.8812700000000002E-2</v>
      </c>
      <c r="AD324">
        <v>3818043.33</v>
      </c>
      <c r="AE324">
        <v>300593.08</v>
      </c>
      <c r="AF324">
        <v>2287984.23</v>
      </c>
      <c r="AH324">
        <v>969542.86</v>
      </c>
      <c r="AJ324">
        <v>5231355.13</v>
      </c>
      <c r="AK324">
        <v>8609979.75</v>
      </c>
      <c r="AL324">
        <v>0.7113640777844491</v>
      </c>
      <c r="AO324">
        <v>1338.7840054010924</v>
      </c>
      <c r="AP324">
        <v>0.12667165564471855</v>
      </c>
    </row>
    <row r="325" spans="1:42" x14ac:dyDescent="0.25">
      <c r="A325" t="s">
        <v>769</v>
      </c>
      <c r="B325" t="s">
        <v>770</v>
      </c>
      <c r="C325" t="s">
        <v>752</v>
      </c>
      <c r="D325" t="s">
        <v>102</v>
      </c>
      <c r="F325">
        <v>624.46</v>
      </c>
      <c r="H325">
        <v>66541262</v>
      </c>
      <c r="I325">
        <v>8318632.79</v>
      </c>
      <c r="J325">
        <v>13321.32</v>
      </c>
      <c r="L325">
        <v>7.99</v>
      </c>
      <c r="M325">
        <v>7.99</v>
      </c>
      <c r="N325">
        <v>4989.43</v>
      </c>
      <c r="P325">
        <v>16.32</v>
      </c>
      <c r="Q325">
        <v>10191.18</v>
      </c>
      <c r="S325">
        <v>0.28299999999999997</v>
      </c>
      <c r="T325">
        <v>0.28299999999999997</v>
      </c>
      <c r="V325">
        <v>2354173.0699999998</v>
      </c>
      <c r="X325">
        <v>467043.83</v>
      </c>
      <c r="Y325">
        <v>3102282.25</v>
      </c>
      <c r="Z325">
        <v>5923499.1500000004</v>
      </c>
      <c r="AA325">
        <v>0.71207604657351398</v>
      </c>
      <c r="AB325">
        <v>66541262</v>
      </c>
      <c r="AC325">
        <v>3.2134200000000002E-2</v>
      </c>
      <c r="AD325">
        <v>2138250.2200000002</v>
      </c>
      <c r="AE325">
        <v>0</v>
      </c>
      <c r="AF325">
        <v>2354173.0699999998</v>
      </c>
      <c r="AH325">
        <v>445574.31</v>
      </c>
      <c r="AJ325">
        <v>2973990.73</v>
      </c>
      <c r="AK325">
        <v>5795207.6299999999</v>
      </c>
      <c r="AL325">
        <v>0.69665385842809868</v>
      </c>
      <c r="AO325">
        <v>747.91632770713898</v>
      </c>
      <c r="AP325">
        <v>8.0591388578082748E-2</v>
      </c>
    </row>
    <row r="326" spans="1:42" x14ac:dyDescent="0.25">
      <c r="A326" t="s">
        <v>771</v>
      </c>
      <c r="B326" t="s">
        <v>772</v>
      </c>
      <c r="C326" t="s">
        <v>752</v>
      </c>
      <c r="D326" t="s">
        <v>102</v>
      </c>
      <c r="F326">
        <v>414.13</v>
      </c>
      <c r="H326">
        <v>21243522</v>
      </c>
      <c r="I326">
        <v>5782892.4299999997</v>
      </c>
      <c r="J326">
        <v>13963.95</v>
      </c>
      <c r="L326">
        <v>3.67</v>
      </c>
      <c r="M326">
        <v>3.67</v>
      </c>
      <c r="N326">
        <v>1519.85</v>
      </c>
      <c r="P326">
        <v>69.88</v>
      </c>
      <c r="Q326">
        <v>28939.4</v>
      </c>
      <c r="S326">
        <v>0.11749999999999999</v>
      </c>
      <c r="T326">
        <v>0.11749999999999999</v>
      </c>
      <c r="V326">
        <v>679489.86</v>
      </c>
      <c r="X326">
        <v>198162.53</v>
      </c>
      <c r="Y326">
        <v>3259645.7499999995</v>
      </c>
      <c r="Z326">
        <v>4137298.1399999997</v>
      </c>
      <c r="AA326">
        <v>0.71543750641752812</v>
      </c>
      <c r="AB326">
        <v>21243522</v>
      </c>
      <c r="AC326">
        <v>4.4696199999999998E-2</v>
      </c>
      <c r="AD326">
        <v>949504.7</v>
      </c>
      <c r="AE326">
        <v>31726.74</v>
      </c>
      <c r="AF326">
        <v>711216.6</v>
      </c>
      <c r="AH326">
        <v>454623.23</v>
      </c>
      <c r="AJ326">
        <v>3130277.03</v>
      </c>
      <c r="AK326">
        <v>4039656.1599999997</v>
      </c>
      <c r="AL326">
        <v>0.69855287970487112</v>
      </c>
      <c r="AO326">
        <v>478.50319947842468</v>
      </c>
      <c r="AP326">
        <v>4.9054306146689479E-2</v>
      </c>
    </row>
    <row r="327" spans="1:42" x14ac:dyDescent="0.25">
      <c r="A327" t="s">
        <v>773</v>
      </c>
      <c r="B327" t="s">
        <v>774</v>
      </c>
      <c r="C327" t="s">
        <v>752</v>
      </c>
      <c r="D327" t="s">
        <v>222</v>
      </c>
      <c r="F327">
        <v>679</v>
      </c>
      <c r="H327">
        <v>193511097</v>
      </c>
      <c r="I327">
        <v>9547950.9100000001</v>
      </c>
      <c r="J327">
        <v>14061.78</v>
      </c>
      <c r="L327">
        <v>20.260000000000002</v>
      </c>
      <c r="M327">
        <v>6.23</v>
      </c>
      <c r="N327">
        <v>4230.17</v>
      </c>
      <c r="P327">
        <v>33.64</v>
      </c>
      <c r="Q327">
        <v>22841.56</v>
      </c>
      <c r="S327">
        <v>0.20499999999999999</v>
      </c>
      <c r="T327">
        <v>0.20499999999999999</v>
      </c>
      <c r="V327">
        <v>1957329.93</v>
      </c>
      <c r="X327">
        <v>555645.74</v>
      </c>
      <c r="Y327">
        <v>3657879.39</v>
      </c>
      <c r="Z327">
        <v>6170855.0600000005</v>
      </c>
      <c r="AA327">
        <v>0.64630150680152587</v>
      </c>
      <c r="AB327">
        <v>196885139</v>
      </c>
      <c r="AC327">
        <v>1.7542200000000001E-2</v>
      </c>
      <c r="AD327">
        <v>3453798.48</v>
      </c>
      <c r="AE327">
        <v>306776.05</v>
      </c>
      <c r="AF327">
        <v>2264105.98</v>
      </c>
      <c r="AH327">
        <v>316646.37</v>
      </c>
      <c r="AJ327">
        <v>3545882.04</v>
      </c>
      <c r="AK327">
        <v>6365633.7599999998</v>
      </c>
      <c r="AL327">
        <v>0.66670155931918162</v>
      </c>
      <c r="AO327">
        <v>818.32951399116348</v>
      </c>
      <c r="AP327">
        <v>8.728836137126432E-2</v>
      </c>
    </row>
    <row r="328" spans="1:42" x14ac:dyDescent="0.25">
      <c r="A328" t="s">
        <v>775</v>
      </c>
      <c r="B328" t="s">
        <v>776</v>
      </c>
      <c r="C328" t="s">
        <v>752</v>
      </c>
      <c r="D328" t="s">
        <v>102</v>
      </c>
      <c r="F328">
        <v>227.75</v>
      </c>
      <c r="H328">
        <v>13254257</v>
      </c>
      <c r="I328">
        <v>3051757.15</v>
      </c>
      <c r="J328">
        <v>13399.59</v>
      </c>
      <c r="L328">
        <v>4.34</v>
      </c>
      <c r="M328">
        <v>4.34</v>
      </c>
      <c r="N328">
        <v>988.43</v>
      </c>
      <c r="P328">
        <v>59.13</v>
      </c>
      <c r="Q328">
        <v>13466.85</v>
      </c>
      <c r="S328">
        <v>0.13730000000000001</v>
      </c>
      <c r="T328">
        <v>0.13730000000000001</v>
      </c>
      <c r="V328">
        <v>419006.25</v>
      </c>
      <c r="X328">
        <v>162351.69</v>
      </c>
      <c r="Y328">
        <v>1715417.7000000002</v>
      </c>
      <c r="Z328">
        <v>2296775.64</v>
      </c>
      <c r="AA328">
        <v>0.75260760509727986</v>
      </c>
      <c r="AB328">
        <v>14406075</v>
      </c>
      <c r="AC328">
        <v>4.2529400000000002E-2</v>
      </c>
      <c r="AD328">
        <v>612681.72</v>
      </c>
      <c r="AE328">
        <v>26591.64</v>
      </c>
      <c r="AF328">
        <v>445597.89</v>
      </c>
      <c r="AH328">
        <v>223967</v>
      </c>
      <c r="AJ328">
        <v>1660009.96</v>
      </c>
      <c r="AK328">
        <v>2267959.54</v>
      </c>
      <c r="AL328">
        <v>0.74316514339943474</v>
      </c>
      <c r="AO328">
        <v>712.85045005488473</v>
      </c>
      <c r="AP328">
        <v>7.158491460566356E-2</v>
      </c>
    </row>
    <row r="329" spans="1:42" x14ac:dyDescent="0.25">
      <c r="A329" t="s">
        <v>777</v>
      </c>
      <c r="B329" t="s">
        <v>778</v>
      </c>
      <c r="C329" t="s">
        <v>779</v>
      </c>
      <c r="D329" t="s">
        <v>211</v>
      </c>
      <c r="F329">
        <v>62.98</v>
      </c>
      <c r="H329">
        <v>13307346</v>
      </c>
      <c r="I329">
        <v>786513.47</v>
      </c>
      <c r="J329">
        <v>12488.3</v>
      </c>
      <c r="L329">
        <v>16.91</v>
      </c>
      <c r="M329">
        <v>11.7</v>
      </c>
      <c r="N329">
        <v>736.86</v>
      </c>
      <c r="P329">
        <v>0.1</v>
      </c>
      <c r="Q329">
        <v>6.29</v>
      </c>
      <c r="S329">
        <v>0.48130000000000001</v>
      </c>
      <c r="T329">
        <v>0.48130000000000001</v>
      </c>
      <c r="V329">
        <v>378548.93</v>
      </c>
      <c r="X329">
        <v>39676.370000000003</v>
      </c>
      <c r="Y329">
        <v>340923.14999999997</v>
      </c>
      <c r="Z329">
        <v>759148.45</v>
      </c>
      <c r="AA329">
        <v>0.96520718202067157</v>
      </c>
      <c r="AB329">
        <v>13307346</v>
      </c>
      <c r="AC329">
        <v>2.6523100000000001E-2</v>
      </c>
      <c r="AD329">
        <v>352952.06</v>
      </c>
      <c r="AE329">
        <v>0</v>
      </c>
      <c r="AF329">
        <v>378548.93</v>
      </c>
      <c r="AH329">
        <v>49756.49</v>
      </c>
      <c r="AJ329">
        <v>339191.98</v>
      </c>
      <c r="AK329">
        <v>757417.28</v>
      </c>
      <c r="AL329">
        <v>0.96300611355073173</v>
      </c>
      <c r="AO329">
        <v>629.98364560177845</v>
      </c>
      <c r="AP329">
        <v>5.2383766581084602E-2</v>
      </c>
    </row>
    <row r="330" spans="1:42" x14ac:dyDescent="0.25">
      <c r="A330" t="s">
        <v>780</v>
      </c>
      <c r="B330" t="s">
        <v>781</v>
      </c>
      <c r="C330" t="s">
        <v>779</v>
      </c>
      <c r="D330" t="s">
        <v>102</v>
      </c>
      <c r="F330">
        <v>515.86</v>
      </c>
      <c r="H330">
        <v>48798335</v>
      </c>
      <c r="I330">
        <v>6357732.5599999996</v>
      </c>
      <c r="J330">
        <v>12324.53</v>
      </c>
      <c r="L330">
        <v>7.67</v>
      </c>
      <c r="M330">
        <v>7.67</v>
      </c>
      <c r="N330">
        <v>3956.64</v>
      </c>
      <c r="P330">
        <v>19</v>
      </c>
      <c r="Q330">
        <v>9801.34</v>
      </c>
      <c r="S330">
        <v>0.26779999999999998</v>
      </c>
      <c r="T330">
        <v>0.26779999999999998</v>
      </c>
      <c r="V330">
        <v>1702600.77</v>
      </c>
      <c r="X330">
        <v>162730.37</v>
      </c>
      <c r="Y330">
        <v>2575072.83</v>
      </c>
      <c r="Z330">
        <v>4440403.9700000007</v>
      </c>
      <c r="AA330">
        <v>0.6984257245951222</v>
      </c>
      <c r="AB330">
        <v>64593651</v>
      </c>
      <c r="AC330">
        <v>3.3991300000000002E-2</v>
      </c>
      <c r="AD330">
        <v>2195622.16</v>
      </c>
      <c r="AE330">
        <v>132031.12</v>
      </c>
      <c r="AF330">
        <v>1834631.89</v>
      </c>
      <c r="AH330">
        <v>101169.53</v>
      </c>
      <c r="AJ330">
        <v>2544562.7000000002</v>
      </c>
      <c r="AK330">
        <v>4541924.96</v>
      </c>
      <c r="AL330">
        <v>0.71439383728968942</v>
      </c>
      <c r="AO330">
        <v>315.45452254487651</v>
      </c>
      <c r="AP330">
        <v>3.5828502547518973E-2</v>
      </c>
    </row>
    <row r="331" spans="1:42" x14ac:dyDescent="0.25">
      <c r="A331" t="s">
        <v>782</v>
      </c>
      <c r="B331" t="s">
        <v>783</v>
      </c>
      <c r="C331" t="s">
        <v>779</v>
      </c>
      <c r="D331" t="s">
        <v>211</v>
      </c>
      <c r="F331">
        <v>72.75</v>
      </c>
      <c r="H331">
        <v>12206790</v>
      </c>
      <c r="I331">
        <v>908238.61</v>
      </c>
      <c r="J331">
        <v>12484.37</v>
      </c>
      <c r="L331">
        <v>13.44</v>
      </c>
      <c r="M331">
        <v>9.3000000000000007</v>
      </c>
      <c r="N331">
        <v>676.57</v>
      </c>
      <c r="P331">
        <v>7.45</v>
      </c>
      <c r="Q331">
        <v>541.98</v>
      </c>
      <c r="S331">
        <v>0.34899999999999998</v>
      </c>
      <c r="T331">
        <v>0.34899999999999998</v>
      </c>
      <c r="V331">
        <v>316975.27</v>
      </c>
      <c r="X331">
        <v>41221.629999999997</v>
      </c>
      <c r="Y331">
        <v>225533.35000000003</v>
      </c>
      <c r="Z331">
        <v>583730.25</v>
      </c>
      <c r="AA331">
        <v>0.64270583035442641</v>
      </c>
      <c r="AB331">
        <v>12206790</v>
      </c>
      <c r="AC331">
        <v>3.2892100000000001E-2</v>
      </c>
      <c r="AD331">
        <v>401506.95</v>
      </c>
      <c r="AE331">
        <v>29501.55</v>
      </c>
      <c r="AF331">
        <v>346476.82</v>
      </c>
      <c r="AH331">
        <v>46975.02</v>
      </c>
      <c r="AJ331">
        <v>208749.44</v>
      </c>
      <c r="AK331">
        <v>596447.89</v>
      </c>
      <c r="AL331">
        <v>0.65670836213404316</v>
      </c>
      <c r="AO331">
        <v>566.6203436426116</v>
      </c>
      <c r="AP331">
        <v>6.9111871617149989E-2</v>
      </c>
    </row>
    <row r="332" spans="1:42" x14ac:dyDescent="0.25">
      <c r="A332" t="s">
        <v>784</v>
      </c>
      <c r="B332" t="s">
        <v>785</v>
      </c>
      <c r="C332" t="s">
        <v>779</v>
      </c>
      <c r="D332" t="s">
        <v>211</v>
      </c>
      <c r="F332">
        <v>115.46</v>
      </c>
      <c r="H332">
        <v>27956307</v>
      </c>
      <c r="I332">
        <v>1472319.23</v>
      </c>
      <c r="J332">
        <v>12751.76</v>
      </c>
      <c r="L332">
        <v>18.98</v>
      </c>
      <c r="M332">
        <v>13.14</v>
      </c>
      <c r="N332">
        <v>1517.14</v>
      </c>
      <c r="P332">
        <v>1.23</v>
      </c>
      <c r="Q332">
        <v>142.01</v>
      </c>
      <c r="S332">
        <v>0.56259999999999999</v>
      </c>
      <c r="T332">
        <v>0.56259999999999999</v>
      </c>
      <c r="V332">
        <v>828326.79</v>
      </c>
      <c r="X332">
        <v>110432.67</v>
      </c>
      <c r="Y332">
        <v>579255.68999999983</v>
      </c>
      <c r="Z332">
        <v>1518015.15</v>
      </c>
      <c r="AA332">
        <v>1</v>
      </c>
      <c r="AB332">
        <v>27956307</v>
      </c>
      <c r="AC332">
        <v>2.1527600000000001E-2</v>
      </c>
      <c r="AD332">
        <v>601832.18999999994</v>
      </c>
      <c r="AE332">
        <v>0</v>
      </c>
      <c r="AF332">
        <v>828326.79</v>
      </c>
      <c r="AH332">
        <v>188374</v>
      </c>
      <c r="AJ332">
        <v>579255.68999999994</v>
      </c>
      <c r="AK332">
        <v>1518015.15</v>
      </c>
      <c r="AL332">
        <v>1.0310366930410872</v>
      </c>
      <c r="AO332">
        <v>956.45825394075871</v>
      </c>
      <c r="AP332">
        <v>7.2748068423427792E-2</v>
      </c>
    </row>
    <row r="333" spans="1:42" x14ac:dyDescent="0.25">
      <c r="A333" t="s">
        <v>786</v>
      </c>
      <c r="B333" t="s">
        <v>787</v>
      </c>
      <c r="C333" t="s">
        <v>779</v>
      </c>
      <c r="D333" t="s">
        <v>211</v>
      </c>
      <c r="F333">
        <v>525.38</v>
      </c>
      <c r="H333">
        <v>123539756</v>
      </c>
      <c r="I333">
        <v>6633480.4199999999</v>
      </c>
      <c r="J333">
        <v>12626.06</v>
      </c>
      <c r="L333">
        <v>18.62</v>
      </c>
      <c r="M333">
        <v>12.89</v>
      </c>
      <c r="N333">
        <v>6772.14</v>
      </c>
      <c r="P333">
        <v>0.73</v>
      </c>
      <c r="Q333">
        <v>383.52</v>
      </c>
      <c r="S333">
        <v>0.54859999999999998</v>
      </c>
      <c r="T333">
        <v>0.54859999999999998</v>
      </c>
      <c r="V333">
        <v>3639127.35</v>
      </c>
      <c r="X333">
        <v>409901.71</v>
      </c>
      <c r="Y333">
        <v>1005657.77</v>
      </c>
      <c r="Z333">
        <v>5054686.83</v>
      </c>
      <c r="AA333">
        <v>0.76199619354571035</v>
      </c>
      <c r="AB333">
        <v>127149050</v>
      </c>
      <c r="AC333">
        <v>2.67791E-2</v>
      </c>
      <c r="AD333">
        <v>3404937.12</v>
      </c>
      <c r="AE333">
        <v>0</v>
      </c>
      <c r="AF333">
        <v>3639127.35</v>
      </c>
      <c r="AH333">
        <v>179474.86</v>
      </c>
      <c r="AJ333">
        <v>962942.07</v>
      </c>
      <c r="AK333">
        <v>5011971.13</v>
      </c>
      <c r="AL333">
        <v>0.75555678356852674</v>
      </c>
      <c r="AO333">
        <v>780.2004453919069</v>
      </c>
      <c r="AP333">
        <v>8.1784531348647257E-2</v>
      </c>
    </row>
    <row r="334" spans="1:42" x14ac:dyDescent="0.25">
      <c r="A334" t="s">
        <v>788</v>
      </c>
      <c r="B334" t="s">
        <v>789</v>
      </c>
      <c r="C334" t="s">
        <v>779</v>
      </c>
      <c r="D334" t="s">
        <v>222</v>
      </c>
      <c r="F334">
        <v>414.99</v>
      </c>
      <c r="H334">
        <v>160578716</v>
      </c>
      <c r="I334">
        <v>5631796.4199999999</v>
      </c>
      <c r="J334">
        <v>13570.92</v>
      </c>
      <c r="L334">
        <v>28.51</v>
      </c>
      <c r="M334">
        <v>8.77</v>
      </c>
      <c r="N334">
        <v>3639.46</v>
      </c>
      <c r="P334">
        <v>10.62</v>
      </c>
      <c r="Q334">
        <v>4407.1899999999996</v>
      </c>
      <c r="S334">
        <v>0.3216</v>
      </c>
      <c r="T334">
        <v>0.3216</v>
      </c>
      <c r="V334">
        <v>1811185.72</v>
      </c>
      <c r="X334">
        <v>464955.67</v>
      </c>
      <c r="Y334">
        <v>1332104.57</v>
      </c>
      <c r="Z334">
        <v>3608245.96</v>
      </c>
      <c r="AA334">
        <v>0.6406918309735351</v>
      </c>
      <c r="AB334">
        <v>160578716</v>
      </c>
      <c r="AC334">
        <v>1.58487E-2</v>
      </c>
      <c r="AD334">
        <v>2544963.89</v>
      </c>
      <c r="AE334">
        <v>235983.05</v>
      </c>
      <c r="AF334">
        <v>2047168.77</v>
      </c>
      <c r="AH334">
        <v>59814.57</v>
      </c>
      <c r="AJ334">
        <v>1310612.7</v>
      </c>
      <c r="AK334">
        <v>3822737.1399999997</v>
      </c>
      <c r="AL334">
        <v>0.67877757910858572</v>
      </c>
      <c r="AO334">
        <v>1120.4021060748451</v>
      </c>
      <c r="AP334">
        <v>0.12162899330295046</v>
      </c>
    </row>
    <row r="335" spans="1:42" x14ac:dyDescent="0.25">
      <c r="A335" t="s">
        <v>790</v>
      </c>
      <c r="B335" t="s">
        <v>791</v>
      </c>
      <c r="C335" t="s">
        <v>233</v>
      </c>
      <c r="D335" t="s">
        <v>102</v>
      </c>
      <c r="F335">
        <v>332283.86</v>
      </c>
      <c r="H335">
        <v>66594346071</v>
      </c>
      <c r="I335">
        <v>5588481411.1300001</v>
      </c>
      <c r="J335">
        <v>16818.39</v>
      </c>
      <c r="L335">
        <v>11.91</v>
      </c>
      <c r="M335">
        <v>11.91</v>
      </c>
      <c r="N335">
        <v>3957500.77</v>
      </c>
      <c r="P335">
        <v>0.01</v>
      </c>
      <c r="Q335">
        <v>3322.83</v>
      </c>
      <c r="S335">
        <v>0.49320000000000003</v>
      </c>
      <c r="T335">
        <v>0.49320000000000003</v>
      </c>
      <c r="V335">
        <v>2756239031.96</v>
      </c>
      <c r="X335">
        <v>339581757.94999999</v>
      </c>
      <c r="Y335">
        <v>1722148997.1399996</v>
      </c>
      <c r="Z335">
        <v>4817969787.0499992</v>
      </c>
      <c r="AA335">
        <v>0.86212504482068197</v>
      </c>
      <c r="AB335">
        <v>87895227483</v>
      </c>
      <c r="AC335">
        <v>2.991473E-2</v>
      </c>
      <c r="AD335">
        <v>2629361998.4400001</v>
      </c>
      <c r="AE335">
        <v>0</v>
      </c>
      <c r="AF335">
        <v>2204587031.96</v>
      </c>
      <c r="AH335">
        <v>704375960.94000006</v>
      </c>
      <c r="AJ335">
        <v>1625033193.0899999</v>
      </c>
      <c r="AK335">
        <v>4169201983</v>
      </c>
      <c r="AL335">
        <v>0.74603486641230154</v>
      </c>
      <c r="AO335">
        <v>1021.9628421013286</v>
      </c>
      <c r="AP335">
        <v>8.1450061506890534E-2</v>
      </c>
    </row>
    <row r="336" spans="1:42" x14ac:dyDescent="0.25">
      <c r="A336" t="s">
        <v>792</v>
      </c>
      <c r="B336" t="s">
        <v>793</v>
      </c>
      <c r="C336" t="s">
        <v>794</v>
      </c>
      <c r="D336" t="s">
        <v>97</v>
      </c>
      <c r="F336">
        <v>54</v>
      </c>
      <c r="H336">
        <v>0</v>
      </c>
      <c r="I336">
        <v>810847.61</v>
      </c>
      <c r="J336">
        <v>15015.69</v>
      </c>
      <c r="L336">
        <v>0</v>
      </c>
      <c r="M336">
        <v>0</v>
      </c>
      <c r="N336">
        <v>0</v>
      </c>
      <c r="P336">
        <v>0</v>
      </c>
      <c r="Q336">
        <v>0</v>
      </c>
      <c r="S336">
        <v>0</v>
      </c>
      <c r="T336">
        <v>0.1</v>
      </c>
      <c r="V336">
        <v>81084.759999999995</v>
      </c>
      <c r="X336">
        <v>0</v>
      </c>
      <c r="Y336">
        <v>234444.84999999998</v>
      </c>
      <c r="Z336">
        <v>315529.61</v>
      </c>
      <c r="AA336">
        <v>0.38913552449146394</v>
      </c>
      <c r="AB336">
        <v>0</v>
      </c>
      <c r="AC336">
        <v>0</v>
      </c>
      <c r="AD336">
        <v>0</v>
      </c>
      <c r="AE336">
        <v>0</v>
      </c>
      <c r="AF336">
        <v>81084.759999999995</v>
      </c>
      <c r="AH336">
        <v>0</v>
      </c>
      <c r="AJ336">
        <v>234444.85</v>
      </c>
      <c r="AK336">
        <v>315529.61</v>
      </c>
      <c r="AL336">
        <v>0.38913552449146394</v>
      </c>
      <c r="AO336">
        <v>0</v>
      </c>
      <c r="AP336">
        <v>0</v>
      </c>
    </row>
    <row r="337" spans="1:42" x14ac:dyDescent="0.25">
      <c r="A337" t="s">
        <v>795</v>
      </c>
      <c r="B337" t="s">
        <v>796</v>
      </c>
      <c r="C337" t="s">
        <v>794</v>
      </c>
      <c r="D337" t="s">
        <v>102</v>
      </c>
      <c r="F337">
        <v>1548.62</v>
      </c>
      <c r="H337">
        <v>186731669</v>
      </c>
      <c r="I337">
        <v>22361750.109999999</v>
      </c>
      <c r="J337">
        <v>14439.79</v>
      </c>
      <c r="L337">
        <v>8.35</v>
      </c>
      <c r="M337">
        <v>8.35</v>
      </c>
      <c r="N337">
        <v>12930.97</v>
      </c>
      <c r="P337">
        <v>13.54</v>
      </c>
      <c r="Q337">
        <v>20968.310000000001</v>
      </c>
      <c r="S337">
        <v>0.30049999999999999</v>
      </c>
      <c r="T337">
        <v>0.30049999999999999</v>
      </c>
      <c r="V337">
        <v>6719705.9000000004</v>
      </c>
      <c r="X337">
        <v>275483.32</v>
      </c>
      <c r="Y337">
        <v>8124355.8699999992</v>
      </c>
      <c r="Z337">
        <v>15119545.09</v>
      </c>
      <c r="AA337">
        <v>0.67613424779479392</v>
      </c>
      <c r="AB337">
        <v>201966113</v>
      </c>
      <c r="AC337">
        <v>3.8225000000000002E-2</v>
      </c>
      <c r="AD337">
        <v>7720154.6600000001</v>
      </c>
      <c r="AE337">
        <v>300634.84999999998</v>
      </c>
      <c r="AF337">
        <v>7020340.75</v>
      </c>
      <c r="AH337">
        <v>360911.98</v>
      </c>
      <c r="AJ337">
        <v>8007468.8399999999</v>
      </c>
      <c r="AK337">
        <v>15303292.91</v>
      </c>
      <c r="AL337">
        <v>0.6843513067949224</v>
      </c>
      <c r="AO337">
        <v>177.88955327969418</v>
      </c>
      <c r="AP337">
        <v>1.8001571401667697E-2</v>
      </c>
    </row>
    <row r="338" spans="1:42" x14ac:dyDescent="0.25">
      <c r="A338" t="s">
        <v>797</v>
      </c>
      <c r="B338" t="s">
        <v>798</v>
      </c>
      <c r="C338" t="s">
        <v>794</v>
      </c>
      <c r="D338" t="s">
        <v>102</v>
      </c>
      <c r="F338">
        <v>665</v>
      </c>
      <c r="H338">
        <v>168224752</v>
      </c>
      <c r="I338">
        <v>9145776.1799999997</v>
      </c>
      <c r="J338">
        <v>13753.04</v>
      </c>
      <c r="L338">
        <v>18.39</v>
      </c>
      <c r="M338">
        <v>18.39</v>
      </c>
      <c r="N338">
        <v>12229.35</v>
      </c>
      <c r="P338">
        <v>40.44</v>
      </c>
      <c r="Q338">
        <v>26892.6</v>
      </c>
      <c r="S338">
        <v>0.81679999999999997</v>
      </c>
      <c r="T338">
        <v>0.81679999999999997</v>
      </c>
      <c r="V338">
        <v>7470269.9800000004</v>
      </c>
      <c r="X338">
        <v>690095.88</v>
      </c>
      <c r="Y338">
        <v>667958.80000000005</v>
      </c>
      <c r="Z338">
        <v>8828324.6600000001</v>
      </c>
      <c r="AA338">
        <v>0.96528982190771262</v>
      </c>
      <c r="AB338">
        <v>180133420</v>
      </c>
      <c r="AC338">
        <v>4.6685600000000001E-2</v>
      </c>
      <c r="AD338">
        <v>8409636.7899999991</v>
      </c>
      <c r="AE338">
        <v>767274.81</v>
      </c>
      <c r="AF338">
        <v>8237544.79</v>
      </c>
      <c r="AH338">
        <v>126819.74</v>
      </c>
      <c r="AJ338">
        <v>663556.86</v>
      </c>
      <c r="AK338">
        <v>9591197.5299999993</v>
      </c>
      <c r="AL338">
        <v>1.0487024109527245</v>
      </c>
      <c r="AO338">
        <v>1037.7381654135338</v>
      </c>
      <c r="AP338">
        <v>7.1950961060021051E-2</v>
      </c>
    </row>
    <row r="339" spans="1:42" x14ac:dyDescent="0.25">
      <c r="A339" t="s">
        <v>799</v>
      </c>
      <c r="B339" t="s">
        <v>800</v>
      </c>
      <c r="C339" t="s">
        <v>794</v>
      </c>
      <c r="D339" t="s">
        <v>102</v>
      </c>
      <c r="F339">
        <v>416.21</v>
      </c>
      <c r="H339">
        <v>80753786</v>
      </c>
      <c r="I339">
        <v>5908115.5899999999</v>
      </c>
      <c r="J339">
        <v>14195.03</v>
      </c>
      <c r="L339">
        <v>13.66</v>
      </c>
      <c r="M339">
        <v>13.66</v>
      </c>
      <c r="N339">
        <v>5685.42</v>
      </c>
      <c r="P339">
        <v>2.65</v>
      </c>
      <c r="Q339">
        <v>1102.95</v>
      </c>
      <c r="S339">
        <v>0.59150000000000003</v>
      </c>
      <c r="T339">
        <v>0.59150000000000003</v>
      </c>
      <c r="V339">
        <v>3494650.37</v>
      </c>
      <c r="X339">
        <v>196039.18</v>
      </c>
      <c r="Y339">
        <v>1625108.44</v>
      </c>
      <c r="Z339">
        <v>5315797.99</v>
      </c>
      <c r="AA339">
        <v>0.89974508944907094</v>
      </c>
      <c r="AB339">
        <v>80753786</v>
      </c>
      <c r="AC339">
        <v>5.2338900000000001E-2</v>
      </c>
      <c r="AD339">
        <v>4226564.33</v>
      </c>
      <c r="AE339">
        <v>432927.1</v>
      </c>
      <c r="AF339">
        <v>3927577.47</v>
      </c>
      <c r="AH339">
        <v>166487.88</v>
      </c>
      <c r="AJ339">
        <v>1608417.21</v>
      </c>
      <c r="AK339">
        <v>5732033.8600000003</v>
      </c>
      <c r="AL339">
        <v>0.97019663421988001</v>
      </c>
      <c r="AO339">
        <v>471.01025924413159</v>
      </c>
      <c r="AP339">
        <v>3.4200631885311299E-2</v>
      </c>
    </row>
    <row r="340" spans="1:42" x14ac:dyDescent="0.25">
      <c r="A340" t="s">
        <v>801</v>
      </c>
      <c r="B340" t="s">
        <v>802</v>
      </c>
      <c r="C340" t="s">
        <v>794</v>
      </c>
      <c r="D340" t="s">
        <v>102</v>
      </c>
      <c r="F340">
        <v>3688.21</v>
      </c>
      <c r="H340">
        <v>523345606</v>
      </c>
      <c r="I340">
        <v>50510201.170000002</v>
      </c>
      <c r="J340">
        <v>13695.04</v>
      </c>
      <c r="L340">
        <v>10.36</v>
      </c>
      <c r="M340">
        <v>10.36</v>
      </c>
      <c r="N340">
        <v>38209.85</v>
      </c>
      <c r="P340">
        <v>2.78</v>
      </c>
      <c r="Q340">
        <v>10253.219999999999</v>
      </c>
      <c r="S340">
        <v>0.40620000000000001</v>
      </c>
      <c r="T340">
        <v>0.40620000000000001</v>
      </c>
      <c r="V340">
        <v>20517243.710000001</v>
      </c>
      <c r="X340">
        <v>1320694.0900000001</v>
      </c>
      <c r="Y340">
        <v>11428860.01</v>
      </c>
      <c r="Z340">
        <v>33266797.810000002</v>
      </c>
      <c r="AA340">
        <v>0.65861542895137914</v>
      </c>
      <c r="AB340">
        <v>589180399</v>
      </c>
      <c r="AC340">
        <v>4.9553899999999998E-2</v>
      </c>
      <c r="AD340">
        <v>29196186.57</v>
      </c>
      <c r="AE340">
        <v>3525386.58</v>
      </c>
      <c r="AF340">
        <v>24042630.289999999</v>
      </c>
      <c r="AH340">
        <v>551999.18000000005</v>
      </c>
      <c r="AJ340">
        <v>11240416</v>
      </c>
      <c r="AK340">
        <v>36603740.379999995</v>
      </c>
      <c r="AL340">
        <v>0.7246801543475222</v>
      </c>
      <c r="AO340">
        <v>358.08538288221115</v>
      </c>
      <c r="AP340">
        <v>3.6080850653219504E-2</v>
      </c>
    </row>
    <row r="341" spans="1:42" x14ac:dyDescent="0.25">
      <c r="A341" t="s">
        <v>803</v>
      </c>
      <c r="B341" t="s">
        <v>804</v>
      </c>
      <c r="C341" t="s">
        <v>794</v>
      </c>
      <c r="D341" t="s">
        <v>102</v>
      </c>
      <c r="F341">
        <v>6615.75</v>
      </c>
      <c r="H341">
        <v>715733672</v>
      </c>
      <c r="I341">
        <v>104291517.29000001</v>
      </c>
      <c r="J341">
        <v>15764.12</v>
      </c>
      <c r="L341">
        <v>6.86</v>
      </c>
      <c r="M341">
        <v>6.86</v>
      </c>
      <c r="N341">
        <v>45384.04</v>
      </c>
      <c r="P341">
        <v>26.72</v>
      </c>
      <c r="Q341">
        <v>176772.84</v>
      </c>
      <c r="S341">
        <v>0.23130000000000001</v>
      </c>
      <c r="T341">
        <v>0.23130000000000001</v>
      </c>
      <c r="V341">
        <v>24122627.940000001</v>
      </c>
      <c r="X341">
        <v>2379951.86</v>
      </c>
      <c r="Y341">
        <v>43405686.899999999</v>
      </c>
      <c r="Z341">
        <v>69908266.700000003</v>
      </c>
      <c r="AA341">
        <v>0.67031594243286707</v>
      </c>
      <c r="AB341">
        <v>753847503</v>
      </c>
      <c r="AC341">
        <v>6.5604999999999997E-2</v>
      </c>
      <c r="AD341">
        <v>49456165.43</v>
      </c>
      <c r="AE341">
        <v>5859647.2199999997</v>
      </c>
      <c r="AF341">
        <v>29982275.16</v>
      </c>
      <c r="AH341">
        <v>3723910.6</v>
      </c>
      <c r="AJ341">
        <v>42177972.939999998</v>
      </c>
      <c r="AK341">
        <v>74540199.959999993</v>
      </c>
      <c r="AL341">
        <v>0.71472926942589687</v>
      </c>
      <c r="AO341">
        <v>359.74029550693422</v>
      </c>
      <c r="AP341">
        <v>3.1928434070168009E-2</v>
      </c>
    </row>
    <row r="342" spans="1:42" x14ac:dyDescent="0.25">
      <c r="A342" t="s">
        <v>805</v>
      </c>
      <c r="B342" t="s">
        <v>806</v>
      </c>
      <c r="C342" t="s">
        <v>794</v>
      </c>
      <c r="D342" t="s">
        <v>102</v>
      </c>
      <c r="F342">
        <v>693.78</v>
      </c>
      <c r="H342">
        <v>147436846</v>
      </c>
      <c r="I342">
        <v>9660816.9900000002</v>
      </c>
      <c r="J342">
        <v>13924.89</v>
      </c>
      <c r="L342">
        <v>15.26</v>
      </c>
      <c r="M342">
        <v>15.26</v>
      </c>
      <c r="N342">
        <v>10587.08</v>
      </c>
      <c r="P342">
        <v>10.43</v>
      </c>
      <c r="Q342">
        <v>7236.12</v>
      </c>
      <c r="S342">
        <v>0.67679999999999996</v>
      </c>
      <c r="T342">
        <v>0.67679999999999996</v>
      </c>
      <c r="V342">
        <v>6538440.9299999997</v>
      </c>
      <c r="X342">
        <v>286984.89</v>
      </c>
      <c r="Y342">
        <v>752020.05999999982</v>
      </c>
      <c r="Z342">
        <v>7577445.879999999</v>
      </c>
      <c r="AA342">
        <v>0.78434835147415405</v>
      </c>
      <c r="AB342">
        <v>170764947</v>
      </c>
      <c r="AC342">
        <v>4.5870500000000002E-2</v>
      </c>
      <c r="AD342">
        <v>7833073.5</v>
      </c>
      <c r="AE342">
        <v>876207.32</v>
      </c>
      <c r="AF342">
        <v>7414648.25</v>
      </c>
      <c r="AH342">
        <v>102252.55</v>
      </c>
      <c r="AJ342">
        <v>729969.12</v>
      </c>
      <c r="AK342">
        <v>8431602.2599999998</v>
      </c>
      <c r="AL342">
        <v>0.8727628593655824</v>
      </c>
      <c r="AO342">
        <v>413.65402577185853</v>
      </c>
      <c r="AP342">
        <v>3.4036815441529145E-2</v>
      </c>
    </row>
    <row r="343" spans="1:42" x14ac:dyDescent="0.25">
      <c r="A343" t="s">
        <v>807</v>
      </c>
      <c r="B343" t="s">
        <v>808</v>
      </c>
      <c r="C343" t="s">
        <v>794</v>
      </c>
      <c r="D343" t="s">
        <v>102</v>
      </c>
      <c r="F343">
        <v>1851.04</v>
      </c>
      <c r="H343">
        <v>305256417</v>
      </c>
      <c r="I343">
        <v>26779546.41</v>
      </c>
      <c r="J343">
        <v>14467.29</v>
      </c>
      <c r="L343">
        <v>11.39</v>
      </c>
      <c r="M343">
        <v>11.39</v>
      </c>
      <c r="N343">
        <v>21083.34</v>
      </c>
      <c r="P343">
        <v>0.4</v>
      </c>
      <c r="Q343">
        <v>740.41</v>
      </c>
      <c r="S343">
        <v>0.4637</v>
      </c>
      <c r="T343">
        <v>0.4637</v>
      </c>
      <c r="V343">
        <v>12417675.67</v>
      </c>
      <c r="X343">
        <v>607342</v>
      </c>
      <c r="Y343">
        <v>6299727.830000001</v>
      </c>
      <c r="Z343">
        <v>19324745.5</v>
      </c>
      <c r="AA343">
        <v>0.72162333163282277</v>
      </c>
      <c r="AB343">
        <v>326490779</v>
      </c>
      <c r="AC343">
        <v>4.56581E-2</v>
      </c>
      <c r="AD343">
        <v>14906948.630000001</v>
      </c>
      <c r="AE343">
        <v>1154275.8700000001</v>
      </c>
      <c r="AF343">
        <v>13571951.539999999</v>
      </c>
      <c r="AH343">
        <v>659885.64</v>
      </c>
      <c r="AJ343">
        <v>6116031.0599999996</v>
      </c>
      <c r="AK343">
        <v>20295324.599999998</v>
      </c>
      <c r="AL343">
        <v>0.75786663034820234</v>
      </c>
      <c r="AO343">
        <v>328.1085227763852</v>
      </c>
      <c r="AP343">
        <v>2.9925217357696269E-2</v>
      </c>
    </row>
    <row r="344" spans="1:42" x14ac:dyDescent="0.25">
      <c r="A344" t="s">
        <v>809</v>
      </c>
      <c r="B344" t="s">
        <v>810</v>
      </c>
      <c r="C344" t="s">
        <v>794</v>
      </c>
      <c r="D344" t="s">
        <v>102</v>
      </c>
      <c r="F344">
        <v>774.02</v>
      </c>
      <c r="H344">
        <v>143738246</v>
      </c>
      <c r="I344">
        <v>10726342.07</v>
      </c>
      <c r="J344">
        <v>13857.96</v>
      </c>
      <c r="L344">
        <v>13.4</v>
      </c>
      <c r="M344">
        <v>13.4</v>
      </c>
      <c r="N344">
        <v>10371.86</v>
      </c>
      <c r="P344">
        <v>1.87</v>
      </c>
      <c r="Q344">
        <v>1447.41</v>
      </c>
      <c r="S344">
        <v>0.57709999999999995</v>
      </c>
      <c r="T344">
        <v>0.57709999999999995</v>
      </c>
      <c r="V344">
        <v>6190172</v>
      </c>
      <c r="X344">
        <v>175445.45</v>
      </c>
      <c r="Y344">
        <v>1698102.96</v>
      </c>
      <c r="Z344">
        <v>8063720.4100000001</v>
      </c>
      <c r="AA344">
        <v>0.75176797060696388</v>
      </c>
      <c r="AB344">
        <v>143738246</v>
      </c>
      <c r="AC344">
        <v>5.1886599999999998E-2</v>
      </c>
      <c r="AD344">
        <v>7458088.8700000001</v>
      </c>
      <c r="AE344">
        <v>731714.82</v>
      </c>
      <c r="AF344">
        <v>6921886.8200000003</v>
      </c>
      <c r="AH344">
        <v>113459.52</v>
      </c>
      <c r="AJ344">
        <v>1669938.67</v>
      </c>
      <c r="AK344">
        <v>8767270.9400000013</v>
      </c>
      <c r="AL344">
        <v>0.8173588799224264</v>
      </c>
      <c r="AO344">
        <v>226.66785095992353</v>
      </c>
      <c r="AP344">
        <v>2.0011409616593871E-2</v>
      </c>
    </row>
    <row r="345" spans="1:42" x14ac:dyDescent="0.25">
      <c r="A345" t="s">
        <v>811</v>
      </c>
      <c r="B345" t="s">
        <v>812</v>
      </c>
      <c r="C345" t="s">
        <v>813</v>
      </c>
      <c r="D345" t="s">
        <v>97</v>
      </c>
      <c r="F345">
        <v>35.32</v>
      </c>
      <c r="H345">
        <v>0</v>
      </c>
      <c r="I345">
        <v>444985.26</v>
      </c>
      <c r="J345">
        <v>12598.67</v>
      </c>
      <c r="L345">
        <v>0</v>
      </c>
      <c r="M345">
        <v>0</v>
      </c>
      <c r="N345">
        <v>0</v>
      </c>
      <c r="P345">
        <v>0</v>
      </c>
      <c r="Q345">
        <v>0</v>
      </c>
      <c r="S345">
        <v>0</v>
      </c>
      <c r="T345">
        <v>0.1</v>
      </c>
      <c r="V345">
        <v>44498.52</v>
      </c>
      <c r="X345">
        <v>0</v>
      </c>
      <c r="Y345">
        <v>538582.91</v>
      </c>
      <c r="Z345">
        <v>583081.43000000005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44498.52</v>
      </c>
      <c r="AH345">
        <v>0</v>
      </c>
      <c r="AJ345">
        <v>538582.91</v>
      </c>
      <c r="AK345">
        <v>583081.43000000005</v>
      </c>
      <c r="AL345">
        <v>1.310338751445385</v>
      </c>
      <c r="AO345">
        <v>0</v>
      </c>
      <c r="AP345">
        <v>0</v>
      </c>
    </row>
    <row r="346" spans="1:42" x14ac:dyDescent="0.25">
      <c r="A346" t="s">
        <v>814</v>
      </c>
      <c r="B346" t="s">
        <v>815</v>
      </c>
      <c r="C346" t="s">
        <v>813</v>
      </c>
      <c r="D346" t="s">
        <v>97</v>
      </c>
      <c r="F346">
        <v>206.64</v>
      </c>
      <c r="H346">
        <v>0</v>
      </c>
      <c r="I346">
        <v>2845074.07</v>
      </c>
      <c r="J346">
        <v>13768.26</v>
      </c>
      <c r="L346">
        <v>0</v>
      </c>
      <c r="M346">
        <v>0</v>
      </c>
      <c r="N346">
        <v>0</v>
      </c>
      <c r="P346">
        <v>0</v>
      </c>
      <c r="Q346">
        <v>0</v>
      </c>
      <c r="S346">
        <v>0</v>
      </c>
      <c r="T346">
        <v>0.1</v>
      </c>
      <c r="V346">
        <v>284507.40000000002</v>
      </c>
      <c r="X346">
        <v>0</v>
      </c>
      <c r="Y346">
        <v>1735804</v>
      </c>
      <c r="Z346">
        <v>2020311.4</v>
      </c>
      <c r="AA346">
        <v>0.71010854209500418</v>
      </c>
      <c r="AB346">
        <v>0</v>
      </c>
      <c r="AC346">
        <v>0</v>
      </c>
      <c r="AD346">
        <v>0</v>
      </c>
      <c r="AE346">
        <v>0</v>
      </c>
      <c r="AF346">
        <v>284507.40000000002</v>
      </c>
      <c r="AH346">
        <v>0</v>
      </c>
      <c r="AJ346">
        <v>1735804</v>
      </c>
      <c r="AK346">
        <v>2020311.4</v>
      </c>
      <c r="AL346">
        <v>0.71010854209500418</v>
      </c>
      <c r="AO346">
        <v>0</v>
      </c>
      <c r="AP346">
        <v>0</v>
      </c>
    </row>
    <row r="347" spans="1:42" x14ac:dyDescent="0.25">
      <c r="A347" t="s">
        <v>816</v>
      </c>
      <c r="B347" t="s">
        <v>817</v>
      </c>
      <c r="C347" t="s">
        <v>818</v>
      </c>
      <c r="D347" t="s">
        <v>102</v>
      </c>
      <c r="F347">
        <v>1642.03</v>
      </c>
      <c r="H347">
        <v>475977497</v>
      </c>
      <c r="I347">
        <v>21484705.870000001</v>
      </c>
      <c r="J347">
        <v>13084.23</v>
      </c>
      <c r="L347">
        <v>22.15</v>
      </c>
      <c r="M347">
        <v>22.15</v>
      </c>
      <c r="N347">
        <v>36370.959999999999</v>
      </c>
      <c r="P347">
        <v>102.41</v>
      </c>
      <c r="Q347">
        <v>168160.29</v>
      </c>
      <c r="S347">
        <v>0.92469999999999997</v>
      </c>
      <c r="T347">
        <v>0.9</v>
      </c>
      <c r="V347">
        <v>19336235.280000001</v>
      </c>
      <c r="X347">
        <v>1984342.13</v>
      </c>
      <c r="Y347">
        <v>2152069.8899999997</v>
      </c>
      <c r="Z347">
        <v>23472647.300000001</v>
      </c>
      <c r="AA347">
        <v>1</v>
      </c>
      <c r="AB347">
        <v>475977497</v>
      </c>
      <c r="AC347">
        <v>3.07529E-2</v>
      </c>
      <c r="AD347">
        <v>14637688.359999999</v>
      </c>
      <c r="AE347">
        <v>0</v>
      </c>
      <c r="AF347">
        <v>19336235.280000001</v>
      </c>
      <c r="AH347">
        <v>858841.64</v>
      </c>
      <c r="AJ347">
        <v>2152069.89</v>
      </c>
      <c r="AK347">
        <v>23472647.300000001</v>
      </c>
      <c r="AL347">
        <v>1.0925282124888591</v>
      </c>
      <c r="AO347">
        <v>1208.4688647588655</v>
      </c>
      <c r="AP347">
        <v>8.4538488762620309E-2</v>
      </c>
    </row>
    <row r="348" spans="1:42" x14ac:dyDescent="0.25">
      <c r="A348" t="s">
        <v>819</v>
      </c>
      <c r="B348" t="s">
        <v>820</v>
      </c>
      <c r="C348" t="s">
        <v>818</v>
      </c>
      <c r="D348" t="s">
        <v>102</v>
      </c>
      <c r="F348">
        <v>620.71</v>
      </c>
      <c r="H348">
        <v>157972120</v>
      </c>
      <c r="I348">
        <v>7944334.8499999996</v>
      </c>
      <c r="J348">
        <v>12798.78</v>
      </c>
      <c r="L348">
        <v>19.88</v>
      </c>
      <c r="M348">
        <v>19.88</v>
      </c>
      <c r="N348">
        <v>12339.71</v>
      </c>
      <c r="P348">
        <v>61.62</v>
      </c>
      <c r="Q348">
        <v>38248.15</v>
      </c>
      <c r="S348">
        <v>0.86750000000000005</v>
      </c>
      <c r="T348">
        <v>0.86750000000000005</v>
      </c>
      <c r="V348">
        <v>6891710.4800000004</v>
      </c>
      <c r="X348">
        <v>569207.41</v>
      </c>
      <c r="Y348">
        <v>887420.09999999986</v>
      </c>
      <c r="Z348">
        <v>8348337.9900000002</v>
      </c>
      <c r="AA348">
        <v>1</v>
      </c>
      <c r="AB348">
        <v>157972120</v>
      </c>
      <c r="AC348">
        <v>4.6301799999999997E-2</v>
      </c>
      <c r="AD348">
        <v>7314393.5</v>
      </c>
      <c r="AE348">
        <v>366677.51</v>
      </c>
      <c r="AF348">
        <v>7258387.9900000002</v>
      </c>
      <c r="AH348">
        <v>267446.40000000002</v>
      </c>
      <c r="AJ348">
        <v>887420.1</v>
      </c>
      <c r="AK348">
        <v>8715015.5</v>
      </c>
      <c r="AL348">
        <v>1.0970100914112402</v>
      </c>
      <c r="AO348">
        <v>917.02632469269065</v>
      </c>
      <c r="AP348">
        <v>6.5313413384061117E-2</v>
      </c>
    </row>
    <row r="349" spans="1:42" x14ac:dyDescent="0.25">
      <c r="A349" t="s">
        <v>821</v>
      </c>
      <c r="B349" t="s">
        <v>822</v>
      </c>
      <c r="C349" t="s">
        <v>823</v>
      </c>
      <c r="D349" t="s">
        <v>102</v>
      </c>
      <c r="F349">
        <v>453.7</v>
      </c>
      <c r="H349">
        <v>52493441</v>
      </c>
      <c r="I349">
        <v>6003669.3200000003</v>
      </c>
      <c r="J349">
        <v>13232.68</v>
      </c>
      <c r="L349">
        <v>8.74</v>
      </c>
      <c r="M349">
        <v>8.74</v>
      </c>
      <c r="N349">
        <v>3965.33</v>
      </c>
      <c r="P349">
        <v>10.82</v>
      </c>
      <c r="Q349">
        <v>4909.03</v>
      </c>
      <c r="S349">
        <v>0.3201</v>
      </c>
      <c r="T349">
        <v>0.3201</v>
      </c>
      <c r="V349">
        <v>1921774.54</v>
      </c>
      <c r="X349">
        <v>976806.33</v>
      </c>
      <c r="Y349">
        <v>1569068.3399999999</v>
      </c>
      <c r="Z349">
        <v>4467649.21</v>
      </c>
      <c r="AA349">
        <v>0.74415311235029846</v>
      </c>
      <c r="AB349">
        <v>56762069</v>
      </c>
      <c r="AC349">
        <v>5.5302400000000002E-2</v>
      </c>
      <c r="AD349">
        <v>3139078.64</v>
      </c>
      <c r="AE349">
        <v>389659.04</v>
      </c>
      <c r="AF349">
        <v>2311433.58</v>
      </c>
      <c r="AH349">
        <v>175097.60000000001</v>
      </c>
      <c r="AJ349">
        <v>1524270.16</v>
      </c>
      <c r="AK349">
        <v>4812510.07</v>
      </c>
      <c r="AL349">
        <v>0.80159479369859765</v>
      </c>
      <c r="AO349">
        <v>2152.9784659466609</v>
      </c>
      <c r="AP349">
        <v>0.20297231918311601</v>
      </c>
    </row>
    <row r="350" spans="1:42" x14ac:dyDescent="0.25">
      <c r="A350" t="s">
        <v>824</v>
      </c>
      <c r="B350" t="s">
        <v>825</v>
      </c>
      <c r="C350" t="s">
        <v>823</v>
      </c>
      <c r="D350" t="s">
        <v>102</v>
      </c>
      <c r="F350">
        <v>353</v>
      </c>
      <c r="H350">
        <v>101331514</v>
      </c>
      <c r="I350">
        <v>4572802.8</v>
      </c>
      <c r="J350">
        <v>12954.11</v>
      </c>
      <c r="L350">
        <v>22.15</v>
      </c>
      <c r="M350">
        <v>22.15</v>
      </c>
      <c r="N350">
        <v>7818.95</v>
      </c>
      <c r="P350">
        <v>102.41</v>
      </c>
      <c r="Q350">
        <v>36150.730000000003</v>
      </c>
      <c r="S350">
        <v>0.92469999999999997</v>
      </c>
      <c r="T350">
        <v>0.9</v>
      </c>
      <c r="V350">
        <v>4115522.52</v>
      </c>
      <c r="X350">
        <v>324173.46000000002</v>
      </c>
      <c r="Y350">
        <v>663943.72000000009</v>
      </c>
      <c r="Z350">
        <v>5103639.7</v>
      </c>
      <c r="AA350">
        <v>1</v>
      </c>
      <c r="AB350">
        <v>101331514</v>
      </c>
      <c r="AC350">
        <v>4.7195599999999997E-2</v>
      </c>
      <c r="AD350">
        <v>4782401.5999999996</v>
      </c>
      <c r="AE350">
        <v>600191.17000000004</v>
      </c>
      <c r="AF350">
        <v>4715713.6900000004</v>
      </c>
      <c r="AH350">
        <v>242855.69</v>
      </c>
      <c r="AJ350">
        <v>663943.72</v>
      </c>
      <c r="AK350">
        <v>5703830.8700000001</v>
      </c>
      <c r="AL350">
        <v>1.2473380374067302</v>
      </c>
      <c r="AO350">
        <v>918.33841359773373</v>
      </c>
      <c r="AP350">
        <v>5.6834339479634677E-2</v>
      </c>
    </row>
    <row r="351" spans="1:42" x14ac:dyDescent="0.25">
      <c r="A351" t="s">
        <v>826</v>
      </c>
      <c r="B351" t="s">
        <v>827</v>
      </c>
      <c r="C351" t="s">
        <v>823</v>
      </c>
      <c r="D351" t="s">
        <v>102</v>
      </c>
      <c r="F351">
        <v>1661.37</v>
      </c>
      <c r="H351">
        <v>251930892</v>
      </c>
      <c r="I351">
        <v>21635698.620000001</v>
      </c>
      <c r="J351">
        <v>13022.8</v>
      </c>
      <c r="L351">
        <v>11.64</v>
      </c>
      <c r="M351">
        <v>11.64</v>
      </c>
      <c r="N351">
        <v>19338.34</v>
      </c>
      <c r="P351">
        <v>0.15</v>
      </c>
      <c r="Q351">
        <v>249.2</v>
      </c>
      <c r="S351">
        <v>0.47789999999999999</v>
      </c>
      <c r="T351">
        <v>0.47789999999999999</v>
      </c>
      <c r="V351">
        <v>10339700.369999999</v>
      </c>
      <c r="X351">
        <v>1400743.21</v>
      </c>
      <c r="Y351">
        <v>6217471.9099999992</v>
      </c>
      <c r="Z351">
        <v>17957915.489999998</v>
      </c>
      <c r="AA351">
        <v>0.83001320204191298</v>
      </c>
      <c r="AB351">
        <v>251930892</v>
      </c>
      <c r="AC351">
        <v>4.8099500000000003E-2</v>
      </c>
      <c r="AD351">
        <v>12117749.93</v>
      </c>
      <c r="AE351">
        <v>849729.88</v>
      </c>
      <c r="AF351">
        <v>11189430.25</v>
      </c>
      <c r="AH351">
        <v>612755.85</v>
      </c>
      <c r="AJ351">
        <v>6113311.5</v>
      </c>
      <c r="AK351">
        <v>18703484.960000001</v>
      </c>
      <c r="AL351">
        <v>0.86447335436215278</v>
      </c>
      <c r="AO351">
        <v>843.12537845272277</v>
      </c>
      <c r="AP351">
        <v>7.4892097007358993E-2</v>
      </c>
    </row>
    <row r="352" spans="1:42" x14ac:dyDescent="0.25">
      <c r="A352" t="s">
        <v>828</v>
      </c>
      <c r="B352" t="s">
        <v>829</v>
      </c>
      <c r="C352" t="s">
        <v>823</v>
      </c>
      <c r="D352" t="s">
        <v>102</v>
      </c>
      <c r="F352">
        <v>291.54000000000002</v>
      </c>
      <c r="H352">
        <v>44207906</v>
      </c>
      <c r="I352">
        <v>3769987.81</v>
      </c>
      <c r="J352">
        <v>12931.28</v>
      </c>
      <c r="L352">
        <v>11.72</v>
      </c>
      <c r="M352">
        <v>11.72</v>
      </c>
      <c r="N352">
        <v>3416.84</v>
      </c>
      <c r="P352">
        <v>0.09</v>
      </c>
      <c r="Q352">
        <v>26.23</v>
      </c>
      <c r="S352">
        <v>0.4824</v>
      </c>
      <c r="T352">
        <v>0.4824</v>
      </c>
      <c r="V352">
        <v>1818642.11</v>
      </c>
      <c r="X352">
        <v>140776.53</v>
      </c>
      <c r="Y352">
        <v>788826.05999999994</v>
      </c>
      <c r="Z352">
        <v>2748244.7</v>
      </c>
      <c r="AA352">
        <v>0.72897973110422343</v>
      </c>
      <c r="AB352">
        <v>46353713</v>
      </c>
      <c r="AC352">
        <v>4.9023799999999999E-2</v>
      </c>
      <c r="AD352">
        <v>2272435.15</v>
      </c>
      <c r="AE352">
        <v>218909.76</v>
      </c>
      <c r="AF352">
        <v>2037551.87</v>
      </c>
      <c r="AH352">
        <v>136236.04999999999</v>
      </c>
      <c r="AJ352">
        <v>751903.32</v>
      </c>
      <c r="AK352">
        <v>2930231.7199999997</v>
      </c>
      <c r="AL352">
        <v>0.77725230628796105</v>
      </c>
      <c r="AO352">
        <v>482.87209302325579</v>
      </c>
      <c r="AP352">
        <v>4.8042797789384389E-2</v>
      </c>
    </row>
    <row r="353" spans="1:42" x14ac:dyDescent="0.25">
      <c r="A353" t="s">
        <v>830</v>
      </c>
      <c r="B353" t="s">
        <v>831</v>
      </c>
      <c r="C353" t="s">
        <v>823</v>
      </c>
      <c r="D353" t="s">
        <v>222</v>
      </c>
      <c r="F353">
        <v>677.65</v>
      </c>
      <c r="H353">
        <v>215817147</v>
      </c>
      <c r="I353">
        <v>9492195.0700000003</v>
      </c>
      <c r="J353">
        <v>14007.51</v>
      </c>
      <c r="L353">
        <v>22.73</v>
      </c>
      <c r="M353">
        <v>6.99</v>
      </c>
      <c r="N353">
        <v>4736.7700000000004</v>
      </c>
      <c r="P353">
        <v>25.4</v>
      </c>
      <c r="Q353">
        <v>17212.310000000001</v>
      </c>
      <c r="S353">
        <v>0.23699999999999999</v>
      </c>
      <c r="T353">
        <v>0.23699999999999999</v>
      </c>
      <c r="V353">
        <v>2249650.23</v>
      </c>
      <c r="X353">
        <v>801824.09</v>
      </c>
      <c r="Y353">
        <v>2902985.1</v>
      </c>
      <c r="Z353">
        <v>5954459.4199999999</v>
      </c>
      <c r="AA353">
        <v>0.62730057442867104</v>
      </c>
      <c r="AB353">
        <v>222443948</v>
      </c>
      <c r="AC353">
        <v>2.3750299999999998E-2</v>
      </c>
      <c r="AD353">
        <v>5283110.49</v>
      </c>
      <c r="AE353">
        <v>718930.08</v>
      </c>
      <c r="AF353">
        <v>2968580.31</v>
      </c>
      <c r="AH353">
        <v>209014.8</v>
      </c>
      <c r="AJ353">
        <v>2825085.4</v>
      </c>
      <c r="AK353">
        <v>6595489.7999999998</v>
      </c>
      <c r="AL353">
        <v>0.69483293920549394</v>
      </c>
      <c r="AO353">
        <v>1183.2422194348114</v>
      </c>
      <c r="AP353">
        <v>0.12157157607915639</v>
      </c>
    </row>
    <row r="354" spans="1:42" x14ac:dyDescent="0.25">
      <c r="A354" t="s">
        <v>832</v>
      </c>
      <c r="B354" t="s">
        <v>833</v>
      </c>
      <c r="C354" t="s">
        <v>823</v>
      </c>
      <c r="D354" t="s">
        <v>222</v>
      </c>
      <c r="F354">
        <v>225.83</v>
      </c>
      <c r="H354">
        <v>131642500</v>
      </c>
      <c r="I354">
        <v>2998604.44</v>
      </c>
      <c r="J354">
        <v>13278.14</v>
      </c>
      <c r="L354">
        <v>43.9</v>
      </c>
      <c r="M354">
        <v>13.5</v>
      </c>
      <c r="N354">
        <v>3048.7</v>
      </c>
      <c r="P354">
        <v>2.16</v>
      </c>
      <c r="Q354">
        <v>487.79</v>
      </c>
      <c r="S354">
        <v>0.5827</v>
      </c>
      <c r="T354">
        <v>0.5827</v>
      </c>
      <c r="V354">
        <v>1747286.8</v>
      </c>
      <c r="X354">
        <v>247013.2</v>
      </c>
      <c r="Y354">
        <v>662095.34</v>
      </c>
      <c r="Z354">
        <v>2656395.34</v>
      </c>
      <c r="AA354">
        <v>0.88587721160047372</v>
      </c>
      <c r="AB354">
        <v>131642500</v>
      </c>
      <c r="AC354">
        <v>2.2058000000000001E-2</v>
      </c>
      <c r="AD354">
        <v>2903770.26</v>
      </c>
      <c r="AE354">
        <v>673882.91</v>
      </c>
      <c r="AF354">
        <v>2421169.71</v>
      </c>
      <c r="AH354">
        <v>57897.440000000002</v>
      </c>
      <c r="AJ354">
        <v>655487.92000000004</v>
      </c>
      <c r="AK354">
        <v>3323670.83</v>
      </c>
      <c r="AL354">
        <v>1.1084058923090236</v>
      </c>
      <c r="AO354">
        <v>1093.8015321259354</v>
      </c>
      <c r="AP354">
        <v>7.4319393415983981E-2</v>
      </c>
    </row>
    <row r="355" spans="1:42" x14ac:dyDescent="0.25">
      <c r="A355" t="s">
        <v>834</v>
      </c>
      <c r="B355" t="s">
        <v>835</v>
      </c>
      <c r="C355" t="s">
        <v>823</v>
      </c>
      <c r="D355" t="s">
        <v>211</v>
      </c>
      <c r="F355">
        <v>464.46</v>
      </c>
      <c r="H355">
        <v>124661075</v>
      </c>
      <c r="I355">
        <v>5789097.71</v>
      </c>
      <c r="J355">
        <v>12464.14</v>
      </c>
      <c r="L355">
        <v>21.53</v>
      </c>
      <c r="M355">
        <v>14.9</v>
      </c>
      <c r="N355">
        <v>6920.45</v>
      </c>
      <c r="P355">
        <v>8.23</v>
      </c>
      <c r="Q355">
        <v>3822.5</v>
      </c>
      <c r="S355">
        <v>0.65820000000000001</v>
      </c>
      <c r="T355">
        <v>0.65820000000000001</v>
      </c>
      <c r="V355">
        <v>3810384.11</v>
      </c>
      <c r="X355">
        <v>300783.33</v>
      </c>
      <c r="Y355">
        <v>829572.74</v>
      </c>
      <c r="Z355">
        <v>4940740.18</v>
      </c>
      <c r="AA355">
        <v>0.85345600083160456</v>
      </c>
      <c r="AB355">
        <v>124661075</v>
      </c>
      <c r="AC355">
        <v>2.98994E-2</v>
      </c>
      <c r="AD355">
        <v>3727291.34</v>
      </c>
      <c r="AE355">
        <v>0</v>
      </c>
      <c r="AF355">
        <v>3810384.11</v>
      </c>
      <c r="AH355">
        <v>153355.09</v>
      </c>
      <c r="AJ355">
        <v>807099.47</v>
      </c>
      <c r="AK355">
        <v>4918266.91</v>
      </c>
      <c r="AL355">
        <v>0.84957400209436096</v>
      </c>
      <c r="AO355">
        <v>647.59792016535334</v>
      </c>
      <c r="AP355">
        <v>6.1156365749169966E-2</v>
      </c>
    </row>
    <row r="356" spans="1:42" x14ac:dyDescent="0.25">
      <c r="A356" t="s">
        <v>836</v>
      </c>
      <c r="B356" t="s">
        <v>837</v>
      </c>
      <c r="C356" t="s">
        <v>823</v>
      </c>
      <c r="D356" t="s">
        <v>211</v>
      </c>
      <c r="F356">
        <v>50.29</v>
      </c>
      <c r="H356">
        <v>18781694</v>
      </c>
      <c r="I356">
        <v>574616.28</v>
      </c>
      <c r="J356">
        <v>11426.05</v>
      </c>
      <c r="L356">
        <v>32.68</v>
      </c>
      <c r="M356">
        <v>22.62</v>
      </c>
      <c r="N356">
        <v>1137.55</v>
      </c>
      <c r="P356">
        <v>112.14</v>
      </c>
      <c r="Q356">
        <v>5639.52</v>
      </c>
      <c r="S356">
        <v>0.93369999999999997</v>
      </c>
      <c r="T356">
        <v>0.9</v>
      </c>
      <c r="V356">
        <v>517154.65</v>
      </c>
      <c r="X356">
        <v>19719.21</v>
      </c>
      <c r="Y356">
        <v>31670.789999999994</v>
      </c>
      <c r="Z356">
        <v>568544.65</v>
      </c>
      <c r="AA356">
        <v>0.98943359210080162</v>
      </c>
      <c r="AB356">
        <v>20914888</v>
      </c>
      <c r="AC356">
        <v>3.3033E-2</v>
      </c>
      <c r="AD356">
        <v>690881.49</v>
      </c>
      <c r="AE356">
        <v>156354.15</v>
      </c>
      <c r="AF356">
        <v>673508.8</v>
      </c>
      <c r="AH356">
        <v>3476.88</v>
      </c>
      <c r="AJ356">
        <v>31634.05</v>
      </c>
      <c r="AK356">
        <v>724862.06</v>
      </c>
      <c r="AL356">
        <v>1.2614714988583338</v>
      </c>
      <c r="AO356">
        <v>392.10996221912905</v>
      </c>
      <c r="AP356">
        <v>2.7204086250561931E-2</v>
      </c>
    </row>
    <row r="357" spans="1:42" x14ac:dyDescent="0.25">
      <c r="A357" t="s">
        <v>838</v>
      </c>
      <c r="B357" t="s">
        <v>839</v>
      </c>
      <c r="C357" t="s">
        <v>823</v>
      </c>
      <c r="D357" t="s">
        <v>211</v>
      </c>
      <c r="F357">
        <v>101.79</v>
      </c>
      <c r="H357">
        <v>22445930</v>
      </c>
      <c r="I357">
        <v>1293552.01</v>
      </c>
      <c r="J357">
        <v>12708.04</v>
      </c>
      <c r="L357">
        <v>17.350000000000001</v>
      </c>
      <c r="M357">
        <v>12.01</v>
      </c>
      <c r="N357">
        <v>1222.49</v>
      </c>
      <c r="P357">
        <v>0</v>
      </c>
      <c r="Q357">
        <v>0</v>
      </c>
      <c r="S357">
        <v>0.49880000000000002</v>
      </c>
      <c r="T357">
        <v>0.49880000000000002</v>
      </c>
      <c r="V357">
        <v>645223.74</v>
      </c>
      <c r="X357">
        <v>44151.56</v>
      </c>
      <c r="Y357">
        <v>258801.06999999998</v>
      </c>
      <c r="Z357">
        <v>948176.37</v>
      </c>
      <c r="AA357">
        <v>0.73300212335490089</v>
      </c>
      <c r="AB357">
        <v>24464775</v>
      </c>
      <c r="AC357">
        <v>3.88726E-2</v>
      </c>
      <c r="AD357">
        <v>951009.41</v>
      </c>
      <c r="AE357">
        <v>152525.89000000001</v>
      </c>
      <c r="AF357">
        <v>797749.63</v>
      </c>
      <c r="AH357">
        <v>29748.880000000001</v>
      </c>
      <c r="AJ357">
        <v>250858.18</v>
      </c>
      <c r="AK357">
        <v>1092759.3699999999</v>
      </c>
      <c r="AL357">
        <v>0.84477420432441663</v>
      </c>
      <c r="AO357">
        <v>433.75144906179383</v>
      </c>
      <c r="AP357">
        <v>4.0403734996113556E-2</v>
      </c>
    </row>
    <row r="358" spans="1:42" x14ac:dyDescent="0.25">
      <c r="A358" t="s">
        <v>840</v>
      </c>
      <c r="B358" t="s">
        <v>841</v>
      </c>
      <c r="C358" t="s">
        <v>823</v>
      </c>
      <c r="D358" t="s">
        <v>211</v>
      </c>
      <c r="F358">
        <v>1089.1500000000001</v>
      </c>
      <c r="H358">
        <v>187677773</v>
      </c>
      <c r="I358">
        <v>14327181.83</v>
      </c>
      <c r="J358">
        <v>13154.46</v>
      </c>
      <c r="L358">
        <v>13.09</v>
      </c>
      <c r="M358">
        <v>9.06</v>
      </c>
      <c r="N358">
        <v>9867.69</v>
      </c>
      <c r="P358">
        <v>8.82</v>
      </c>
      <c r="Q358">
        <v>9606.2999999999993</v>
      </c>
      <c r="S358">
        <v>0.33650000000000002</v>
      </c>
      <c r="T358">
        <v>0.33650000000000002</v>
      </c>
      <c r="V358">
        <v>4821096.68</v>
      </c>
      <c r="X358">
        <v>1014600.94</v>
      </c>
      <c r="Y358">
        <v>4473662.4399999995</v>
      </c>
      <c r="Z358">
        <v>10309360.059999999</v>
      </c>
      <c r="AA358">
        <v>0.71956649830554975</v>
      </c>
      <c r="AB358">
        <v>187980142</v>
      </c>
      <c r="AC358">
        <v>3.1473800000000003E-2</v>
      </c>
      <c r="AD358">
        <v>5916449.3899999997</v>
      </c>
      <c r="AE358">
        <v>368586.18</v>
      </c>
      <c r="AF358">
        <v>5189682.8600000003</v>
      </c>
      <c r="AH358">
        <v>950228.76</v>
      </c>
      <c r="AJ358">
        <v>4207186.46</v>
      </c>
      <c r="AK358">
        <v>10411470.260000002</v>
      </c>
      <c r="AL358">
        <v>0.72669352448638547</v>
      </c>
      <c r="AO358">
        <v>931.5529908644354</v>
      </c>
      <c r="AP358">
        <v>9.7450303815207723E-2</v>
      </c>
    </row>
    <row r="359" spans="1:42" x14ac:dyDescent="0.25">
      <c r="A359" t="s">
        <v>842</v>
      </c>
      <c r="B359" t="s">
        <v>843</v>
      </c>
      <c r="C359" t="s">
        <v>823</v>
      </c>
      <c r="D359" t="s">
        <v>211</v>
      </c>
      <c r="F359">
        <v>168.5</v>
      </c>
      <c r="H359">
        <v>22457001</v>
      </c>
      <c r="I359">
        <v>2182925.94</v>
      </c>
      <c r="J359">
        <v>12955.05</v>
      </c>
      <c r="L359">
        <v>10.28</v>
      </c>
      <c r="M359">
        <v>7.11</v>
      </c>
      <c r="N359">
        <v>1198.03</v>
      </c>
      <c r="P359">
        <v>24.2</v>
      </c>
      <c r="Q359">
        <v>4077.7</v>
      </c>
      <c r="S359">
        <v>0.24229999999999999</v>
      </c>
      <c r="T359">
        <v>0.24229999999999999</v>
      </c>
      <c r="V359">
        <v>528922.94999999995</v>
      </c>
      <c r="X359">
        <v>165981.51</v>
      </c>
      <c r="Y359">
        <v>589209</v>
      </c>
      <c r="Z359">
        <v>1284113.46</v>
      </c>
      <c r="AA359">
        <v>0.58825333304711203</v>
      </c>
      <c r="AB359">
        <v>27181310</v>
      </c>
      <c r="AC359">
        <v>2.9693899999999999E-2</v>
      </c>
      <c r="AD359">
        <v>807119.1</v>
      </c>
      <c r="AE359">
        <v>67406.92</v>
      </c>
      <c r="AF359">
        <v>596329.87</v>
      </c>
      <c r="AH359">
        <v>58148.53</v>
      </c>
      <c r="AJ359">
        <v>565266.53</v>
      </c>
      <c r="AK359">
        <v>1327577.9100000001</v>
      </c>
      <c r="AL359">
        <v>0.60816442998519693</v>
      </c>
      <c r="AO359">
        <v>985.05347181008904</v>
      </c>
      <c r="AP359">
        <v>0.12502581486912506</v>
      </c>
    </row>
    <row r="360" spans="1:42" x14ac:dyDescent="0.25">
      <c r="A360" t="s">
        <v>844</v>
      </c>
      <c r="B360" t="s">
        <v>845</v>
      </c>
      <c r="C360" t="s">
        <v>823</v>
      </c>
      <c r="D360" t="s">
        <v>211</v>
      </c>
      <c r="F360">
        <v>115</v>
      </c>
      <c r="H360">
        <v>7246438</v>
      </c>
      <c r="I360">
        <v>1405561.34</v>
      </c>
      <c r="J360">
        <v>12222.27</v>
      </c>
      <c r="L360">
        <v>5.15</v>
      </c>
      <c r="M360">
        <v>3.56</v>
      </c>
      <c r="N360">
        <v>409.4</v>
      </c>
      <c r="P360">
        <v>71.739999999999995</v>
      </c>
      <c r="Q360">
        <v>8250.1</v>
      </c>
      <c r="S360">
        <v>0.1144</v>
      </c>
      <c r="T360">
        <v>0.1144</v>
      </c>
      <c r="V360">
        <v>160796.21</v>
      </c>
      <c r="X360">
        <v>188124.09</v>
      </c>
      <c r="Y360">
        <v>642446.15999999992</v>
      </c>
      <c r="Z360">
        <v>991366.46</v>
      </c>
      <c r="AA360">
        <v>0.70531710839457207</v>
      </c>
      <c r="AB360">
        <v>21535392</v>
      </c>
      <c r="AC360">
        <v>3.5422099999999998E-2</v>
      </c>
      <c r="AD360">
        <v>762828.80000000005</v>
      </c>
      <c r="AE360">
        <v>68872.52</v>
      </c>
      <c r="AF360">
        <v>229668.73</v>
      </c>
      <c r="AH360">
        <v>47229.24</v>
      </c>
      <c r="AJ360">
        <v>628528.51</v>
      </c>
      <c r="AK360">
        <v>1046321.3300000001</v>
      </c>
      <c r="AL360">
        <v>0.74441527397160767</v>
      </c>
      <c r="AO360">
        <v>1635.8616521739129</v>
      </c>
      <c r="AP360">
        <v>0.17979571342581727</v>
      </c>
    </row>
    <row r="361" spans="1:42" x14ac:dyDescent="0.25">
      <c r="A361" t="s">
        <v>846</v>
      </c>
      <c r="B361" t="s">
        <v>847</v>
      </c>
      <c r="C361" t="s">
        <v>848</v>
      </c>
      <c r="D361" t="s">
        <v>102</v>
      </c>
      <c r="F361">
        <v>193.79</v>
      </c>
      <c r="H361">
        <v>39979898</v>
      </c>
      <c r="I361">
        <v>2475385.1</v>
      </c>
      <c r="J361">
        <v>12773.54</v>
      </c>
      <c r="L361">
        <v>16.149999999999999</v>
      </c>
      <c r="M361">
        <v>16.149999999999999</v>
      </c>
      <c r="N361">
        <v>3129.7</v>
      </c>
      <c r="P361">
        <v>16.97</v>
      </c>
      <c r="Q361">
        <v>3288.61</v>
      </c>
      <c r="S361">
        <v>0.7208</v>
      </c>
      <c r="T361">
        <v>0.7208</v>
      </c>
      <c r="V361">
        <v>1784257.58</v>
      </c>
      <c r="X361">
        <v>128851.67</v>
      </c>
      <c r="Y361">
        <v>328693.20999999996</v>
      </c>
      <c r="Z361">
        <v>2241802.46</v>
      </c>
      <c r="AA361">
        <v>0.90563785812559017</v>
      </c>
      <c r="AB361">
        <v>45816376</v>
      </c>
      <c r="AC361">
        <v>4.5913000000000002E-2</v>
      </c>
      <c r="AD361">
        <v>2103567.27</v>
      </c>
      <c r="AE361">
        <v>230158.42</v>
      </c>
      <c r="AF361">
        <v>2014416</v>
      </c>
      <c r="AH361">
        <v>72133.61</v>
      </c>
      <c r="AJ361">
        <v>321886.52</v>
      </c>
      <c r="AK361">
        <v>2465154.19</v>
      </c>
      <c r="AL361">
        <v>0.99586694207701254</v>
      </c>
      <c r="AO361">
        <v>664.90360699726511</v>
      </c>
      <c r="AP361">
        <v>5.2269213229213872E-2</v>
      </c>
    </row>
    <row r="362" spans="1:42" x14ac:dyDescent="0.25">
      <c r="A362" t="s">
        <v>849</v>
      </c>
      <c r="B362" t="s">
        <v>850</v>
      </c>
      <c r="C362" t="s">
        <v>848</v>
      </c>
      <c r="D362" t="s">
        <v>102</v>
      </c>
      <c r="F362">
        <v>488.29</v>
      </c>
      <c r="H362">
        <v>143162080</v>
      </c>
      <c r="I362">
        <v>6094211.2300000004</v>
      </c>
      <c r="J362">
        <v>12480.72</v>
      </c>
      <c r="L362">
        <v>23.49</v>
      </c>
      <c r="M362">
        <v>23.49</v>
      </c>
      <c r="N362">
        <v>11469.93</v>
      </c>
      <c r="P362">
        <v>131.33000000000001</v>
      </c>
      <c r="Q362">
        <v>64127.12</v>
      </c>
      <c r="S362">
        <v>0.94820000000000004</v>
      </c>
      <c r="T362">
        <v>0.9</v>
      </c>
      <c r="V362">
        <v>5484790.0999999996</v>
      </c>
      <c r="X362">
        <v>410685.94</v>
      </c>
      <c r="Y362">
        <v>549025.20999999985</v>
      </c>
      <c r="Z362">
        <v>6444501.25</v>
      </c>
      <c r="AA362">
        <v>1</v>
      </c>
      <c r="AB362">
        <v>143162080</v>
      </c>
      <c r="AC362">
        <v>4.5814800000000003E-2</v>
      </c>
      <c r="AD362">
        <v>6558942.0599999996</v>
      </c>
      <c r="AE362">
        <v>966736.76</v>
      </c>
      <c r="AF362">
        <v>6451526.8600000003</v>
      </c>
      <c r="AH362">
        <v>166623.51999999999</v>
      </c>
      <c r="AJ362">
        <v>549025.21</v>
      </c>
      <c r="AK362">
        <v>7411238.0100000007</v>
      </c>
      <c r="AL362">
        <v>1.2161111143500682</v>
      </c>
      <c r="AO362">
        <v>841.06973315038192</v>
      </c>
      <c r="AP362">
        <v>5.5413945611497095E-2</v>
      </c>
    </row>
    <row r="363" spans="1:42" x14ac:dyDescent="0.25">
      <c r="A363" t="s">
        <v>851</v>
      </c>
      <c r="B363" t="s">
        <v>852</v>
      </c>
      <c r="C363" t="s">
        <v>848</v>
      </c>
      <c r="D363" t="s">
        <v>211</v>
      </c>
      <c r="F363">
        <v>1042.45</v>
      </c>
      <c r="H363">
        <v>119835248</v>
      </c>
      <c r="I363">
        <v>14367875.970000001</v>
      </c>
      <c r="J363">
        <v>13782.79</v>
      </c>
      <c r="L363">
        <v>8.34</v>
      </c>
      <c r="M363">
        <v>5.77</v>
      </c>
      <c r="N363">
        <v>6014.93</v>
      </c>
      <c r="P363">
        <v>39.18</v>
      </c>
      <c r="Q363">
        <v>40843.19</v>
      </c>
      <c r="S363">
        <v>0.18690000000000001</v>
      </c>
      <c r="T363">
        <v>0.18690000000000001</v>
      </c>
      <c r="V363">
        <v>2685356.01</v>
      </c>
      <c r="X363">
        <v>756365.32</v>
      </c>
      <c r="Y363">
        <v>6612940.7199999997</v>
      </c>
      <c r="Z363">
        <v>10054662.049999999</v>
      </c>
      <c r="AA363">
        <v>0.69980156224859158</v>
      </c>
      <c r="AB363">
        <v>119835248</v>
      </c>
      <c r="AC363">
        <v>3.4254800000000002E-2</v>
      </c>
      <c r="AD363">
        <v>4104932.45</v>
      </c>
      <c r="AE363">
        <v>265318.83</v>
      </c>
      <c r="AF363">
        <v>2950674.84</v>
      </c>
      <c r="AH363">
        <v>1370439.14</v>
      </c>
      <c r="AJ363">
        <v>6201537.0300000003</v>
      </c>
      <c r="AK363">
        <v>9908577.1899999995</v>
      </c>
      <c r="AL363">
        <v>0.6896340983656194</v>
      </c>
      <c r="AO363">
        <v>725.56508225814184</v>
      </c>
      <c r="AP363">
        <v>7.6334402558153755E-2</v>
      </c>
    </row>
    <row r="364" spans="1:42" x14ac:dyDescent="0.25">
      <c r="A364" t="s">
        <v>853</v>
      </c>
      <c r="B364" t="s">
        <v>854</v>
      </c>
      <c r="C364" t="s">
        <v>848</v>
      </c>
      <c r="D364" t="s">
        <v>211</v>
      </c>
      <c r="F364">
        <v>286.75</v>
      </c>
      <c r="H364">
        <v>86253663</v>
      </c>
      <c r="I364">
        <v>3561184.84</v>
      </c>
      <c r="J364">
        <v>12419.12</v>
      </c>
      <c r="L364">
        <v>24.22</v>
      </c>
      <c r="M364">
        <v>16.760000000000002</v>
      </c>
      <c r="N364">
        <v>4805.93</v>
      </c>
      <c r="P364">
        <v>22.37</v>
      </c>
      <c r="Q364">
        <v>6414.59</v>
      </c>
      <c r="S364">
        <v>0.74909999999999999</v>
      </c>
      <c r="T364">
        <v>0.74909999999999999</v>
      </c>
      <c r="V364">
        <v>2667683.56</v>
      </c>
      <c r="X364">
        <v>239643.15</v>
      </c>
      <c r="Y364">
        <v>315795.90999999997</v>
      </c>
      <c r="Z364">
        <v>3223122.62</v>
      </c>
      <c r="AA364">
        <v>0.90507029677235185</v>
      </c>
      <c r="AB364">
        <v>86253663</v>
      </c>
      <c r="AC364">
        <v>2.4710800000000002E-2</v>
      </c>
      <c r="AD364">
        <v>2131397.0099999998</v>
      </c>
      <c r="AE364">
        <v>0</v>
      </c>
      <c r="AF364">
        <v>2667683.56</v>
      </c>
      <c r="AH364">
        <v>91492.84</v>
      </c>
      <c r="AJ364">
        <v>307110.52</v>
      </c>
      <c r="AK364">
        <v>3214437.23</v>
      </c>
      <c r="AL364">
        <v>0.90263139219698585</v>
      </c>
      <c r="AO364">
        <v>835.72153443766342</v>
      </c>
      <c r="AP364">
        <v>7.4552132411681904E-2</v>
      </c>
    </row>
    <row r="365" spans="1:42" x14ac:dyDescent="0.25">
      <c r="A365" t="s">
        <v>855</v>
      </c>
      <c r="B365" t="s">
        <v>856</v>
      </c>
      <c r="C365" t="s">
        <v>848</v>
      </c>
      <c r="D365" t="s">
        <v>211</v>
      </c>
      <c r="F365">
        <v>87.25</v>
      </c>
      <c r="H365">
        <v>35114869</v>
      </c>
      <c r="I365">
        <v>1133713.04</v>
      </c>
      <c r="J365">
        <v>12993.84</v>
      </c>
      <c r="L365">
        <v>30.97</v>
      </c>
      <c r="M365">
        <v>21.44</v>
      </c>
      <c r="N365">
        <v>1870.64</v>
      </c>
      <c r="P365">
        <v>88.54</v>
      </c>
      <c r="Q365">
        <v>7725.11</v>
      </c>
      <c r="S365">
        <v>0.9093</v>
      </c>
      <c r="T365">
        <v>0.9</v>
      </c>
      <c r="V365">
        <v>1020341.73</v>
      </c>
      <c r="X365">
        <v>112742.38</v>
      </c>
      <c r="Y365">
        <v>159945.49</v>
      </c>
      <c r="Z365">
        <v>1293029.5999999999</v>
      </c>
      <c r="AA365">
        <v>1</v>
      </c>
      <c r="AB365">
        <v>35114869</v>
      </c>
      <c r="AC365">
        <v>3.2501099999999998E-2</v>
      </c>
      <c r="AD365">
        <v>1141271.8600000001</v>
      </c>
      <c r="AE365">
        <v>108837.11</v>
      </c>
      <c r="AF365">
        <v>1129178.8400000001</v>
      </c>
      <c r="AH365">
        <v>59012.95</v>
      </c>
      <c r="AJ365">
        <v>159945.49</v>
      </c>
      <c r="AK365">
        <v>1401866.7100000002</v>
      </c>
      <c r="AL365">
        <v>1.2365269345406842</v>
      </c>
      <c r="AO365">
        <v>1292.1762750716332</v>
      </c>
      <c r="AP365">
        <v>8.0423038221658028E-2</v>
      </c>
    </row>
    <row r="366" spans="1:42" x14ac:dyDescent="0.25">
      <c r="A366" t="s">
        <v>857</v>
      </c>
      <c r="B366" t="s">
        <v>858</v>
      </c>
      <c r="C366" t="s">
        <v>848</v>
      </c>
      <c r="D366" t="s">
        <v>211</v>
      </c>
      <c r="F366">
        <v>193.75</v>
      </c>
      <c r="H366">
        <v>82847300</v>
      </c>
      <c r="I366">
        <v>2312591.54</v>
      </c>
      <c r="J366">
        <v>11935.95</v>
      </c>
      <c r="L366">
        <v>35.82</v>
      </c>
      <c r="M366">
        <v>24.79</v>
      </c>
      <c r="N366">
        <v>4803.0600000000004</v>
      </c>
      <c r="P366">
        <v>162.81</v>
      </c>
      <c r="Q366">
        <v>31544.43</v>
      </c>
      <c r="S366">
        <v>0.96499999999999997</v>
      </c>
      <c r="T366">
        <v>0.9</v>
      </c>
      <c r="V366">
        <v>2081332.38</v>
      </c>
      <c r="X366">
        <v>272943.84999999998</v>
      </c>
      <c r="Y366">
        <v>152602.31</v>
      </c>
      <c r="Z366">
        <v>2506878.54</v>
      </c>
      <c r="AA366">
        <v>1</v>
      </c>
      <c r="AB366">
        <v>84981488</v>
      </c>
      <c r="AC366">
        <v>1.8651500000000001E-2</v>
      </c>
      <c r="AD366">
        <v>1585032.22</v>
      </c>
      <c r="AE366">
        <v>0</v>
      </c>
      <c r="AF366">
        <v>2081332.38</v>
      </c>
      <c r="AH366">
        <v>21614.880000000001</v>
      </c>
      <c r="AJ366">
        <v>152602.31</v>
      </c>
      <c r="AK366">
        <v>2506878.54</v>
      </c>
      <c r="AL366">
        <v>1.0840126743696381</v>
      </c>
      <c r="AO366">
        <v>1408.7424516129031</v>
      </c>
      <c r="AP366">
        <v>0.10887797140742207</v>
      </c>
    </row>
    <row r="367" spans="1:42" x14ac:dyDescent="0.25">
      <c r="A367" t="s">
        <v>859</v>
      </c>
      <c r="B367" t="s">
        <v>860</v>
      </c>
      <c r="C367" t="s">
        <v>848</v>
      </c>
      <c r="D367" t="s">
        <v>222</v>
      </c>
      <c r="F367">
        <v>812.5</v>
      </c>
      <c r="H367">
        <v>327945055</v>
      </c>
      <c r="I367">
        <v>11434592.279999999</v>
      </c>
      <c r="J367">
        <v>14073.34</v>
      </c>
      <c r="L367">
        <v>28.68</v>
      </c>
      <c r="M367">
        <v>8.82</v>
      </c>
      <c r="N367">
        <v>7166.25</v>
      </c>
      <c r="P367">
        <v>10.3</v>
      </c>
      <c r="Q367">
        <v>8368.75</v>
      </c>
      <c r="S367">
        <v>0.32419999999999999</v>
      </c>
      <c r="T367">
        <v>0.32419999999999999</v>
      </c>
      <c r="V367">
        <v>3707094.81</v>
      </c>
      <c r="X367">
        <v>983558.3</v>
      </c>
      <c r="Y367">
        <v>2606853.8200000003</v>
      </c>
      <c r="Z367">
        <v>7297506.9300000006</v>
      </c>
      <c r="AA367">
        <v>0.63819563927643608</v>
      </c>
      <c r="AB367">
        <v>327945055</v>
      </c>
      <c r="AC367">
        <v>1.9555900000000001E-2</v>
      </c>
      <c r="AD367">
        <v>6413260.7000000002</v>
      </c>
      <c r="AE367">
        <v>877338.98</v>
      </c>
      <c r="AF367">
        <v>4584433.79</v>
      </c>
      <c r="AH367">
        <v>325162.88</v>
      </c>
      <c r="AJ367">
        <v>2489208.4700000002</v>
      </c>
      <c r="AK367">
        <v>8057200.5600000005</v>
      </c>
      <c r="AL367">
        <v>0.70463383063449303</v>
      </c>
      <c r="AO367">
        <v>1210.5332923076924</v>
      </c>
      <c r="AP367">
        <v>0.12207196440943503</v>
      </c>
    </row>
    <row r="368" spans="1:42" x14ac:dyDescent="0.25">
      <c r="A368" t="s">
        <v>861</v>
      </c>
      <c r="B368" t="s">
        <v>862</v>
      </c>
      <c r="C368" t="s">
        <v>813</v>
      </c>
      <c r="D368" t="s">
        <v>102</v>
      </c>
      <c r="F368">
        <v>738.13</v>
      </c>
      <c r="H368">
        <v>111234325</v>
      </c>
      <c r="I368">
        <v>9021770.7799999993</v>
      </c>
      <c r="J368">
        <v>12222.46</v>
      </c>
      <c r="L368">
        <v>12.32</v>
      </c>
      <c r="M368">
        <v>12.32</v>
      </c>
      <c r="N368">
        <v>9093.76</v>
      </c>
      <c r="P368">
        <v>0.08</v>
      </c>
      <c r="Q368">
        <v>59.05</v>
      </c>
      <c r="S368">
        <v>0.51639999999999997</v>
      </c>
      <c r="T368">
        <v>0.51639999999999997</v>
      </c>
      <c r="V368">
        <v>4658842.43</v>
      </c>
      <c r="X368">
        <v>162662.32999999999</v>
      </c>
      <c r="Y368">
        <v>1768972.1899999997</v>
      </c>
      <c r="Z368">
        <v>6590476.9499999993</v>
      </c>
      <c r="AA368">
        <v>0.73050813534413472</v>
      </c>
      <c r="AB368">
        <v>111234325</v>
      </c>
      <c r="AC368">
        <v>4.6400499999999997E-2</v>
      </c>
      <c r="AD368">
        <v>5161328.29</v>
      </c>
      <c r="AE368">
        <v>259483.69</v>
      </c>
      <c r="AF368">
        <v>4918326.12</v>
      </c>
      <c r="AH368">
        <v>59812.72</v>
      </c>
      <c r="AJ368">
        <v>1752853.14</v>
      </c>
      <c r="AK368">
        <v>6833841.5899999999</v>
      </c>
      <c r="AL368">
        <v>0.75748339839775891</v>
      </c>
      <c r="AO368">
        <v>220.37084253451289</v>
      </c>
      <c r="AP368">
        <v>2.3802473009913592E-2</v>
      </c>
    </row>
    <row r="369" spans="1:42" x14ac:dyDescent="0.25">
      <c r="A369" t="s">
        <v>863</v>
      </c>
      <c r="B369" t="s">
        <v>864</v>
      </c>
      <c r="C369" t="s">
        <v>813</v>
      </c>
      <c r="D369" t="s">
        <v>102</v>
      </c>
      <c r="F369">
        <v>1085.25</v>
      </c>
      <c r="H369">
        <v>170780154</v>
      </c>
      <c r="I369">
        <v>12707589.33</v>
      </c>
      <c r="J369">
        <v>11709.36</v>
      </c>
      <c r="L369">
        <v>13.43</v>
      </c>
      <c r="M369">
        <v>13.43</v>
      </c>
      <c r="N369">
        <v>14574.9</v>
      </c>
      <c r="P369">
        <v>1.96</v>
      </c>
      <c r="Q369">
        <v>2127.09</v>
      </c>
      <c r="S369">
        <v>0.57879999999999998</v>
      </c>
      <c r="T369">
        <v>0.57879999999999998</v>
      </c>
      <c r="V369">
        <v>7355152.7000000002</v>
      </c>
      <c r="X369">
        <v>243018.64</v>
      </c>
      <c r="Y369">
        <v>1984628.1500000001</v>
      </c>
      <c r="Z369">
        <v>9582799.4900000002</v>
      </c>
      <c r="AA369">
        <v>0.75410050176684462</v>
      </c>
      <c r="AB369">
        <v>170780154</v>
      </c>
      <c r="AC369">
        <v>4.7270699999999999E-2</v>
      </c>
      <c r="AD369">
        <v>8072897.4199999999</v>
      </c>
      <c r="AE369">
        <v>415430.64</v>
      </c>
      <c r="AF369">
        <v>7770583.3399999999</v>
      </c>
      <c r="AH369">
        <v>28755</v>
      </c>
      <c r="AJ369">
        <v>1977557.3</v>
      </c>
      <c r="AK369">
        <v>9991159.2799999993</v>
      </c>
      <c r="AL369">
        <v>0.78623561247867291</v>
      </c>
      <c r="AO369">
        <v>223.92871688551025</v>
      </c>
      <c r="AP369">
        <v>2.4323367608248162E-2</v>
      </c>
    </row>
    <row r="370" spans="1:42" x14ac:dyDescent="0.25">
      <c r="A370" t="s">
        <v>865</v>
      </c>
      <c r="B370" t="s">
        <v>866</v>
      </c>
      <c r="C370" t="s">
        <v>813</v>
      </c>
      <c r="D370" t="s">
        <v>102</v>
      </c>
      <c r="F370">
        <v>874.86</v>
      </c>
      <c r="H370">
        <v>97981938</v>
      </c>
      <c r="I370">
        <v>10829831.810000001</v>
      </c>
      <c r="J370">
        <v>12378.93</v>
      </c>
      <c r="L370">
        <v>9.0399999999999991</v>
      </c>
      <c r="M370">
        <v>9.0399999999999991</v>
      </c>
      <c r="N370">
        <v>7908.73</v>
      </c>
      <c r="P370">
        <v>8.94</v>
      </c>
      <c r="Q370">
        <v>7821.24</v>
      </c>
      <c r="S370">
        <v>0.33550000000000002</v>
      </c>
      <c r="T370">
        <v>0.33550000000000002</v>
      </c>
      <c r="V370">
        <v>3633408.57</v>
      </c>
      <c r="X370">
        <v>186220.03</v>
      </c>
      <c r="Y370">
        <v>3458549.5799999996</v>
      </c>
      <c r="Z370">
        <v>7278178.1799999997</v>
      </c>
      <c r="AA370">
        <v>0.67204905003967919</v>
      </c>
      <c r="AB370">
        <v>97981938</v>
      </c>
      <c r="AC370">
        <v>4.6870299999999997E-2</v>
      </c>
      <c r="AD370">
        <v>4592442.82</v>
      </c>
      <c r="AE370">
        <v>321755.99</v>
      </c>
      <c r="AF370">
        <v>3955164.56</v>
      </c>
      <c r="AH370">
        <v>88434.39</v>
      </c>
      <c r="AJ370">
        <v>3429547.43</v>
      </c>
      <c r="AK370">
        <v>7570932.0199999996</v>
      </c>
      <c r="AL370">
        <v>0.69908121869530671</v>
      </c>
      <c r="AO370">
        <v>212.85694854033787</v>
      </c>
      <c r="AP370">
        <v>2.4596711409911723E-2</v>
      </c>
    </row>
    <row r="371" spans="1:42" x14ac:dyDescent="0.25">
      <c r="A371" t="s">
        <v>867</v>
      </c>
      <c r="B371" t="s">
        <v>868</v>
      </c>
      <c r="C371" t="s">
        <v>813</v>
      </c>
      <c r="D371" t="s">
        <v>102</v>
      </c>
      <c r="F371">
        <v>12536.78</v>
      </c>
      <c r="H371">
        <v>2255630558</v>
      </c>
      <c r="I371">
        <v>161266354.69999999</v>
      </c>
      <c r="J371">
        <v>12863.45</v>
      </c>
      <c r="L371">
        <v>13.98</v>
      </c>
      <c r="M371">
        <v>13.98</v>
      </c>
      <c r="N371">
        <v>175264.18</v>
      </c>
      <c r="P371">
        <v>3.8</v>
      </c>
      <c r="Q371">
        <v>47639.76</v>
      </c>
      <c r="S371">
        <v>0.60909999999999997</v>
      </c>
      <c r="T371">
        <v>0.60909999999999997</v>
      </c>
      <c r="V371">
        <v>98227336.640000001</v>
      </c>
      <c r="X371">
        <v>3298522.17</v>
      </c>
      <c r="Y371">
        <v>21809181.469999999</v>
      </c>
      <c r="Z371">
        <v>123335040.28</v>
      </c>
      <c r="AA371">
        <v>0.76479089832121072</v>
      </c>
      <c r="AB371">
        <v>2255630558</v>
      </c>
      <c r="AC371">
        <v>4.0220800000000001E-2</v>
      </c>
      <c r="AD371">
        <v>90723265.540000007</v>
      </c>
      <c r="AE371">
        <v>0</v>
      </c>
      <c r="AF371">
        <v>98227336.640000001</v>
      </c>
      <c r="AH371">
        <v>2075703.51</v>
      </c>
      <c r="AJ371">
        <v>21320957.109999999</v>
      </c>
      <c r="AK371">
        <v>122846815.92</v>
      </c>
      <c r="AL371">
        <v>0.76176345740888762</v>
      </c>
      <c r="AO371">
        <v>263.1076057807507</v>
      </c>
      <c r="AP371">
        <v>2.6850693241801688E-2</v>
      </c>
    </row>
    <row r="372" spans="1:42" x14ac:dyDescent="0.25">
      <c r="A372" t="s">
        <v>869</v>
      </c>
      <c r="B372" t="s">
        <v>870</v>
      </c>
      <c r="C372" t="s">
        <v>813</v>
      </c>
      <c r="D372" t="s">
        <v>102</v>
      </c>
      <c r="F372">
        <v>486.1</v>
      </c>
      <c r="H372">
        <v>80440190</v>
      </c>
      <c r="I372">
        <v>5989609.6900000004</v>
      </c>
      <c r="J372">
        <v>12321.76</v>
      </c>
      <c r="L372">
        <v>13.42</v>
      </c>
      <c r="M372">
        <v>13.42</v>
      </c>
      <c r="N372">
        <v>6523.46</v>
      </c>
      <c r="P372">
        <v>1.93</v>
      </c>
      <c r="Q372">
        <v>938.17</v>
      </c>
      <c r="S372">
        <v>0.57820000000000005</v>
      </c>
      <c r="T372">
        <v>0.57820000000000005</v>
      </c>
      <c r="V372">
        <v>3463192.32</v>
      </c>
      <c r="X372">
        <v>375454.42</v>
      </c>
      <c r="Y372">
        <v>891532.22000000009</v>
      </c>
      <c r="Z372">
        <v>4730178.96</v>
      </c>
      <c r="AA372">
        <v>0.78973075122028524</v>
      </c>
      <c r="AB372">
        <v>80440190</v>
      </c>
      <c r="AC372">
        <v>4.7527300000000001E-2</v>
      </c>
      <c r="AD372">
        <v>3823105.04</v>
      </c>
      <c r="AE372">
        <v>208101.53</v>
      </c>
      <c r="AF372">
        <v>3671293.85</v>
      </c>
      <c r="AH372">
        <v>85000.57</v>
      </c>
      <c r="AJ372">
        <v>873659.21</v>
      </c>
      <c r="AK372">
        <v>4920407.4800000004</v>
      </c>
      <c r="AL372">
        <v>0.82149050349890163</v>
      </c>
      <c r="AO372">
        <v>772.38103270931902</v>
      </c>
      <c r="AP372">
        <v>7.6305554270883258E-2</v>
      </c>
    </row>
    <row r="373" spans="1:42" x14ac:dyDescent="0.25">
      <c r="A373" t="s">
        <v>871</v>
      </c>
      <c r="B373" t="s">
        <v>872</v>
      </c>
      <c r="C373" t="s">
        <v>813</v>
      </c>
      <c r="D373" t="s">
        <v>102</v>
      </c>
      <c r="F373">
        <v>1641.46</v>
      </c>
      <c r="H373">
        <v>306502662</v>
      </c>
      <c r="I373">
        <v>21117160.690000001</v>
      </c>
      <c r="J373">
        <v>12864.86</v>
      </c>
      <c r="L373">
        <v>14.51</v>
      </c>
      <c r="M373">
        <v>14.51</v>
      </c>
      <c r="N373">
        <v>23817.58</v>
      </c>
      <c r="P373">
        <v>6.15</v>
      </c>
      <c r="Q373">
        <v>10094.969999999999</v>
      </c>
      <c r="S373">
        <v>0.63759999999999994</v>
      </c>
      <c r="T373">
        <v>0.63759999999999994</v>
      </c>
      <c r="V373">
        <v>13464301.65</v>
      </c>
      <c r="X373">
        <v>652988.37</v>
      </c>
      <c r="Y373">
        <v>3091101.9799999995</v>
      </c>
      <c r="Z373">
        <v>17208392</v>
      </c>
      <c r="AA373">
        <v>0.81490084072471958</v>
      </c>
      <c r="AB373">
        <v>306502662</v>
      </c>
      <c r="AC373">
        <v>4.1637300000000002E-2</v>
      </c>
      <c r="AD373">
        <v>12761943.279999999</v>
      </c>
      <c r="AE373">
        <v>0</v>
      </c>
      <c r="AF373">
        <v>13464301.65</v>
      </c>
      <c r="AH373">
        <v>403247.69</v>
      </c>
      <c r="AJ373">
        <v>3016461.17</v>
      </c>
      <c r="AK373">
        <v>17133751.189999998</v>
      </c>
      <c r="AL373">
        <v>0.81136623628164461</v>
      </c>
      <c r="AO373">
        <v>397.80949276863277</v>
      </c>
      <c r="AP373">
        <v>3.8111232196549723E-2</v>
      </c>
    </row>
    <row r="374" spans="1:42" x14ac:dyDescent="0.25">
      <c r="A374" t="s">
        <v>873</v>
      </c>
      <c r="B374" t="s">
        <v>874</v>
      </c>
      <c r="C374" t="s">
        <v>813</v>
      </c>
      <c r="D374" t="s">
        <v>102</v>
      </c>
      <c r="F374">
        <v>542.37</v>
      </c>
      <c r="H374">
        <v>127906655</v>
      </c>
      <c r="I374">
        <v>6847753.3099999996</v>
      </c>
      <c r="J374">
        <v>12625.61</v>
      </c>
      <c r="L374">
        <v>18.670000000000002</v>
      </c>
      <c r="M374">
        <v>18.670000000000002</v>
      </c>
      <c r="N374">
        <v>10126.040000000001</v>
      </c>
      <c r="P374">
        <v>44.08</v>
      </c>
      <c r="Q374">
        <v>23907.66</v>
      </c>
      <c r="S374">
        <v>0.82720000000000005</v>
      </c>
      <c r="T374">
        <v>0.82720000000000005</v>
      </c>
      <c r="V374">
        <v>5664461.5300000003</v>
      </c>
      <c r="X374">
        <v>477806.72</v>
      </c>
      <c r="Y374">
        <v>554135.45000000007</v>
      </c>
      <c r="Z374">
        <v>6696403.7000000002</v>
      </c>
      <c r="AA374">
        <v>0.97789791729515452</v>
      </c>
      <c r="AB374">
        <v>127906655</v>
      </c>
      <c r="AC374">
        <v>4.2435800000000003E-2</v>
      </c>
      <c r="AD374">
        <v>5427821.2300000004</v>
      </c>
      <c r="AE374">
        <v>0</v>
      </c>
      <c r="AF374">
        <v>5664461.5300000003</v>
      </c>
      <c r="AH374">
        <v>138037.60999999999</v>
      </c>
      <c r="AJ374">
        <v>551084.53</v>
      </c>
      <c r="AK374">
        <v>6693352.7800000003</v>
      </c>
      <c r="AL374">
        <v>0.97745238138550883</v>
      </c>
      <c r="AO374">
        <v>880.9608201043568</v>
      </c>
      <c r="AP374">
        <v>7.1385258734263213E-2</v>
      </c>
    </row>
    <row r="375" spans="1:42" x14ac:dyDescent="0.25">
      <c r="A375" t="s">
        <v>875</v>
      </c>
      <c r="B375" t="s">
        <v>876</v>
      </c>
      <c r="C375" t="s">
        <v>813</v>
      </c>
      <c r="D375" t="s">
        <v>102</v>
      </c>
      <c r="F375">
        <v>4940.5600000000004</v>
      </c>
      <c r="H375">
        <v>846043489</v>
      </c>
      <c r="I375">
        <v>69622452.540000007</v>
      </c>
      <c r="J375">
        <v>14092.01</v>
      </c>
      <c r="L375">
        <v>12.15</v>
      </c>
      <c r="M375">
        <v>12.15</v>
      </c>
      <c r="N375">
        <v>60027.8</v>
      </c>
      <c r="P375">
        <v>0.01</v>
      </c>
      <c r="Q375">
        <v>49.4</v>
      </c>
      <c r="S375">
        <v>0.50670000000000004</v>
      </c>
      <c r="T375">
        <v>0.50670000000000004</v>
      </c>
      <c r="V375">
        <v>35277696.700000003</v>
      </c>
      <c r="X375">
        <v>7808713.8300000001</v>
      </c>
      <c r="Y375">
        <v>9224893.0500000026</v>
      </c>
      <c r="Z375">
        <v>52311303.580000006</v>
      </c>
      <c r="AA375">
        <v>0.75135680619618694</v>
      </c>
      <c r="AB375">
        <v>846043489</v>
      </c>
      <c r="AC375">
        <v>4.4006000000000003E-2</v>
      </c>
      <c r="AD375">
        <v>37230989.770000003</v>
      </c>
      <c r="AE375">
        <v>989733.59</v>
      </c>
      <c r="AF375">
        <v>36267430.289999999</v>
      </c>
      <c r="AH375">
        <v>4138748.47</v>
      </c>
      <c r="AJ375">
        <v>8195821.4100000001</v>
      </c>
      <c r="AK375">
        <v>52271965.530000001</v>
      </c>
      <c r="AL375">
        <v>0.75079178660028278</v>
      </c>
      <c r="AO375">
        <v>1580.5321319850379</v>
      </c>
      <c r="AP375">
        <v>0.14938626758770746</v>
      </c>
    </row>
    <row r="376" spans="1:42" x14ac:dyDescent="0.25">
      <c r="A376" t="s">
        <v>877</v>
      </c>
      <c r="B376" t="s">
        <v>878</v>
      </c>
      <c r="C376" t="s">
        <v>879</v>
      </c>
      <c r="D376" t="s">
        <v>97</v>
      </c>
      <c r="F376">
        <v>48.65</v>
      </c>
      <c r="H376">
        <v>0</v>
      </c>
      <c r="I376">
        <v>695779.1</v>
      </c>
      <c r="J376">
        <v>14301.72</v>
      </c>
      <c r="L376">
        <v>0</v>
      </c>
      <c r="M376">
        <v>0</v>
      </c>
      <c r="N376">
        <v>0</v>
      </c>
      <c r="P376">
        <v>0</v>
      </c>
      <c r="Q376">
        <v>0</v>
      </c>
      <c r="S376">
        <v>0</v>
      </c>
      <c r="T376">
        <v>0.1</v>
      </c>
      <c r="V376">
        <v>69577.91</v>
      </c>
      <c r="X376">
        <v>0</v>
      </c>
      <c r="Y376">
        <v>427689.6</v>
      </c>
      <c r="Z376">
        <v>497267.51</v>
      </c>
      <c r="AA376">
        <v>0.71469164566742527</v>
      </c>
      <c r="AB376">
        <v>0</v>
      </c>
      <c r="AC376">
        <v>0</v>
      </c>
      <c r="AD376">
        <v>0</v>
      </c>
      <c r="AE376">
        <v>0</v>
      </c>
      <c r="AF376">
        <v>69577.91</v>
      </c>
      <c r="AH376">
        <v>0</v>
      </c>
      <c r="AJ376">
        <v>427689.6</v>
      </c>
      <c r="AK376">
        <v>497267.51</v>
      </c>
      <c r="AL376">
        <v>0.71469164566742527</v>
      </c>
      <c r="AO376">
        <v>0</v>
      </c>
      <c r="AP376">
        <v>0</v>
      </c>
    </row>
    <row r="377" spans="1:42" x14ac:dyDescent="0.25">
      <c r="A377" t="s">
        <v>880</v>
      </c>
      <c r="B377" t="s">
        <v>881</v>
      </c>
      <c r="C377" t="s">
        <v>879</v>
      </c>
      <c r="D377" t="s">
        <v>97</v>
      </c>
      <c r="F377">
        <v>192</v>
      </c>
      <c r="H377">
        <v>0</v>
      </c>
      <c r="I377">
        <v>2854835.43</v>
      </c>
      <c r="J377">
        <v>14868.93</v>
      </c>
      <c r="L377">
        <v>0</v>
      </c>
      <c r="M377">
        <v>0</v>
      </c>
      <c r="N377">
        <v>0</v>
      </c>
      <c r="P377">
        <v>0</v>
      </c>
      <c r="Q377">
        <v>0</v>
      </c>
      <c r="S377">
        <v>0</v>
      </c>
      <c r="T377">
        <v>0.1</v>
      </c>
      <c r="V377">
        <v>285483.53999999998</v>
      </c>
      <c r="X377">
        <v>0</v>
      </c>
      <c r="Y377">
        <v>5367770.2399999993</v>
      </c>
      <c r="Z377">
        <v>5653253.7799999993</v>
      </c>
      <c r="AA377">
        <v>1</v>
      </c>
      <c r="AB377">
        <v>0</v>
      </c>
      <c r="AC377">
        <v>0</v>
      </c>
      <c r="AD377">
        <v>0</v>
      </c>
      <c r="AE377">
        <v>0</v>
      </c>
      <c r="AF377">
        <v>285483.53999999998</v>
      </c>
      <c r="AH377">
        <v>0</v>
      </c>
      <c r="AJ377">
        <v>5367770.24</v>
      </c>
      <c r="AK377">
        <v>5653253.7800000003</v>
      </c>
      <c r="AL377">
        <v>1.9802380622689693</v>
      </c>
      <c r="AO377">
        <v>0</v>
      </c>
      <c r="AP377">
        <v>0</v>
      </c>
    </row>
    <row r="378" spans="1:42" x14ac:dyDescent="0.25">
      <c r="A378" t="s">
        <v>882</v>
      </c>
      <c r="B378" t="s">
        <v>883</v>
      </c>
      <c r="C378" t="s">
        <v>879</v>
      </c>
      <c r="D378" t="s">
        <v>211</v>
      </c>
      <c r="F378">
        <v>2058.39</v>
      </c>
      <c r="H378">
        <v>635353097</v>
      </c>
      <c r="I378">
        <v>34223664.670000002</v>
      </c>
      <c r="J378">
        <v>16626.419999999998</v>
      </c>
      <c r="L378">
        <v>18.559999999999999</v>
      </c>
      <c r="M378">
        <v>12.84</v>
      </c>
      <c r="N378">
        <v>26429.72</v>
      </c>
      <c r="P378">
        <v>0.65</v>
      </c>
      <c r="Q378">
        <v>1337.95</v>
      </c>
      <c r="S378">
        <v>0.54569999999999996</v>
      </c>
      <c r="T378">
        <v>0.54569999999999996</v>
      </c>
      <c r="V378">
        <v>18675853.809999999</v>
      </c>
      <c r="X378">
        <v>1891177.05</v>
      </c>
      <c r="Y378">
        <v>4496584.3499999987</v>
      </c>
      <c r="Z378">
        <v>25063615.209999997</v>
      </c>
      <c r="AA378">
        <v>0.73234749848313063</v>
      </c>
      <c r="AB378">
        <v>712833577</v>
      </c>
      <c r="AC378">
        <v>3.8454700000000001E-2</v>
      </c>
      <c r="AD378">
        <v>27411801.350000001</v>
      </c>
      <c r="AE378">
        <v>4767206.57</v>
      </c>
      <c r="AF378">
        <v>23443060.379999999</v>
      </c>
      <c r="AH378">
        <v>1930615.39</v>
      </c>
      <c r="AJ378">
        <v>3979850.31</v>
      </c>
      <c r="AK378">
        <v>29314087.739999998</v>
      </c>
      <c r="AL378">
        <v>0.8565443830361138</v>
      </c>
      <c r="AO378">
        <v>918.76517569556802</v>
      </c>
      <c r="AP378">
        <v>6.4514272686010593E-2</v>
      </c>
    </row>
    <row r="379" spans="1:42" x14ac:dyDescent="0.25">
      <c r="A379" t="s">
        <v>884</v>
      </c>
      <c r="B379" t="s">
        <v>885</v>
      </c>
      <c r="C379" t="s">
        <v>879</v>
      </c>
      <c r="D379" t="s">
        <v>211</v>
      </c>
      <c r="F379">
        <v>3652.38</v>
      </c>
      <c r="H379">
        <v>1105838367</v>
      </c>
      <c r="I379">
        <v>61806784.170000002</v>
      </c>
      <c r="J379">
        <v>16922.330000000002</v>
      </c>
      <c r="L379">
        <v>17.89</v>
      </c>
      <c r="M379">
        <v>12.38</v>
      </c>
      <c r="N379">
        <v>45216.46</v>
      </c>
      <c r="P379">
        <v>0.12</v>
      </c>
      <c r="Q379">
        <v>438.28</v>
      </c>
      <c r="S379">
        <v>0.51980000000000004</v>
      </c>
      <c r="T379">
        <v>0.51980000000000004</v>
      </c>
      <c r="V379">
        <v>32127166.41</v>
      </c>
      <c r="X379">
        <v>1810524.1599999999</v>
      </c>
      <c r="Y379">
        <v>12272116.49</v>
      </c>
      <c r="Z379">
        <v>46209807.060000002</v>
      </c>
      <c r="AA379">
        <v>0.74764943170153619</v>
      </c>
      <c r="AB379">
        <v>1297288566</v>
      </c>
      <c r="AC379">
        <v>2.2087300000000001E-2</v>
      </c>
      <c r="AD379">
        <v>28653601.739999998</v>
      </c>
      <c r="AE379">
        <v>0</v>
      </c>
      <c r="AF379">
        <v>32127166.41</v>
      </c>
      <c r="AH379">
        <v>5579309.1600000001</v>
      </c>
      <c r="AJ379">
        <v>10864174.65</v>
      </c>
      <c r="AK379">
        <v>44801865.219999999</v>
      </c>
      <c r="AL379">
        <v>0.72486970195330258</v>
      </c>
      <c r="AO379">
        <v>495.71078584375118</v>
      </c>
      <c r="AP379">
        <v>4.04118031941171E-2</v>
      </c>
    </row>
    <row r="380" spans="1:42" x14ac:dyDescent="0.25">
      <c r="A380" t="s">
        <v>886</v>
      </c>
      <c r="B380" t="s">
        <v>887</v>
      </c>
      <c r="C380" t="s">
        <v>879</v>
      </c>
      <c r="D380" t="s">
        <v>211</v>
      </c>
      <c r="F380">
        <v>935.62</v>
      </c>
      <c r="H380">
        <v>533112189</v>
      </c>
      <c r="I380">
        <v>15295267.109999999</v>
      </c>
      <c r="J380">
        <v>16347.73</v>
      </c>
      <c r="L380">
        <v>34.85</v>
      </c>
      <c r="M380">
        <v>24.12</v>
      </c>
      <c r="N380">
        <v>22567.15</v>
      </c>
      <c r="P380">
        <v>146.16</v>
      </c>
      <c r="Q380">
        <v>136750.21</v>
      </c>
      <c r="S380">
        <v>0.95699999999999996</v>
      </c>
      <c r="T380">
        <v>0.9</v>
      </c>
      <c r="V380">
        <v>13765740.390000001</v>
      </c>
      <c r="X380">
        <v>643557.25</v>
      </c>
      <c r="Y380">
        <v>1694755.29</v>
      </c>
      <c r="Z380">
        <v>16104052.93</v>
      </c>
      <c r="AA380">
        <v>1</v>
      </c>
      <c r="AB380">
        <v>574571882</v>
      </c>
      <c r="AC380">
        <v>2.1644500000000001E-2</v>
      </c>
      <c r="AD380">
        <v>12436321.09</v>
      </c>
      <c r="AE380">
        <v>0</v>
      </c>
      <c r="AF380">
        <v>13765740.390000001</v>
      </c>
      <c r="AH380">
        <v>906703.43</v>
      </c>
      <c r="AJ380">
        <v>1694755.29</v>
      </c>
      <c r="AK380">
        <v>16104052.93</v>
      </c>
      <c r="AL380">
        <v>1.0528781755940189</v>
      </c>
      <c r="AO380">
        <v>687.84041598084696</v>
      </c>
      <c r="AP380">
        <v>3.996244006383802E-2</v>
      </c>
    </row>
    <row r="381" spans="1:42" x14ac:dyDescent="0.25">
      <c r="A381" t="s">
        <v>888</v>
      </c>
      <c r="B381" t="s">
        <v>889</v>
      </c>
      <c r="C381" t="s">
        <v>879</v>
      </c>
      <c r="D381" t="s">
        <v>211</v>
      </c>
      <c r="F381">
        <v>1007.13</v>
      </c>
      <c r="H381">
        <v>489008912</v>
      </c>
      <c r="I381">
        <v>13217981.08</v>
      </c>
      <c r="J381">
        <v>13124.4</v>
      </c>
      <c r="L381">
        <v>36.99</v>
      </c>
      <c r="M381">
        <v>25.6</v>
      </c>
      <c r="N381">
        <v>25782.52</v>
      </c>
      <c r="P381">
        <v>184.14</v>
      </c>
      <c r="Q381">
        <v>185452.91</v>
      </c>
      <c r="S381">
        <v>0.97299999999999998</v>
      </c>
      <c r="T381">
        <v>0.9</v>
      </c>
      <c r="V381">
        <v>11896182.970000001</v>
      </c>
      <c r="X381">
        <v>218164.21</v>
      </c>
      <c r="Y381">
        <v>676482.95999999985</v>
      </c>
      <c r="Z381">
        <v>12790830.140000001</v>
      </c>
      <c r="AA381">
        <v>0.96768410111841385</v>
      </c>
      <c r="AB381">
        <v>563467909</v>
      </c>
      <c r="AC381">
        <v>2.0216000000000001E-2</v>
      </c>
      <c r="AD381">
        <v>11391067.24</v>
      </c>
      <c r="AE381">
        <v>0</v>
      </c>
      <c r="AF381">
        <v>11896182.970000001</v>
      </c>
      <c r="AH381">
        <v>92350.6</v>
      </c>
      <c r="AJ381">
        <v>673498.56</v>
      </c>
      <c r="AK381">
        <v>12787845.740000002</v>
      </c>
      <c r="AL381">
        <v>0.96745831777208158</v>
      </c>
      <c r="AO381">
        <v>216.61971145730936</v>
      </c>
      <c r="AP381">
        <v>1.7060278520375706E-2</v>
      </c>
    </row>
    <row r="382" spans="1:42" x14ac:dyDescent="0.25">
      <c r="A382" t="s">
        <v>890</v>
      </c>
      <c r="B382" t="s">
        <v>891</v>
      </c>
      <c r="C382" t="s">
        <v>879</v>
      </c>
      <c r="D382" t="s">
        <v>211</v>
      </c>
      <c r="F382">
        <v>621.04</v>
      </c>
      <c r="H382">
        <v>290370696</v>
      </c>
      <c r="I382">
        <v>9240655.3599999994</v>
      </c>
      <c r="J382">
        <v>14879.32</v>
      </c>
      <c r="L382">
        <v>31.42</v>
      </c>
      <c r="M382">
        <v>21.75</v>
      </c>
      <c r="N382">
        <v>13507.62</v>
      </c>
      <c r="P382">
        <v>94.47</v>
      </c>
      <c r="Q382">
        <v>58669.64</v>
      </c>
      <c r="S382">
        <v>0.9163</v>
      </c>
      <c r="T382">
        <v>0.9</v>
      </c>
      <c r="V382">
        <v>8316589.8200000003</v>
      </c>
      <c r="X382">
        <v>600940.43999999994</v>
      </c>
      <c r="Y382">
        <v>741453.21999999986</v>
      </c>
      <c r="Z382">
        <v>9658983.4800000004</v>
      </c>
      <c r="AA382">
        <v>1</v>
      </c>
      <c r="AB382">
        <v>347644594</v>
      </c>
      <c r="AC382">
        <v>2.3808800000000001E-2</v>
      </c>
      <c r="AD382">
        <v>8277000.5999999996</v>
      </c>
      <c r="AE382">
        <v>0</v>
      </c>
      <c r="AF382">
        <v>8316589.8200000003</v>
      </c>
      <c r="AH382">
        <v>300882.03000000003</v>
      </c>
      <c r="AJ382">
        <v>741453.22</v>
      </c>
      <c r="AK382">
        <v>9658983.4800000004</v>
      </c>
      <c r="AL382">
        <v>1.0452703951941349</v>
      </c>
      <c r="AO382">
        <v>967.6356434368156</v>
      </c>
      <c r="AP382">
        <v>6.221570222625538E-2</v>
      </c>
    </row>
    <row r="383" spans="1:42" x14ac:dyDescent="0.25">
      <c r="A383" t="s">
        <v>892</v>
      </c>
      <c r="B383" t="s">
        <v>893</v>
      </c>
      <c r="C383" t="s">
        <v>879</v>
      </c>
      <c r="D383" t="s">
        <v>211</v>
      </c>
      <c r="F383">
        <v>686.97</v>
      </c>
      <c r="H383">
        <v>262544907</v>
      </c>
      <c r="I383">
        <v>9528690.8800000008</v>
      </c>
      <c r="J383">
        <v>13870.6</v>
      </c>
      <c r="L383">
        <v>27.55</v>
      </c>
      <c r="M383">
        <v>19.07</v>
      </c>
      <c r="N383">
        <v>13100.51</v>
      </c>
      <c r="P383">
        <v>49.56</v>
      </c>
      <c r="Q383">
        <v>34046.230000000003</v>
      </c>
      <c r="S383">
        <v>0.84130000000000005</v>
      </c>
      <c r="T383">
        <v>0.84130000000000005</v>
      </c>
      <c r="V383">
        <v>8016487.6299999999</v>
      </c>
      <c r="X383">
        <v>242866.21</v>
      </c>
      <c r="Y383">
        <v>591115.29</v>
      </c>
      <c r="Z383">
        <v>8850469.129999999</v>
      </c>
      <c r="AA383">
        <v>0.92882319737923935</v>
      </c>
      <c r="AB383">
        <v>295045302</v>
      </c>
      <c r="AC383">
        <v>3.1399999999999997E-2</v>
      </c>
      <c r="AD383">
        <v>9264422.4800000004</v>
      </c>
      <c r="AE383">
        <v>1049887.58</v>
      </c>
      <c r="AF383">
        <v>9066375.2100000009</v>
      </c>
      <c r="AH383">
        <v>103342.2</v>
      </c>
      <c r="AJ383">
        <v>583759.72</v>
      </c>
      <c r="AK383">
        <v>9893001.1400000025</v>
      </c>
      <c r="AL383">
        <v>1.0382329812760178</v>
      </c>
      <c r="AO383">
        <v>353.5324832234304</v>
      </c>
      <c r="AP383">
        <v>2.4549295664995741E-2</v>
      </c>
    </row>
    <row r="384" spans="1:42" x14ac:dyDescent="0.25">
      <c r="A384" t="s">
        <v>894</v>
      </c>
      <c r="B384" t="s">
        <v>895</v>
      </c>
      <c r="C384" t="s">
        <v>879</v>
      </c>
      <c r="D384" t="s">
        <v>211</v>
      </c>
      <c r="F384">
        <v>1321.64</v>
      </c>
      <c r="H384">
        <v>529021970</v>
      </c>
      <c r="I384">
        <v>17059849.870000001</v>
      </c>
      <c r="J384">
        <v>12908.09</v>
      </c>
      <c r="L384">
        <v>31</v>
      </c>
      <c r="M384">
        <v>21.46</v>
      </c>
      <c r="N384">
        <v>28362.39</v>
      </c>
      <c r="P384">
        <v>88.92</v>
      </c>
      <c r="Q384">
        <v>117520.22</v>
      </c>
      <c r="S384">
        <v>0.90969999999999995</v>
      </c>
      <c r="T384">
        <v>0.9</v>
      </c>
      <c r="V384">
        <v>15353864.880000001</v>
      </c>
      <c r="X384">
        <v>122452.56</v>
      </c>
      <c r="Y384">
        <v>920644.39999999991</v>
      </c>
      <c r="Z384">
        <v>16396961.840000002</v>
      </c>
      <c r="AA384">
        <v>0.96114338431748469</v>
      </c>
      <c r="AB384">
        <v>602442104</v>
      </c>
      <c r="AC384">
        <v>2.8675599999999999E-2</v>
      </c>
      <c r="AD384">
        <v>17275388.789999999</v>
      </c>
      <c r="AE384">
        <v>1729371.51</v>
      </c>
      <c r="AF384">
        <v>17083236.390000001</v>
      </c>
      <c r="AH384">
        <v>148334.47</v>
      </c>
      <c r="AJ384">
        <v>914880.62</v>
      </c>
      <c r="AK384">
        <v>18120569.57</v>
      </c>
      <c r="AL384">
        <v>1.0621763795158181</v>
      </c>
      <c r="AO384">
        <v>92.651977845706838</v>
      </c>
      <c r="AP384">
        <v>6.7576551347883484E-3</v>
      </c>
    </row>
    <row r="385" spans="1:42" x14ac:dyDescent="0.25">
      <c r="A385" t="s">
        <v>896</v>
      </c>
      <c r="B385" t="s">
        <v>897</v>
      </c>
      <c r="C385" t="s">
        <v>879</v>
      </c>
      <c r="D385" t="s">
        <v>211</v>
      </c>
      <c r="F385">
        <v>2403.31</v>
      </c>
      <c r="H385">
        <v>581514429</v>
      </c>
      <c r="I385">
        <v>40048236.109999999</v>
      </c>
      <c r="J385">
        <v>16663.78</v>
      </c>
      <c r="L385">
        <v>14.52</v>
      </c>
      <c r="M385">
        <v>10.050000000000001</v>
      </c>
      <c r="N385">
        <v>24153.26</v>
      </c>
      <c r="P385">
        <v>3.92</v>
      </c>
      <c r="Q385">
        <v>9420.9699999999993</v>
      </c>
      <c r="S385">
        <v>0.38919999999999999</v>
      </c>
      <c r="T385">
        <v>0.38919999999999999</v>
      </c>
      <c r="V385">
        <v>15586773.49</v>
      </c>
      <c r="X385">
        <v>271166.42</v>
      </c>
      <c r="Y385">
        <v>12566071.330000002</v>
      </c>
      <c r="Z385">
        <v>28424011.240000002</v>
      </c>
      <c r="AA385">
        <v>0.70974439827831914</v>
      </c>
      <c r="AB385">
        <v>620293533</v>
      </c>
      <c r="AC385">
        <v>4.7057000000000002E-2</v>
      </c>
      <c r="AD385">
        <v>29189152.780000001</v>
      </c>
      <c r="AE385">
        <v>5294046.01</v>
      </c>
      <c r="AF385">
        <v>20880819.5</v>
      </c>
      <c r="AH385">
        <v>4576381.62</v>
      </c>
      <c r="AJ385">
        <v>11237750.92</v>
      </c>
      <c r="AK385">
        <v>32389736.840000004</v>
      </c>
      <c r="AL385">
        <v>0.80876812529359621</v>
      </c>
      <c r="AO385">
        <v>112.83039641161564</v>
      </c>
      <c r="AP385">
        <v>8.3719858960113729E-3</v>
      </c>
    </row>
    <row r="386" spans="1:42" x14ac:dyDescent="0.25">
      <c r="A386" t="s">
        <v>898</v>
      </c>
      <c r="B386" t="s">
        <v>899</v>
      </c>
      <c r="C386" t="s">
        <v>879</v>
      </c>
      <c r="D386" t="s">
        <v>211</v>
      </c>
      <c r="F386">
        <v>1689.8</v>
      </c>
      <c r="H386">
        <v>354255888</v>
      </c>
      <c r="I386">
        <v>27456149.93</v>
      </c>
      <c r="J386">
        <v>16248.16</v>
      </c>
      <c r="L386">
        <v>12.9</v>
      </c>
      <c r="M386">
        <v>8.93</v>
      </c>
      <c r="N386">
        <v>15089.91</v>
      </c>
      <c r="P386">
        <v>9.61</v>
      </c>
      <c r="Q386">
        <v>16238.97</v>
      </c>
      <c r="S386">
        <v>0.32979999999999998</v>
      </c>
      <c r="T386">
        <v>0.32979999999999998</v>
      </c>
      <c r="V386">
        <v>9055038.2400000002</v>
      </c>
      <c r="X386">
        <v>156532.87</v>
      </c>
      <c r="Y386">
        <v>9412721.6799999997</v>
      </c>
      <c r="Z386">
        <v>18624292.789999999</v>
      </c>
      <c r="AA386">
        <v>0.67832863811870947</v>
      </c>
      <c r="AB386">
        <v>399256296</v>
      </c>
      <c r="AC386">
        <v>4.2004E-2</v>
      </c>
      <c r="AD386">
        <v>16770361.449999999</v>
      </c>
      <c r="AE386">
        <v>2544513.59</v>
      </c>
      <c r="AF386">
        <v>11599551.83</v>
      </c>
      <c r="AH386">
        <v>1446840.94</v>
      </c>
      <c r="AJ386">
        <v>8947314.3800000008</v>
      </c>
      <c r="AK386">
        <v>20703399.079999998</v>
      </c>
      <c r="AL386">
        <v>0.75405324973762622</v>
      </c>
      <c r="AO386">
        <v>92.63396259912416</v>
      </c>
      <c r="AP386">
        <v>7.5607328726621835E-3</v>
      </c>
    </row>
    <row r="387" spans="1:42" x14ac:dyDescent="0.25">
      <c r="A387" t="s">
        <v>900</v>
      </c>
      <c r="B387" t="s">
        <v>901</v>
      </c>
      <c r="C387" t="s">
        <v>879</v>
      </c>
      <c r="D387" t="s">
        <v>211</v>
      </c>
      <c r="F387">
        <v>1335.79</v>
      </c>
      <c r="H387">
        <v>386025876</v>
      </c>
      <c r="I387">
        <v>21020140.600000001</v>
      </c>
      <c r="J387">
        <v>15736.11</v>
      </c>
      <c r="L387">
        <v>18.36</v>
      </c>
      <c r="M387">
        <v>12.71</v>
      </c>
      <c r="N387">
        <v>16977.89</v>
      </c>
      <c r="P387">
        <v>0.46</v>
      </c>
      <c r="Q387">
        <v>614.46</v>
      </c>
      <c r="S387">
        <v>0.53839999999999999</v>
      </c>
      <c r="T387">
        <v>0.53839999999999999</v>
      </c>
      <c r="V387">
        <v>11317243.689999999</v>
      </c>
      <c r="X387">
        <v>54024.62</v>
      </c>
      <c r="Y387">
        <v>2865620.75</v>
      </c>
      <c r="Z387">
        <v>14236889.059999999</v>
      </c>
      <c r="AA387">
        <v>0.67729751817169093</v>
      </c>
      <c r="AB387">
        <v>447910860</v>
      </c>
      <c r="AC387">
        <v>3.3013199999999999E-2</v>
      </c>
      <c r="AD387">
        <v>14786970.800000001</v>
      </c>
      <c r="AE387">
        <v>1868101.07</v>
      </c>
      <c r="AF387">
        <v>13185344.76</v>
      </c>
      <c r="AH387">
        <v>1035589.12</v>
      </c>
      <c r="AJ387">
        <v>2531433.5699999998</v>
      </c>
      <c r="AK387">
        <v>15770802.949999999</v>
      </c>
      <c r="AL387">
        <v>0.7502710495666236</v>
      </c>
      <c r="AO387">
        <v>40.443947027601645</v>
      </c>
      <c r="AP387">
        <v>3.425609981386522E-3</v>
      </c>
    </row>
    <row r="388" spans="1:42" x14ac:dyDescent="0.25">
      <c r="A388" t="s">
        <v>902</v>
      </c>
      <c r="B388" t="s">
        <v>903</v>
      </c>
      <c r="C388" t="s">
        <v>879</v>
      </c>
      <c r="D388" t="s">
        <v>211</v>
      </c>
      <c r="F388">
        <v>592.46</v>
      </c>
      <c r="H388">
        <v>231634765</v>
      </c>
      <c r="I388">
        <v>7924177.8099999996</v>
      </c>
      <c r="J388">
        <v>13375.04</v>
      </c>
      <c r="L388">
        <v>29.23</v>
      </c>
      <c r="M388">
        <v>20.23</v>
      </c>
      <c r="N388">
        <v>11985.46</v>
      </c>
      <c r="P388">
        <v>67.239999999999995</v>
      </c>
      <c r="Q388">
        <v>39837.01</v>
      </c>
      <c r="S388">
        <v>0.87790000000000001</v>
      </c>
      <c r="T388">
        <v>0.87790000000000001</v>
      </c>
      <c r="V388">
        <v>6956635.6900000004</v>
      </c>
      <c r="X388">
        <v>88898.68</v>
      </c>
      <c r="Y388">
        <v>569471.91999999993</v>
      </c>
      <c r="Z388">
        <v>7615006.29</v>
      </c>
      <c r="AA388">
        <v>0.9609837730281825</v>
      </c>
      <c r="AB388">
        <v>249551760</v>
      </c>
      <c r="AC388">
        <v>4.09261E-2</v>
      </c>
      <c r="AD388">
        <v>10213180.279999999</v>
      </c>
      <c r="AE388">
        <v>2858920.49</v>
      </c>
      <c r="AF388">
        <v>9815556.1799999997</v>
      </c>
      <c r="AH388">
        <v>49343.91</v>
      </c>
      <c r="AJ388">
        <v>567546.69999999995</v>
      </c>
      <c r="AK388">
        <v>10472001.559999999</v>
      </c>
      <c r="AL388">
        <v>1.3215253129207609</v>
      </c>
      <c r="AO388">
        <v>150.05009620902675</v>
      </c>
      <c r="AP388">
        <v>8.4891774977925039E-3</v>
      </c>
    </row>
    <row r="389" spans="1:42" x14ac:dyDescent="0.25">
      <c r="A389" t="s">
        <v>904</v>
      </c>
      <c r="B389" t="s">
        <v>905</v>
      </c>
      <c r="C389" t="s">
        <v>879</v>
      </c>
      <c r="D389" t="s">
        <v>211</v>
      </c>
      <c r="F389">
        <v>3522.81</v>
      </c>
      <c r="H389">
        <v>716384759</v>
      </c>
      <c r="I389">
        <v>63215414.890000001</v>
      </c>
      <c r="J389">
        <v>17944.59</v>
      </c>
      <c r="L389">
        <v>11.33</v>
      </c>
      <c r="M389">
        <v>7.84</v>
      </c>
      <c r="N389">
        <v>27618.83</v>
      </c>
      <c r="P389">
        <v>17.55</v>
      </c>
      <c r="Q389">
        <v>61825.31</v>
      </c>
      <c r="S389">
        <v>0.27579999999999999</v>
      </c>
      <c r="T389">
        <v>0.27579999999999999</v>
      </c>
      <c r="V389">
        <v>17434811.420000002</v>
      </c>
      <c r="X389">
        <v>1500642.81</v>
      </c>
      <c r="Y389">
        <v>25732905.699999999</v>
      </c>
      <c r="Z389">
        <v>44668359.93</v>
      </c>
      <c r="AA389">
        <v>0.70660550132790556</v>
      </c>
      <c r="AB389">
        <v>813368720</v>
      </c>
      <c r="AC389">
        <v>4.2616899999999999E-2</v>
      </c>
      <c r="AD389">
        <v>34663253.399999999</v>
      </c>
      <c r="AE389">
        <v>4751604.29</v>
      </c>
      <c r="AF389">
        <v>22186415.710000001</v>
      </c>
      <c r="AH389">
        <v>5502643.4800000004</v>
      </c>
      <c r="AJ389">
        <v>24118460.370000001</v>
      </c>
      <c r="AK389">
        <v>47805518.890000001</v>
      </c>
      <c r="AL389">
        <v>0.75623198824504301</v>
      </c>
      <c r="AO389">
        <v>425.97892307561295</v>
      </c>
      <c r="AP389">
        <v>3.139057675439029E-2</v>
      </c>
    </row>
    <row r="390" spans="1:42" x14ac:dyDescent="0.25">
      <c r="A390" t="s">
        <v>906</v>
      </c>
      <c r="B390" t="s">
        <v>907</v>
      </c>
      <c r="C390" t="s">
        <v>879</v>
      </c>
      <c r="D390" t="s">
        <v>211</v>
      </c>
      <c r="F390">
        <v>299.75</v>
      </c>
      <c r="H390">
        <v>132594678</v>
      </c>
      <c r="I390">
        <v>4072174.42</v>
      </c>
      <c r="J390">
        <v>13585.23</v>
      </c>
      <c r="L390">
        <v>32.56</v>
      </c>
      <c r="M390">
        <v>22.54</v>
      </c>
      <c r="N390">
        <v>6756.36</v>
      </c>
      <c r="P390">
        <v>110.46</v>
      </c>
      <c r="Q390">
        <v>33110.379999999997</v>
      </c>
      <c r="S390">
        <v>0.93220000000000003</v>
      </c>
      <c r="T390">
        <v>0.9</v>
      </c>
      <c r="V390">
        <v>3664956.97</v>
      </c>
      <c r="X390">
        <v>63404.1</v>
      </c>
      <c r="Y390">
        <v>279071.88999999996</v>
      </c>
      <c r="Z390">
        <v>4007432.9600000004</v>
      </c>
      <c r="AA390">
        <v>0.98410150123186535</v>
      </c>
      <c r="AB390">
        <v>158719023</v>
      </c>
      <c r="AC390">
        <v>2.8833399999999999E-2</v>
      </c>
      <c r="AD390">
        <v>4576409.07</v>
      </c>
      <c r="AE390">
        <v>820306.89</v>
      </c>
      <c r="AF390">
        <v>4485263.8600000003</v>
      </c>
      <c r="AH390">
        <v>38889.269999999997</v>
      </c>
      <c r="AJ390">
        <v>278453.59999999998</v>
      </c>
      <c r="AK390">
        <v>4827121.5599999996</v>
      </c>
      <c r="AL390">
        <v>1.1853916512741121</v>
      </c>
      <c r="AO390">
        <v>211.52326939115929</v>
      </c>
      <c r="AP390">
        <v>1.3134970646979108E-2</v>
      </c>
    </row>
    <row r="391" spans="1:42" x14ac:dyDescent="0.25">
      <c r="A391" t="s">
        <v>908</v>
      </c>
      <c r="B391" t="s">
        <v>909</v>
      </c>
      <c r="C391" t="s">
        <v>879</v>
      </c>
      <c r="D391" t="s">
        <v>211</v>
      </c>
      <c r="F391">
        <v>3289.89</v>
      </c>
      <c r="H391">
        <v>1341407312</v>
      </c>
      <c r="I391">
        <v>44163535.590000004</v>
      </c>
      <c r="J391">
        <v>13424.01</v>
      </c>
      <c r="L391">
        <v>30.37</v>
      </c>
      <c r="M391">
        <v>21.02</v>
      </c>
      <c r="N391">
        <v>69153.48</v>
      </c>
      <c r="P391">
        <v>80.819999999999993</v>
      </c>
      <c r="Q391">
        <v>265888.90000000002</v>
      </c>
      <c r="S391">
        <v>0.89910000000000001</v>
      </c>
      <c r="T391">
        <v>0.89910000000000001</v>
      </c>
      <c r="V391">
        <v>39707434.840000004</v>
      </c>
      <c r="X391">
        <v>1877216.89</v>
      </c>
      <c r="Y391">
        <v>2630067.7599999993</v>
      </c>
      <c r="Z391">
        <v>44214719.490000002</v>
      </c>
      <c r="AA391">
        <v>1</v>
      </c>
      <c r="AB391">
        <v>1467106265</v>
      </c>
      <c r="AC391">
        <v>3.1548600000000003E-2</v>
      </c>
      <c r="AD391">
        <v>46285148.710000001</v>
      </c>
      <c r="AE391">
        <v>5914022.54</v>
      </c>
      <c r="AF391">
        <v>45621457.380000003</v>
      </c>
      <c r="AH391">
        <v>400550.59</v>
      </c>
      <c r="AJ391">
        <v>2630067.7599999998</v>
      </c>
      <c r="AK391">
        <v>50128742.030000001</v>
      </c>
      <c r="AL391">
        <v>1.1350708533705056</v>
      </c>
      <c r="AO391">
        <v>570.60171920641721</v>
      </c>
      <c r="AP391">
        <v>3.7447915387075988E-2</v>
      </c>
    </row>
    <row r="392" spans="1:42" x14ac:dyDescent="0.25">
      <c r="A392" t="s">
        <v>910</v>
      </c>
      <c r="B392" t="s">
        <v>911</v>
      </c>
      <c r="C392" t="s">
        <v>879</v>
      </c>
      <c r="D392" t="s">
        <v>211</v>
      </c>
      <c r="F392">
        <v>2994.23</v>
      </c>
      <c r="H392">
        <v>1140825505</v>
      </c>
      <c r="I392">
        <v>42287064.549999997</v>
      </c>
      <c r="J392">
        <v>14122.85</v>
      </c>
      <c r="L392">
        <v>26.97</v>
      </c>
      <c r="M392">
        <v>18.670000000000002</v>
      </c>
      <c r="N392">
        <v>55902.27</v>
      </c>
      <c r="P392">
        <v>44.08</v>
      </c>
      <c r="Q392">
        <v>131985.65</v>
      </c>
      <c r="S392">
        <v>0.82720000000000005</v>
      </c>
      <c r="T392">
        <v>0.82720000000000005</v>
      </c>
      <c r="V392">
        <v>34979859.789999999</v>
      </c>
      <c r="X392">
        <v>1427353.95</v>
      </c>
      <c r="Y392">
        <v>3362320.76</v>
      </c>
      <c r="Z392">
        <v>39769534.5</v>
      </c>
      <c r="AA392">
        <v>0.94046571742942142</v>
      </c>
      <c r="AB392">
        <v>1276193104</v>
      </c>
      <c r="AC392">
        <v>3.5556900000000002E-2</v>
      </c>
      <c r="AD392">
        <v>45377470.57</v>
      </c>
      <c r="AE392">
        <v>8600903.6300000008</v>
      </c>
      <c r="AF392">
        <v>43580763.420000002</v>
      </c>
      <c r="AH392">
        <v>896619.8</v>
      </c>
      <c r="AJ392">
        <v>3308941.14</v>
      </c>
      <c r="AK392">
        <v>48317058.510000005</v>
      </c>
      <c r="AL392">
        <v>1.1425966551277207</v>
      </c>
      <c r="AO392">
        <v>476.70150589634062</v>
      </c>
      <c r="AP392">
        <v>2.9541408231723909E-2</v>
      </c>
    </row>
    <row r="393" spans="1:42" x14ac:dyDescent="0.25">
      <c r="A393" t="s">
        <v>912</v>
      </c>
      <c r="B393" t="s">
        <v>913</v>
      </c>
      <c r="C393" t="s">
        <v>879</v>
      </c>
      <c r="D393" t="s">
        <v>211</v>
      </c>
      <c r="F393">
        <v>3155.47</v>
      </c>
      <c r="H393">
        <v>1021545223</v>
      </c>
      <c r="I393">
        <v>49734480.729999997</v>
      </c>
      <c r="J393">
        <v>15761.35</v>
      </c>
      <c r="L393">
        <v>20.53</v>
      </c>
      <c r="M393">
        <v>14.21</v>
      </c>
      <c r="N393">
        <v>44839.22</v>
      </c>
      <c r="P393">
        <v>4.75</v>
      </c>
      <c r="Q393">
        <v>14988.48</v>
      </c>
      <c r="S393">
        <v>0.62150000000000005</v>
      </c>
      <c r="T393">
        <v>0.62150000000000005</v>
      </c>
      <c r="V393">
        <v>30909979.77</v>
      </c>
      <c r="X393">
        <v>561742.46</v>
      </c>
      <c r="Y393">
        <v>6150054.6600000001</v>
      </c>
      <c r="Z393">
        <v>37621776.890000001</v>
      </c>
      <c r="AA393">
        <v>0.75645259260355413</v>
      </c>
      <c r="AB393">
        <v>1170834735</v>
      </c>
      <c r="AC393">
        <v>2.89576E-2</v>
      </c>
      <c r="AD393">
        <v>33904563.920000002</v>
      </c>
      <c r="AE393">
        <v>1861134.04</v>
      </c>
      <c r="AF393">
        <v>32771113.809999999</v>
      </c>
      <c r="AH393">
        <v>2196901.17</v>
      </c>
      <c r="AJ393">
        <v>5615005.0700000003</v>
      </c>
      <c r="AK393">
        <v>38947861.340000004</v>
      </c>
      <c r="AL393">
        <v>0.78311587390328441</v>
      </c>
      <c r="AO393">
        <v>178.02180340805015</v>
      </c>
      <c r="AP393">
        <v>1.4422934679165106E-2</v>
      </c>
    </row>
    <row r="394" spans="1:42" x14ac:dyDescent="0.25">
      <c r="A394" t="s">
        <v>914</v>
      </c>
      <c r="B394" t="s">
        <v>915</v>
      </c>
      <c r="C394" t="s">
        <v>879</v>
      </c>
      <c r="D394" t="s">
        <v>211</v>
      </c>
      <c r="F394">
        <v>470.46</v>
      </c>
      <c r="H394">
        <v>638596982</v>
      </c>
      <c r="I394">
        <v>6718572.04</v>
      </c>
      <c r="J394">
        <v>14280.85</v>
      </c>
      <c r="L394">
        <v>95.04</v>
      </c>
      <c r="M394">
        <v>65.790000000000006</v>
      </c>
      <c r="N394">
        <v>30951.56</v>
      </c>
      <c r="P394">
        <v>2890.13</v>
      </c>
      <c r="Q394">
        <v>1359690.55</v>
      </c>
      <c r="S394">
        <v>0.99990000000000001</v>
      </c>
      <c r="T394">
        <v>0.9</v>
      </c>
      <c r="V394">
        <v>6046714.8300000001</v>
      </c>
      <c r="X394">
        <v>1170819.55</v>
      </c>
      <c r="Y394">
        <v>483544.67000000004</v>
      </c>
      <c r="Z394">
        <v>7701079.0499999998</v>
      </c>
      <c r="AA394">
        <v>1</v>
      </c>
      <c r="AB394">
        <v>722487435</v>
      </c>
      <c r="AC394">
        <v>1.25232E-2</v>
      </c>
      <c r="AD394">
        <v>9047854.6400000006</v>
      </c>
      <c r="AE394">
        <v>2701025.82</v>
      </c>
      <c r="AF394">
        <v>8747740.6500000004</v>
      </c>
      <c r="AH394">
        <v>174954.72</v>
      </c>
      <c r="AJ394">
        <v>483544.67</v>
      </c>
      <c r="AK394">
        <v>10402104.870000001</v>
      </c>
      <c r="AL394">
        <v>1.5482612686251707</v>
      </c>
      <c r="AO394">
        <v>2488.6697062449521</v>
      </c>
      <c r="AP394">
        <v>0.1125560225196999</v>
      </c>
    </row>
    <row r="395" spans="1:42" x14ac:dyDescent="0.25">
      <c r="A395" t="s">
        <v>916</v>
      </c>
      <c r="B395" t="s">
        <v>917</v>
      </c>
      <c r="C395" t="s">
        <v>879</v>
      </c>
      <c r="D395" t="s">
        <v>211</v>
      </c>
      <c r="F395">
        <v>471.28</v>
      </c>
      <c r="H395">
        <v>860201548</v>
      </c>
      <c r="I395">
        <v>5716114.2000000002</v>
      </c>
      <c r="J395">
        <v>12128.91</v>
      </c>
      <c r="L395">
        <v>150.47999999999999</v>
      </c>
      <c r="M395">
        <v>104.17</v>
      </c>
      <c r="N395">
        <v>49093.23</v>
      </c>
      <c r="P395">
        <v>8489.77</v>
      </c>
      <c r="Q395">
        <v>4001058.8</v>
      </c>
      <c r="S395">
        <v>1</v>
      </c>
      <c r="T395">
        <v>0.9</v>
      </c>
      <c r="V395">
        <v>5144502.78</v>
      </c>
      <c r="X395">
        <v>621388.87</v>
      </c>
      <c r="Y395">
        <v>293530.18999999994</v>
      </c>
      <c r="Z395">
        <v>6059421.8399999999</v>
      </c>
      <c r="AA395">
        <v>1</v>
      </c>
      <c r="AB395">
        <v>937152287</v>
      </c>
      <c r="AC395">
        <v>1.07911E-2</v>
      </c>
      <c r="AD395">
        <v>10112904.039999999</v>
      </c>
      <c r="AE395">
        <v>4471561.13</v>
      </c>
      <c r="AF395">
        <v>9616063.9100000001</v>
      </c>
      <c r="AH395">
        <v>8044.3</v>
      </c>
      <c r="AJ395">
        <v>293530.19</v>
      </c>
      <c r="AK395">
        <v>10530982.969999999</v>
      </c>
      <c r="AL395">
        <v>1.8423325009846721</v>
      </c>
      <c r="AO395">
        <v>1318.5131344423698</v>
      </c>
      <c r="AP395">
        <v>5.900578054016168E-2</v>
      </c>
    </row>
    <row r="396" spans="1:42" x14ac:dyDescent="0.25">
      <c r="A396" t="s">
        <v>918</v>
      </c>
      <c r="B396" t="s">
        <v>919</v>
      </c>
      <c r="C396" t="s">
        <v>879</v>
      </c>
      <c r="D396" t="s">
        <v>211</v>
      </c>
      <c r="F396">
        <v>4648.88</v>
      </c>
      <c r="H396">
        <v>2653449762</v>
      </c>
      <c r="I396">
        <v>59333763.729999997</v>
      </c>
      <c r="J396">
        <v>12763.02</v>
      </c>
      <c r="L396">
        <v>44.72</v>
      </c>
      <c r="M396">
        <v>30.96</v>
      </c>
      <c r="N396">
        <v>143929.32</v>
      </c>
      <c r="P396">
        <v>358.34</v>
      </c>
      <c r="Q396">
        <v>1665879.65</v>
      </c>
      <c r="S396">
        <v>0.99639999999999995</v>
      </c>
      <c r="T396">
        <v>0.9</v>
      </c>
      <c r="V396">
        <v>53400387.350000001</v>
      </c>
      <c r="X396">
        <v>1482304.78</v>
      </c>
      <c r="Y396">
        <v>3456359.9199999995</v>
      </c>
      <c r="Z396">
        <v>58339052.050000004</v>
      </c>
      <c r="AA396">
        <v>0.98323531801342556</v>
      </c>
      <c r="AB396">
        <v>2961940564</v>
      </c>
      <c r="AC396">
        <v>1.85173E-2</v>
      </c>
      <c r="AD396">
        <v>54847142</v>
      </c>
      <c r="AE396">
        <v>1302079.18</v>
      </c>
      <c r="AF396">
        <v>54702466.530000001</v>
      </c>
      <c r="AH396">
        <v>395903.17</v>
      </c>
      <c r="AJ396">
        <v>3449722.72</v>
      </c>
      <c r="AK396">
        <v>59634494.030000001</v>
      </c>
      <c r="AL396">
        <v>1.0050684514363271</v>
      </c>
      <c r="AO396">
        <v>318.85202027154929</v>
      </c>
      <c r="AP396">
        <v>2.4856499650257869E-2</v>
      </c>
    </row>
    <row r="397" spans="1:42" x14ac:dyDescent="0.25">
      <c r="A397" t="s">
        <v>920</v>
      </c>
      <c r="B397" t="s">
        <v>921</v>
      </c>
      <c r="C397" t="s">
        <v>879</v>
      </c>
      <c r="D397" t="s">
        <v>211</v>
      </c>
      <c r="F397">
        <v>1358.14</v>
      </c>
      <c r="H397">
        <v>615630497</v>
      </c>
      <c r="I397">
        <v>19664606.309999999</v>
      </c>
      <c r="J397">
        <v>14479.07</v>
      </c>
      <c r="L397">
        <v>31.3</v>
      </c>
      <c r="M397">
        <v>21.66</v>
      </c>
      <c r="N397">
        <v>29417.31</v>
      </c>
      <c r="P397">
        <v>92.73</v>
      </c>
      <c r="Q397">
        <v>125940.32</v>
      </c>
      <c r="S397">
        <v>0.9143</v>
      </c>
      <c r="T397">
        <v>0.9</v>
      </c>
      <c r="V397">
        <v>17698145.670000002</v>
      </c>
      <c r="X397">
        <v>142964.29999999999</v>
      </c>
      <c r="Y397">
        <v>1437198.94</v>
      </c>
      <c r="Z397">
        <v>19278308.910000004</v>
      </c>
      <c r="AA397">
        <v>0.98035570130872385</v>
      </c>
      <c r="AB397">
        <v>667958131</v>
      </c>
      <c r="AC397">
        <v>2.5302399999999999E-2</v>
      </c>
      <c r="AD397">
        <v>16900943.809999999</v>
      </c>
      <c r="AE397">
        <v>0</v>
      </c>
      <c r="AF397">
        <v>17698145.670000002</v>
      </c>
      <c r="AH397">
        <v>422676.76</v>
      </c>
      <c r="AJ397">
        <v>1428895.75</v>
      </c>
      <c r="AK397">
        <v>19270005.720000003</v>
      </c>
      <c r="AL397">
        <v>0.97993346097148504</v>
      </c>
      <c r="AO397">
        <v>105.26477388192674</v>
      </c>
      <c r="AP397">
        <v>7.4190066197863053E-3</v>
      </c>
    </row>
    <row r="398" spans="1:42" x14ac:dyDescent="0.25">
      <c r="A398" t="s">
        <v>922</v>
      </c>
      <c r="B398" t="s">
        <v>923</v>
      </c>
      <c r="C398" t="s">
        <v>879</v>
      </c>
      <c r="D398" t="s">
        <v>211</v>
      </c>
      <c r="F398">
        <v>1293.6300000000001</v>
      </c>
      <c r="H398">
        <v>471503466</v>
      </c>
      <c r="I398">
        <v>18614103.23</v>
      </c>
      <c r="J398">
        <v>14389.04</v>
      </c>
      <c r="L398">
        <v>25.33</v>
      </c>
      <c r="M398">
        <v>17.53</v>
      </c>
      <c r="N398">
        <v>22677.33</v>
      </c>
      <c r="P398">
        <v>30.25</v>
      </c>
      <c r="Q398">
        <v>39132.300000000003</v>
      </c>
      <c r="S398">
        <v>0.78259999999999996</v>
      </c>
      <c r="T398">
        <v>0.78259999999999996</v>
      </c>
      <c r="V398">
        <v>14567397.18</v>
      </c>
      <c r="X398">
        <v>111884.24</v>
      </c>
      <c r="Y398">
        <v>1955115.9099999997</v>
      </c>
      <c r="Z398">
        <v>16634397.33</v>
      </c>
      <c r="AA398">
        <v>0.89364484146572554</v>
      </c>
      <c r="AB398">
        <v>528286799</v>
      </c>
      <c r="AC398">
        <v>2.73294E-2</v>
      </c>
      <c r="AD398">
        <v>14437761.24</v>
      </c>
      <c r="AE398">
        <v>0</v>
      </c>
      <c r="AF398">
        <v>14567397.18</v>
      </c>
      <c r="AH398">
        <v>579380.51</v>
      </c>
      <c r="AJ398">
        <v>1893495.8</v>
      </c>
      <c r="AK398">
        <v>16572777.220000001</v>
      </c>
      <c r="AL398">
        <v>0.89033444239687931</v>
      </c>
      <c r="AO398">
        <v>86.488594111144607</v>
      </c>
      <c r="AP398">
        <v>6.7510857422845389E-3</v>
      </c>
    </row>
    <row r="399" spans="1:42" x14ac:dyDescent="0.25">
      <c r="A399" t="s">
        <v>924</v>
      </c>
      <c r="B399" t="s">
        <v>925</v>
      </c>
      <c r="C399" t="s">
        <v>879</v>
      </c>
      <c r="D399" t="s">
        <v>211</v>
      </c>
      <c r="F399">
        <v>881</v>
      </c>
      <c r="H399">
        <v>730907193</v>
      </c>
      <c r="I399">
        <v>11762023.359999999</v>
      </c>
      <c r="J399">
        <v>13350.76</v>
      </c>
      <c r="L399">
        <v>62.14</v>
      </c>
      <c r="M399">
        <v>43.02</v>
      </c>
      <c r="N399">
        <v>37900.620000000003</v>
      </c>
      <c r="P399">
        <v>960.38</v>
      </c>
      <c r="Q399">
        <v>846094.78</v>
      </c>
      <c r="S399">
        <v>0.99990000000000001</v>
      </c>
      <c r="T399">
        <v>0.9</v>
      </c>
      <c r="V399">
        <v>10585821.02</v>
      </c>
      <c r="X399">
        <v>673435.54</v>
      </c>
      <c r="Y399">
        <v>599290.35000000009</v>
      </c>
      <c r="Z399">
        <v>11858546.909999998</v>
      </c>
      <c r="AA399">
        <v>1</v>
      </c>
      <c r="AB399">
        <v>783423973</v>
      </c>
      <c r="AC399">
        <v>1.55745E-2</v>
      </c>
      <c r="AD399">
        <v>12201436.66</v>
      </c>
      <c r="AE399">
        <v>1454054.07</v>
      </c>
      <c r="AF399">
        <v>12039875.09</v>
      </c>
      <c r="AH399">
        <v>107414.64</v>
      </c>
      <c r="AJ399">
        <v>599290.35</v>
      </c>
      <c r="AK399">
        <v>13312600.979999999</v>
      </c>
      <c r="AL399">
        <v>1.131829156646055</v>
      </c>
      <c r="AO399">
        <v>764.39902383654942</v>
      </c>
      <c r="AP399">
        <v>5.0586323514971013E-2</v>
      </c>
    </row>
    <row r="400" spans="1:42" x14ac:dyDescent="0.25">
      <c r="A400" t="s">
        <v>926</v>
      </c>
      <c r="B400" t="s">
        <v>927</v>
      </c>
      <c r="C400" t="s">
        <v>879</v>
      </c>
      <c r="D400" t="s">
        <v>211</v>
      </c>
      <c r="F400">
        <v>752.32</v>
      </c>
      <c r="H400">
        <v>339371062</v>
      </c>
      <c r="I400">
        <v>10320902.960000001</v>
      </c>
      <c r="J400">
        <v>13718.76</v>
      </c>
      <c r="L400">
        <v>32.880000000000003</v>
      </c>
      <c r="M400">
        <v>22.76</v>
      </c>
      <c r="N400">
        <v>17122.8</v>
      </c>
      <c r="P400">
        <v>115.13</v>
      </c>
      <c r="Q400">
        <v>86614.6</v>
      </c>
      <c r="S400">
        <v>0.93620000000000003</v>
      </c>
      <c r="T400">
        <v>0.9</v>
      </c>
      <c r="V400">
        <v>9288812.6600000001</v>
      </c>
      <c r="X400">
        <v>48176.52</v>
      </c>
      <c r="Y400">
        <v>581834.36</v>
      </c>
      <c r="Z400">
        <v>9918823.5399999991</v>
      </c>
      <c r="AA400">
        <v>0.96104222454582577</v>
      </c>
      <c r="AB400">
        <v>356338137</v>
      </c>
      <c r="AC400">
        <v>2.5566499999999999E-2</v>
      </c>
      <c r="AD400">
        <v>9110318.9700000007</v>
      </c>
      <c r="AE400">
        <v>0</v>
      </c>
      <c r="AF400">
        <v>9288812.6600000001</v>
      </c>
      <c r="AH400">
        <v>86657.58</v>
      </c>
      <c r="AJ400">
        <v>578458.37</v>
      </c>
      <c r="AK400">
        <v>9915447.5499999989</v>
      </c>
      <c r="AL400">
        <v>0.96071512235204637</v>
      </c>
      <c r="AO400">
        <v>64.037271373883442</v>
      </c>
      <c r="AP400">
        <v>4.858733784538047E-3</v>
      </c>
    </row>
    <row r="401" spans="1:42" x14ac:dyDescent="0.25">
      <c r="A401" t="s">
        <v>928</v>
      </c>
      <c r="B401" t="s">
        <v>929</v>
      </c>
      <c r="C401" t="s">
        <v>879</v>
      </c>
      <c r="D401" t="s">
        <v>211</v>
      </c>
      <c r="F401">
        <v>1098.25</v>
      </c>
      <c r="H401">
        <v>527849945</v>
      </c>
      <c r="I401">
        <v>14385077.369999999</v>
      </c>
      <c r="J401">
        <v>13098.18</v>
      </c>
      <c r="L401">
        <v>36.69</v>
      </c>
      <c r="M401">
        <v>25.4</v>
      </c>
      <c r="N401">
        <v>27895.55</v>
      </c>
      <c r="P401">
        <v>178.75</v>
      </c>
      <c r="Q401">
        <v>196312.18</v>
      </c>
      <c r="S401">
        <v>0.97119999999999995</v>
      </c>
      <c r="T401">
        <v>0.9</v>
      </c>
      <c r="V401">
        <v>12946569.630000001</v>
      </c>
      <c r="X401">
        <v>154629.99</v>
      </c>
      <c r="Y401">
        <v>737537.63</v>
      </c>
      <c r="Z401">
        <v>13838737.250000002</v>
      </c>
      <c r="AA401">
        <v>0.9620203558209991</v>
      </c>
      <c r="AB401">
        <v>569296332</v>
      </c>
      <c r="AC401">
        <v>2.0331800000000001E-2</v>
      </c>
      <c r="AD401">
        <v>11574819.16</v>
      </c>
      <c r="AE401">
        <v>0</v>
      </c>
      <c r="AF401">
        <v>12946569.630000001</v>
      </c>
      <c r="AH401">
        <v>84719.61</v>
      </c>
      <c r="AJ401">
        <v>734320</v>
      </c>
      <c r="AK401">
        <v>13835519.620000001</v>
      </c>
      <c r="AL401">
        <v>0.96179667749677189</v>
      </c>
      <c r="AO401">
        <v>140.79671295242431</v>
      </c>
      <c r="AP401">
        <v>1.1176305209128096E-2</v>
      </c>
    </row>
    <row r="402" spans="1:42" x14ac:dyDescent="0.25">
      <c r="A402" t="s">
        <v>930</v>
      </c>
      <c r="B402" t="s">
        <v>931</v>
      </c>
      <c r="C402" t="s">
        <v>879</v>
      </c>
      <c r="D402" t="s">
        <v>211</v>
      </c>
      <c r="F402">
        <v>2785.63</v>
      </c>
      <c r="H402">
        <v>837246123</v>
      </c>
      <c r="I402">
        <v>41332459.969999999</v>
      </c>
      <c r="J402">
        <v>14837.74</v>
      </c>
      <c r="L402">
        <v>20.25</v>
      </c>
      <c r="M402">
        <v>14.01</v>
      </c>
      <c r="N402">
        <v>39026.67</v>
      </c>
      <c r="P402">
        <v>3.92</v>
      </c>
      <c r="Q402">
        <v>10919.66</v>
      </c>
      <c r="S402">
        <v>0.61070000000000002</v>
      </c>
      <c r="T402">
        <v>0.61070000000000002</v>
      </c>
      <c r="V402">
        <v>25241733.300000001</v>
      </c>
      <c r="X402">
        <v>307572.84000000003</v>
      </c>
      <c r="Y402">
        <v>4453953.5</v>
      </c>
      <c r="Z402">
        <v>30003259.640000001</v>
      </c>
      <c r="AA402">
        <v>0.72590065197612286</v>
      </c>
      <c r="AB402">
        <v>909911164</v>
      </c>
      <c r="AC402">
        <v>4.1517600000000002E-2</v>
      </c>
      <c r="AD402">
        <v>37777327.740000002</v>
      </c>
      <c r="AE402">
        <v>7655487.5199999996</v>
      </c>
      <c r="AF402">
        <v>32897220.82</v>
      </c>
      <c r="AH402">
        <v>1644535.2</v>
      </c>
      <c r="AJ402">
        <v>4003187.47</v>
      </c>
      <c r="AK402">
        <v>37207981.130000003</v>
      </c>
      <c r="AL402">
        <v>0.90021211311899574</v>
      </c>
      <c r="AO402">
        <v>110.4141038113461</v>
      </c>
      <c r="AP402">
        <v>8.2663135880815253E-3</v>
      </c>
    </row>
    <row r="403" spans="1:42" x14ac:dyDescent="0.25">
      <c r="A403" t="s">
        <v>932</v>
      </c>
      <c r="B403" t="s">
        <v>933</v>
      </c>
      <c r="C403" t="s">
        <v>879</v>
      </c>
      <c r="D403" t="s">
        <v>222</v>
      </c>
      <c r="F403">
        <v>4051.82</v>
      </c>
      <c r="H403">
        <v>5897137916</v>
      </c>
      <c r="I403">
        <v>57375677.939999998</v>
      </c>
      <c r="J403">
        <v>14160.47</v>
      </c>
      <c r="L403">
        <v>102.78</v>
      </c>
      <c r="M403">
        <v>31.62</v>
      </c>
      <c r="N403">
        <v>128118.54</v>
      </c>
      <c r="P403">
        <v>383.76</v>
      </c>
      <c r="Q403">
        <v>1554926.44</v>
      </c>
      <c r="S403">
        <v>0.99729999999999996</v>
      </c>
      <c r="T403">
        <v>0.9</v>
      </c>
      <c r="V403">
        <v>51638110.140000001</v>
      </c>
      <c r="X403">
        <v>2041158.64</v>
      </c>
      <c r="Y403">
        <v>2808011.9199999995</v>
      </c>
      <c r="Z403">
        <v>56487280.700000003</v>
      </c>
      <c r="AA403">
        <v>0.98451613520054571</v>
      </c>
      <c r="AB403">
        <v>5974369398</v>
      </c>
      <c r="AC403">
        <v>1.38751E-2</v>
      </c>
      <c r="AD403">
        <v>82894972.829999998</v>
      </c>
      <c r="AE403">
        <v>28131176.420000002</v>
      </c>
      <c r="AF403">
        <v>79769286.560000002</v>
      </c>
      <c r="AH403">
        <v>244950</v>
      </c>
      <c r="AJ403">
        <v>2804219.14</v>
      </c>
      <c r="AK403">
        <v>84614664.340000004</v>
      </c>
      <c r="AL403">
        <v>1.4747479660019858</v>
      </c>
      <c r="AO403">
        <v>503.7634050870966</v>
      </c>
      <c r="AP403">
        <v>2.412298927049079E-2</v>
      </c>
    </row>
    <row r="404" spans="1:42" x14ac:dyDescent="0.25">
      <c r="A404" t="s">
        <v>934</v>
      </c>
      <c r="B404" t="s">
        <v>935</v>
      </c>
      <c r="C404" t="s">
        <v>879</v>
      </c>
      <c r="D404" t="s">
        <v>222</v>
      </c>
      <c r="F404">
        <v>7997.82</v>
      </c>
      <c r="H404">
        <v>5324051266</v>
      </c>
      <c r="I404">
        <v>121416303.76000001</v>
      </c>
      <c r="J404">
        <v>15181.17</v>
      </c>
      <c r="L404">
        <v>43.84</v>
      </c>
      <c r="M404">
        <v>13.48</v>
      </c>
      <c r="N404">
        <v>107810.61</v>
      </c>
      <c r="P404">
        <v>2.1</v>
      </c>
      <c r="Q404">
        <v>16795.419999999998</v>
      </c>
      <c r="S404">
        <v>0.58150000000000002</v>
      </c>
      <c r="T404">
        <v>0.58150000000000002</v>
      </c>
      <c r="V404">
        <v>70603580.629999995</v>
      </c>
      <c r="X404">
        <v>4167075.35</v>
      </c>
      <c r="Y404">
        <v>8011550.6899999995</v>
      </c>
      <c r="Z404">
        <v>82782206.669999987</v>
      </c>
      <c r="AA404">
        <v>0.68180470090436218</v>
      </c>
      <c r="AB404">
        <v>5948704219</v>
      </c>
      <c r="AC404">
        <v>2.1066000000000001E-2</v>
      </c>
      <c r="AD404">
        <v>125315403.06999999</v>
      </c>
      <c r="AE404">
        <v>31814924.739999998</v>
      </c>
      <c r="AF404">
        <v>102418505.37</v>
      </c>
      <c r="AH404">
        <v>1674710.52</v>
      </c>
      <c r="AJ404">
        <v>7478665.6699999999</v>
      </c>
      <c r="AK404">
        <v>114064246.39</v>
      </c>
      <c r="AL404">
        <v>0.93944752770161244</v>
      </c>
      <c r="AO404">
        <v>521.02639844357589</v>
      </c>
      <c r="AP404">
        <v>3.6532703996940863E-2</v>
      </c>
    </row>
    <row r="405" spans="1:42" x14ac:dyDescent="0.25">
      <c r="A405" t="s">
        <v>936</v>
      </c>
      <c r="B405" t="s">
        <v>937</v>
      </c>
      <c r="C405" t="s">
        <v>879</v>
      </c>
      <c r="D405" t="s">
        <v>222</v>
      </c>
      <c r="F405">
        <v>3854.83</v>
      </c>
      <c r="H405">
        <v>2772025461</v>
      </c>
      <c r="I405">
        <v>63219593.479999997</v>
      </c>
      <c r="J405">
        <v>16400.09</v>
      </c>
      <c r="L405">
        <v>43.84</v>
      </c>
      <c r="M405">
        <v>13.48</v>
      </c>
      <c r="N405">
        <v>51963.1</v>
      </c>
      <c r="P405">
        <v>2.1</v>
      </c>
      <c r="Q405">
        <v>8095.14</v>
      </c>
      <c r="S405">
        <v>0.58150000000000002</v>
      </c>
      <c r="T405">
        <v>0.58150000000000002</v>
      </c>
      <c r="V405">
        <v>36762193.600000001</v>
      </c>
      <c r="X405">
        <v>2895638.73</v>
      </c>
      <c r="Y405">
        <v>5522892.2200000007</v>
      </c>
      <c r="Z405">
        <v>45180724.549999997</v>
      </c>
      <c r="AA405">
        <v>0.71466331975534236</v>
      </c>
      <c r="AB405">
        <v>3190610736</v>
      </c>
      <c r="AC405">
        <v>1.6957E-2</v>
      </c>
      <c r="AD405">
        <v>54103186.25</v>
      </c>
      <c r="AE405">
        <v>10083787.220000001</v>
      </c>
      <c r="AF405">
        <v>46845980.82</v>
      </c>
      <c r="AH405">
        <v>1943323.72</v>
      </c>
      <c r="AJ405">
        <v>4968390.68</v>
      </c>
      <c r="AK405">
        <v>54710010.229999997</v>
      </c>
      <c r="AL405">
        <v>0.86539642567154329</v>
      </c>
      <c r="AO405">
        <v>751.17157695670107</v>
      </c>
      <c r="AP405">
        <v>5.2927036895565945E-2</v>
      </c>
    </row>
    <row r="406" spans="1:42" x14ac:dyDescent="0.25">
      <c r="A406" t="s">
        <v>938</v>
      </c>
      <c r="B406" t="s">
        <v>939</v>
      </c>
      <c r="C406" t="s">
        <v>879</v>
      </c>
      <c r="D406" t="s">
        <v>211</v>
      </c>
      <c r="F406">
        <v>2217.48</v>
      </c>
      <c r="H406">
        <v>847937954</v>
      </c>
      <c r="I406">
        <v>29399374.969999999</v>
      </c>
      <c r="J406">
        <v>13258.01</v>
      </c>
      <c r="L406">
        <v>28.84</v>
      </c>
      <c r="M406">
        <v>19.96</v>
      </c>
      <c r="N406">
        <v>44260.9</v>
      </c>
      <c r="P406">
        <v>62.88</v>
      </c>
      <c r="Q406">
        <v>139435.14000000001</v>
      </c>
      <c r="S406">
        <v>0.87</v>
      </c>
      <c r="T406">
        <v>0.87</v>
      </c>
      <c r="V406">
        <v>25577456.219999999</v>
      </c>
      <c r="X406">
        <v>359641.81</v>
      </c>
      <c r="Y406">
        <v>1642895.5400000003</v>
      </c>
      <c r="Z406">
        <v>27579993.569999997</v>
      </c>
      <c r="AA406">
        <v>0.93811496326515265</v>
      </c>
      <c r="AB406">
        <v>871549820</v>
      </c>
      <c r="AC406">
        <v>3.2459000000000002E-2</v>
      </c>
      <c r="AD406">
        <v>28289635.600000001</v>
      </c>
      <c r="AE406">
        <v>2359596.06</v>
      </c>
      <c r="AF406">
        <v>27937052.280000001</v>
      </c>
      <c r="AH406">
        <v>173682.69</v>
      </c>
      <c r="AJ406">
        <v>1632147.18</v>
      </c>
      <c r="AK406">
        <v>29928841.27</v>
      </c>
      <c r="AL406">
        <v>1.0180094406952624</v>
      </c>
      <c r="AO406">
        <v>162.18491711311938</v>
      </c>
      <c r="AP406">
        <v>1.201656311233462E-2</v>
      </c>
    </row>
    <row r="407" spans="1:42" x14ac:dyDescent="0.25">
      <c r="A407" t="s">
        <v>940</v>
      </c>
      <c r="B407" t="s">
        <v>941</v>
      </c>
      <c r="C407" t="s">
        <v>879</v>
      </c>
      <c r="D407" t="s">
        <v>211</v>
      </c>
      <c r="F407">
        <v>3287.38</v>
      </c>
      <c r="H407">
        <v>1180154672</v>
      </c>
      <c r="I407">
        <v>47557634.240000002</v>
      </c>
      <c r="J407">
        <v>14466.72</v>
      </c>
      <c r="L407">
        <v>24.81</v>
      </c>
      <c r="M407">
        <v>17.170000000000002</v>
      </c>
      <c r="N407">
        <v>56444.31</v>
      </c>
      <c r="P407">
        <v>26.41</v>
      </c>
      <c r="Q407">
        <v>86819.7</v>
      </c>
      <c r="S407">
        <v>0.76729999999999998</v>
      </c>
      <c r="T407">
        <v>0.76729999999999998</v>
      </c>
      <c r="V407">
        <v>36490972.75</v>
      </c>
      <c r="X407">
        <v>777730.59</v>
      </c>
      <c r="Y407">
        <v>3914236.88</v>
      </c>
      <c r="Z407">
        <v>41182940.220000006</v>
      </c>
      <c r="AA407">
        <v>0.86595855488037843</v>
      </c>
      <c r="AB407">
        <v>1314305201</v>
      </c>
      <c r="AC407">
        <v>4.3058199999999998E-2</v>
      </c>
      <c r="AD407">
        <v>56591616.200000003</v>
      </c>
      <c r="AE407">
        <v>15423223.710000001</v>
      </c>
      <c r="AF407">
        <v>51914196.460000001</v>
      </c>
      <c r="AH407">
        <v>862777.41</v>
      </c>
      <c r="AJ407">
        <v>3798588.94</v>
      </c>
      <c r="AK407">
        <v>56490515.990000002</v>
      </c>
      <c r="AL407">
        <v>1.1878327610856363</v>
      </c>
      <c r="AO407">
        <v>236.58067823007985</v>
      </c>
      <c r="AP407">
        <v>1.3767454171204145E-2</v>
      </c>
    </row>
    <row r="408" spans="1:42" x14ac:dyDescent="0.25">
      <c r="A408" t="s">
        <v>942</v>
      </c>
      <c r="B408" t="s">
        <v>943</v>
      </c>
      <c r="C408" t="s">
        <v>879</v>
      </c>
      <c r="D408" t="s">
        <v>222</v>
      </c>
      <c r="F408">
        <v>2038</v>
      </c>
      <c r="H408">
        <v>1080530039</v>
      </c>
      <c r="I408">
        <v>35277205.640000001</v>
      </c>
      <c r="J408">
        <v>17309.71</v>
      </c>
      <c r="L408">
        <v>30.62</v>
      </c>
      <c r="M408">
        <v>9.42</v>
      </c>
      <c r="N408">
        <v>19197.96</v>
      </c>
      <c r="P408">
        <v>6.81</v>
      </c>
      <c r="Q408">
        <v>13878.78</v>
      </c>
      <c r="S408">
        <v>0.35539999999999999</v>
      </c>
      <c r="T408">
        <v>0.35539999999999999</v>
      </c>
      <c r="V408">
        <v>12537518.880000001</v>
      </c>
      <c r="X408">
        <v>1851057.53</v>
      </c>
      <c r="Y408">
        <v>5438892.3600000003</v>
      </c>
      <c r="Z408">
        <v>19827468.77</v>
      </c>
      <c r="AA408">
        <v>0.56204760015113253</v>
      </c>
      <c r="AB408">
        <v>1221639502</v>
      </c>
      <c r="AC408">
        <v>1.9483500000000001E-2</v>
      </c>
      <c r="AD408">
        <v>23801813.23</v>
      </c>
      <c r="AE408">
        <v>4003330.21</v>
      </c>
      <c r="AF408">
        <v>16540849.09</v>
      </c>
      <c r="AH408">
        <v>963110.27</v>
      </c>
      <c r="AJ408">
        <v>5017095.9000000004</v>
      </c>
      <c r="AK408">
        <v>23409002.520000003</v>
      </c>
      <c r="AL408">
        <v>0.66357303803726109</v>
      </c>
      <c r="AO408">
        <v>908.27160451422969</v>
      </c>
      <c r="AP408">
        <v>7.9074600825836464E-2</v>
      </c>
    </row>
    <row r="409" spans="1:42" x14ac:dyDescent="0.25">
      <c r="A409" t="s">
        <v>944</v>
      </c>
      <c r="B409" t="s">
        <v>945</v>
      </c>
      <c r="C409" t="s">
        <v>879</v>
      </c>
      <c r="D409" t="s">
        <v>222</v>
      </c>
      <c r="F409">
        <v>4913.32</v>
      </c>
      <c r="H409">
        <v>4389352112</v>
      </c>
      <c r="I409">
        <v>71462016.560000002</v>
      </c>
      <c r="J409">
        <v>14544.54</v>
      </c>
      <c r="L409">
        <v>61.42</v>
      </c>
      <c r="M409">
        <v>18.89</v>
      </c>
      <c r="N409">
        <v>92812.61</v>
      </c>
      <c r="P409">
        <v>47.05</v>
      </c>
      <c r="Q409">
        <v>231171.7</v>
      </c>
      <c r="S409">
        <v>0.83499999999999996</v>
      </c>
      <c r="T409">
        <v>0.83499999999999996</v>
      </c>
      <c r="V409">
        <v>59670783.82</v>
      </c>
      <c r="X409">
        <v>1730750.57</v>
      </c>
      <c r="Y409">
        <v>4042259.0500000003</v>
      </c>
      <c r="Z409">
        <v>65443793.439999998</v>
      </c>
      <c r="AA409">
        <v>0.91578430878805295</v>
      </c>
      <c r="AB409">
        <v>4836553772</v>
      </c>
      <c r="AC409">
        <v>1.6135300000000002E-2</v>
      </c>
      <c r="AD409">
        <v>78039246.069999993</v>
      </c>
      <c r="AE409">
        <v>15337665.970000001</v>
      </c>
      <c r="AF409">
        <v>75008449.790000007</v>
      </c>
      <c r="AH409">
        <v>558099.9</v>
      </c>
      <c r="AJ409">
        <v>3995258.28</v>
      </c>
      <c r="AK409">
        <v>80734458.640000001</v>
      </c>
      <c r="AL409">
        <v>1.1297534344306501</v>
      </c>
      <c r="AO409">
        <v>352.25683855315759</v>
      </c>
      <c r="AP409">
        <v>2.1437569523040031E-2</v>
      </c>
    </row>
    <row r="410" spans="1:42" x14ac:dyDescent="0.25">
      <c r="A410" t="s">
        <v>946</v>
      </c>
      <c r="B410" t="s">
        <v>947</v>
      </c>
      <c r="C410" t="s">
        <v>879</v>
      </c>
      <c r="D410" t="s">
        <v>222</v>
      </c>
      <c r="F410">
        <v>1448.31</v>
      </c>
      <c r="H410">
        <v>1170041712</v>
      </c>
      <c r="I410">
        <v>23922796.739999998</v>
      </c>
      <c r="J410">
        <v>16517.73</v>
      </c>
      <c r="L410">
        <v>48.9</v>
      </c>
      <c r="M410">
        <v>15.04</v>
      </c>
      <c r="N410">
        <v>21782.58</v>
      </c>
      <c r="P410">
        <v>9.06</v>
      </c>
      <c r="Q410">
        <v>13121.68</v>
      </c>
      <c r="S410">
        <v>0.66549999999999998</v>
      </c>
      <c r="T410">
        <v>0.66549999999999998</v>
      </c>
      <c r="V410">
        <v>15920621.23</v>
      </c>
      <c r="X410">
        <v>2289881.9700000002</v>
      </c>
      <c r="Y410">
        <v>1848918.8499999999</v>
      </c>
      <c r="Z410">
        <v>20059422.050000001</v>
      </c>
      <c r="AA410">
        <v>0.83850656208852625</v>
      </c>
      <c r="AB410">
        <v>1287382967</v>
      </c>
      <c r="AC410">
        <v>1.92599E-2</v>
      </c>
      <c r="AD410">
        <v>24794867.199999999</v>
      </c>
      <c r="AE410">
        <v>5905810.6900000004</v>
      </c>
      <c r="AF410">
        <v>21826431.920000002</v>
      </c>
      <c r="AH410">
        <v>807870.3</v>
      </c>
      <c r="AJ410">
        <v>1718453.09</v>
      </c>
      <c r="AK410">
        <v>25834766.98</v>
      </c>
      <c r="AL410">
        <v>1.0799225216340655</v>
      </c>
      <c r="AO410">
        <v>1581.0717111668084</v>
      </c>
      <c r="AP410">
        <v>8.8635673461762349E-2</v>
      </c>
    </row>
    <row r="411" spans="1:42" x14ac:dyDescent="0.25">
      <c r="A411" t="s">
        <v>948</v>
      </c>
      <c r="B411" t="s">
        <v>949</v>
      </c>
      <c r="C411" t="s">
        <v>879</v>
      </c>
      <c r="D411" t="s">
        <v>222</v>
      </c>
      <c r="F411">
        <v>2563.8200000000002</v>
      </c>
      <c r="H411">
        <v>1959936043</v>
      </c>
      <c r="I411">
        <v>38050180.460000001</v>
      </c>
      <c r="J411">
        <v>14841.2</v>
      </c>
      <c r="L411">
        <v>51.5</v>
      </c>
      <c r="M411">
        <v>15.84</v>
      </c>
      <c r="N411">
        <v>40610.9</v>
      </c>
      <c r="P411">
        <v>14.51</v>
      </c>
      <c r="Q411">
        <v>37201.019999999997</v>
      </c>
      <c r="S411">
        <v>0.70579999999999998</v>
      </c>
      <c r="T411">
        <v>0.70579999999999998</v>
      </c>
      <c r="V411">
        <v>26855817.359999999</v>
      </c>
      <c r="X411">
        <v>1074731.54</v>
      </c>
      <c r="Y411">
        <v>2068547.85</v>
      </c>
      <c r="Z411">
        <v>29999096.75</v>
      </c>
      <c r="AA411">
        <v>0.78840879037449907</v>
      </c>
      <c r="AB411">
        <v>2256533261</v>
      </c>
      <c r="AC411">
        <v>1.9746699999999999E-2</v>
      </c>
      <c r="AD411">
        <v>44559085.340000004</v>
      </c>
      <c r="AE411">
        <v>12494966.539999999</v>
      </c>
      <c r="AF411">
        <v>39350783.899999999</v>
      </c>
      <c r="AH411">
        <v>378789.7</v>
      </c>
      <c r="AJ411">
        <v>1988399.27</v>
      </c>
      <c r="AK411">
        <v>42413914.710000001</v>
      </c>
      <c r="AL411">
        <v>1.1146836676527025</v>
      </c>
      <c r="AO411">
        <v>419.1914955028044</v>
      </c>
      <c r="AP411">
        <v>2.5339126259585953E-2</v>
      </c>
    </row>
    <row r="412" spans="1:42" x14ac:dyDescent="0.25">
      <c r="A412" t="s">
        <v>950</v>
      </c>
      <c r="B412" t="s">
        <v>951</v>
      </c>
      <c r="C412" t="s">
        <v>879</v>
      </c>
      <c r="D412" t="s">
        <v>211</v>
      </c>
      <c r="F412">
        <v>500.97</v>
      </c>
      <c r="H412">
        <v>302497411</v>
      </c>
      <c r="I412">
        <v>7864738.54</v>
      </c>
      <c r="J412">
        <v>15699.02</v>
      </c>
      <c r="L412">
        <v>38.46</v>
      </c>
      <c r="M412">
        <v>26.62</v>
      </c>
      <c r="N412">
        <v>13335.82</v>
      </c>
      <c r="P412">
        <v>212.86</v>
      </c>
      <c r="Q412">
        <v>106636.47</v>
      </c>
      <c r="S412">
        <v>0.98080000000000001</v>
      </c>
      <c r="T412">
        <v>0.9</v>
      </c>
      <c r="V412">
        <v>7078264.6799999997</v>
      </c>
      <c r="X412">
        <v>222926.78</v>
      </c>
      <c r="Y412">
        <v>1850902.63</v>
      </c>
      <c r="Z412">
        <v>9152094.0899999999</v>
      </c>
      <c r="AA412">
        <v>1</v>
      </c>
      <c r="AB412">
        <v>325304990</v>
      </c>
      <c r="AC412">
        <v>2.6134399999999999E-2</v>
      </c>
      <c r="AD412">
        <v>8501650.7300000004</v>
      </c>
      <c r="AE412">
        <v>1281047.44</v>
      </c>
      <c r="AF412">
        <v>8359312.1200000001</v>
      </c>
      <c r="AH412">
        <v>1169080.48</v>
      </c>
      <c r="AJ412">
        <v>1850902.63</v>
      </c>
      <c r="AK412">
        <v>10433141.530000001</v>
      </c>
      <c r="AL412">
        <v>1.3265719485698251</v>
      </c>
      <c r="AO412">
        <v>444.99027885901347</v>
      </c>
      <c r="AP412">
        <v>2.1367176833457562E-2</v>
      </c>
    </row>
    <row r="413" spans="1:42" x14ac:dyDescent="0.25">
      <c r="A413" t="s">
        <v>952</v>
      </c>
      <c r="B413" t="s">
        <v>953</v>
      </c>
      <c r="C413" t="s">
        <v>879</v>
      </c>
      <c r="D413" t="s">
        <v>211</v>
      </c>
      <c r="F413">
        <v>3483.39</v>
      </c>
      <c r="H413">
        <v>2784661241</v>
      </c>
      <c r="I413">
        <v>42426764.57</v>
      </c>
      <c r="J413">
        <v>12179.73</v>
      </c>
      <c r="L413">
        <v>65.63</v>
      </c>
      <c r="M413">
        <v>45.43</v>
      </c>
      <c r="N413">
        <v>158250.4</v>
      </c>
      <c r="P413">
        <v>1115.56</v>
      </c>
      <c r="Q413">
        <v>3885930.54</v>
      </c>
      <c r="S413">
        <v>0.99990000000000001</v>
      </c>
      <c r="T413">
        <v>0.9</v>
      </c>
      <c r="V413">
        <v>38184088.109999999</v>
      </c>
      <c r="X413">
        <v>917287.28</v>
      </c>
      <c r="Y413">
        <v>2252983.36</v>
      </c>
      <c r="Z413">
        <v>41354358.75</v>
      </c>
      <c r="AA413">
        <v>0.97472336552482963</v>
      </c>
      <c r="AB413">
        <v>2784661241</v>
      </c>
      <c r="AC413">
        <v>2.21972E-2</v>
      </c>
      <c r="AD413">
        <v>61811682.490000002</v>
      </c>
      <c r="AE413">
        <v>21264834.940000001</v>
      </c>
      <c r="AF413">
        <v>59448923.049999997</v>
      </c>
      <c r="AH413">
        <v>75849.3</v>
      </c>
      <c r="AJ413">
        <v>2251066.14</v>
      </c>
      <c r="AK413">
        <v>62617276.469999999</v>
      </c>
      <c r="AL413">
        <v>1.4758909170810712</v>
      </c>
      <c r="AO413">
        <v>263.33177737778431</v>
      </c>
      <c r="AP413">
        <v>1.4649108548173176E-2</v>
      </c>
    </row>
    <row r="414" spans="1:42" x14ac:dyDescent="0.25">
      <c r="A414" t="s">
        <v>954</v>
      </c>
      <c r="B414" t="s">
        <v>955</v>
      </c>
      <c r="C414" t="s">
        <v>879</v>
      </c>
      <c r="D414" t="s">
        <v>102</v>
      </c>
      <c r="F414">
        <v>11603.12</v>
      </c>
      <c r="H414">
        <v>3079132788</v>
      </c>
      <c r="I414">
        <v>162758491.31</v>
      </c>
      <c r="J414">
        <v>14027.13</v>
      </c>
      <c r="L414">
        <v>18.91</v>
      </c>
      <c r="M414">
        <v>18.91</v>
      </c>
      <c r="N414">
        <v>219414.99</v>
      </c>
      <c r="P414">
        <v>47.33</v>
      </c>
      <c r="Q414">
        <v>549175.66</v>
      </c>
      <c r="S414">
        <v>0.8357</v>
      </c>
      <c r="T414">
        <v>0.8357</v>
      </c>
      <c r="V414">
        <v>136017271.18000001</v>
      </c>
      <c r="X414">
        <v>3763588.07</v>
      </c>
      <c r="Y414">
        <v>13577197.569999998</v>
      </c>
      <c r="Z414">
        <v>153358056.81999999</v>
      </c>
      <c r="AA414">
        <v>0.94224304726384223</v>
      </c>
      <c r="AB414">
        <v>3334379131</v>
      </c>
      <c r="AC414">
        <v>4.14524E-2</v>
      </c>
      <c r="AD414">
        <v>138218017.47999999</v>
      </c>
      <c r="AE414">
        <v>1839163.68</v>
      </c>
      <c r="AF414">
        <v>137856434.86000001</v>
      </c>
      <c r="AH414">
        <v>1946952.88</v>
      </c>
      <c r="AJ414">
        <v>13464747.5</v>
      </c>
      <c r="AK414">
        <v>155084770.43000001</v>
      </c>
      <c r="AL414">
        <v>0.9528521011823331</v>
      </c>
      <c r="AO414">
        <v>324.3600057570722</v>
      </c>
      <c r="AP414">
        <v>2.4267941072258641E-2</v>
      </c>
    </row>
    <row r="415" spans="1:42" x14ac:dyDescent="0.25">
      <c r="A415" t="s">
        <v>956</v>
      </c>
      <c r="B415" t="s">
        <v>957</v>
      </c>
      <c r="C415" t="s">
        <v>879</v>
      </c>
      <c r="D415" t="s">
        <v>102</v>
      </c>
      <c r="F415">
        <v>1322.04</v>
      </c>
      <c r="H415">
        <v>487862085</v>
      </c>
      <c r="I415">
        <v>19202418.239999998</v>
      </c>
      <c r="J415">
        <v>14524.83</v>
      </c>
      <c r="L415">
        <v>25.4</v>
      </c>
      <c r="M415">
        <v>25.4</v>
      </c>
      <c r="N415">
        <v>33579.81</v>
      </c>
      <c r="P415">
        <v>178.75</v>
      </c>
      <c r="Q415">
        <v>236314.65</v>
      </c>
      <c r="S415">
        <v>0.97119999999999995</v>
      </c>
      <c r="T415">
        <v>0.9</v>
      </c>
      <c r="V415">
        <v>17282176.41</v>
      </c>
      <c r="X415">
        <v>537113.14</v>
      </c>
      <c r="Y415">
        <v>1327431.3199999998</v>
      </c>
      <c r="Z415">
        <v>19146720.870000001</v>
      </c>
      <c r="AA415">
        <v>0.99709946063543309</v>
      </c>
      <c r="AB415">
        <v>543233498</v>
      </c>
      <c r="AC415">
        <v>4.2017199999999998E-2</v>
      </c>
      <c r="AD415">
        <v>22825150.530000001</v>
      </c>
      <c r="AE415">
        <v>4988676.7</v>
      </c>
      <c r="AF415">
        <v>22270853.109999999</v>
      </c>
      <c r="AH415">
        <v>387221.17</v>
      </c>
      <c r="AJ415">
        <v>1326308.1599999999</v>
      </c>
      <c r="AK415">
        <v>24134274.41</v>
      </c>
      <c r="AL415">
        <v>1.2568351604657062</v>
      </c>
      <c r="AO415">
        <v>406.27601282865874</v>
      </c>
      <c r="AP415">
        <v>2.2255201497893302E-2</v>
      </c>
    </row>
    <row r="416" spans="1:42" x14ac:dyDescent="0.25">
      <c r="A416" t="s">
        <v>958</v>
      </c>
      <c r="B416" t="s">
        <v>959</v>
      </c>
      <c r="C416" t="s">
        <v>879</v>
      </c>
      <c r="D416" t="s">
        <v>102</v>
      </c>
      <c r="F416">
        <v>1451.25</v>
      </c>
      <c r="H416">
        <v>613135667</v>
      </c>
      <c r="I416">
        <v>20040563.57</v>
      </c>
      <c r="J416">
        <v>13809.17</v>
      </c>
      <c r="L416">
        <v>30.59</v>
      </c>
      <c r="M416">
        <v>30.59</v>
      </c>
      <c r="N416">
        <v>44393.73</v>
      </c>
      <c r="P416">
        <v>344.47</v>
      </c>
      <c r="Q416">
        <v>499912.08</v>
      </c>
      <c r="S416">
        <v>0.99580000000000002</v>
      </c>
      <c r="T416">
        <v>0.9</v>
      </c>
      <c r="V416">
        <v>18036507.210000001</v>
      </c>
      <c r="X416">
        <v>627263.93000000005</v>
      </c>
      <c r="Y416">
        <v>1255535.4000000001</v>
      </c>
      <c r="Z416">
        <v>19919306.539999999</v>
      </c>
      <c r="AA416">
        <v>0.99394942015595222</v>
      </c>
      <c r="AB416">
        <v>636149161</v>
      </c>
      <c r="AC416">
        <v>4.58813E-2</v>
      </c>
      <c r="AD416">
        <v>29187350.5</v>
      </c>
      <c r="AE416">
        <v>10035758.960000001</v>
      </c>
      <c r="AF416">
        <v>28072266.170000002</v>
      </c>
      <c r="AH416">
        <v>319460.7</v>
      </c>
      <c r="AJ416">
        <v>1253602.47</v>
      </c>
      <c r="AK416">
        <v>29953132.57</v>
      </c>
      <c r="AL416">
        <v>1.4946252616787064</v>
      </c>
      <c r="AO416">
        <v>432.2232075796727</v>
      </c>
      <c r="AP416">
        <v>2.0941513497264239E-2</v>
      </c>
    </row>
    <row r="417" spans="1:42" x14ac:dyDescent="0.25">
      <c r="A417" t="s">
        <v>960</v>
      </c>
      <c r="B417" t="s">
        <v>961</v>
      </c>
      <c r="C417" t="s">
        <v>879</v>
      </c>
      <c r="D417" t="s">
        <v>102</v>
      </c>
      <c r="F417">
        <v>16150.2</v>
      </c>
      <c r="H417">
        <v>4765059269</v>
      </c>
      <c r="I417">
        <v>214301481.24000001</v>
      </c>
      <c r="J417">
        <v>13269.27</v>
      </c>
      <c r="L417">
        <v>22.23</v>
      </c>
      <c r="M417">
        <v>22.23</v>
      </c>
      <c r="N417">
        <v>359018.94</v>
      </c>
      <c r="P417">
        <v>104.04</v>
      </c>
      <c r="Q417">
        <v>1680266.8</v>
      </c>
      <c r="S417">
        <v>0.92630000000000001</v>
      </c>
      <c r="T417">
        <v>0.9</v>
      </c>
      <c r="V417">
        <v>192871333.11000001</v>
      </c>
      <c r="X417">
        <v>4374714.6100000003</v>
      </c>
      <c r="Y417">
        <v>12681170.699999999</v>
      </c>
      <c r="Z417">
        <v>209927218.42000002</v>
      </c>
      <c r="AA417">
        <v>0.97958827538340165</v>
      </c>
      <c r="AB417">
        <v>5074900241</v>
      </c>
      <c r="AC417">
        <v>4.8031299999999999E-2</v>
      </c>
      <c r="AD417">
        <v>243754055.94</v>
      </c>
      <c r="AE417">
        <v>45794450.539999999</v>
      </c>
      <c r="AF417">
        <v>238665783.65000001</v>
      </c>
      <c r="AH417">
        <v>879557.14</v>
      </c>
      <c r="AJ417">
        <v>12663217.42</v>
      </c>
      <c r="AK417">
        <v>255703715.68000001</v>
      </c>
      <c r="AL417">
        <v>1.1931962121793871</v>
      </c>
      <c r="AO417">
        <v>270.87680709836411</v>
      </c>
      <c r="AP417">
        <v>1.7108529683920314E-2</v>
      </c>
    </row>
    <row r="418" spans="1:42" x14ac:dyDescent="0.25">
      <c r="A418" t="s">
        <v>962</v>
      </c>
      <c r="B418" t="s">
        <v>963</v>
      </c>
      <c r="C418" t="s">
        <v>879</v>
      </c>
      <c r="D418" t="s">
        <v>102</v>
      </c>
      <c r="F418">
        <v>26147.360000000001</v>
      </c>
      <c r="H418">
        <v>5313604481</v>
      </c>
      <c r="I418">
        <v>360175969.33999997</v>
      </c>
      <c r="J418">
        <v>13774.85</v>
      </c>
      <c r="L418">
        <v>14.75</v>
      </c>
      <c r="M418">
        <v>14.75</v>
      </c>
      <c r="N418">
        <v>385673.56</v>
      </c>
      <c r="P418">
        <v>7.39</v>
      </c>
      <c r="Q418">
        <v>193228.99</v>
      </c>
      <c r="S418">
        <v>0.65029999999999999</v>
      </c>
      <c r="T418">
        <v>0.65029999999999999</v>
      </c>
      <c r="V418">
        <v>234222432.86000001</v>
      </c>
      <c r="X418">
        <v>4493832.74</v>
      </c>
      <c r="Y418">
        <v>41204419.509999998</v>
      </c>
      <c r="Z418">
        <v>279920685.11000001</v>
      </c>
      <c r="AA418">
        <v>0.77717757134918586</v>
      </c>
      <c r="AB418">
        <v>5742480267</v>
      </c>
      <c r="AC418">
        <v>4.7019400000000003E-2</v>
      </c>
      <c r="AD418">
        <v>270007976.66000003</v>
      </c>
      <c r="AE418">
        <v>23271339.129999999</v>
      </c>
      <c r="AF418">
        <v>257493771.99000001</v>
      </c>
      <c r="AH418">
        <v>1482597.35</v>
      </c>
      <c r="AJ418">
        <v>40874063.560000002</v>
      </c>
      <c r="AK418">
        <v>302861668.29000002</v>
      </c>
      <c r="AL418">
        <v>0.84087139085090867</v>
      </c>
      <c r="AO418">
        <v>171.86563920793535</v>
      </c>
      <c r="AP418">
        <v>1.4837905256788745E-2</v>
      </c>
    </row>
    <row r="419" spans="1:42" x14ac:dyDescent="0.25">
      <c r="A419" t="s">
        <v>964</v>
      </c>
      <c r="B419" t="s">
        <v>965</v>
      </c>
      <c r="C419" t="s">
        <v>879</v>
      </c>
      <c r="D419" t="s">
        <v>102</v>
      </c>
      <c r="F419">
        <v>8044.21</v>
      </c>
      <c r="H419">
        <v>2384211808</v>
      </c>
      <c r="I419">
        <v>108095709.97</v>
      </c>
      <c r="J419">
        <v>13437.7</v>
      </c>
      <c r="L419">
        <v>22.05</v>
      </c>
      <c r="M419">
        <v>22.05</v>
      </c>
      <c r="N419">
        <v>177374.83</v>
      </c>
      <c r="P419">
        <v>100.4</v>
      </c>
      <c r="Q419">
        <v>807638.68</v>
      </c>
      <c r="S419">
        <v>0.92259999999999998</v>
      </c>
      <c r="T419">
        <v>0.9</v>
      </c>
      <c r="V419">
        <v>97286138.969999999</v>
      </c>
      <c r="X419">
        <v>3668188.29</v>
      </c>
      <c r="Y419">
        <v>6513548.0100000007</v>
      </c>
      <c r="Z419">
        <v>107467875.27000001</v>
      </c>
      <c r="AA419">
        <v>0.99419186293170903</v>
      </c>
      <c r="AB419">
        <v>2829429833</v>
      </c>
      <c r="AC419">
        <v>3.8854300000000001E-2</v>
      </c>
      <c r="AD419">
        <v>109935515.56</v>
      </c>
      <c r="AE419">
        <v>11384438.93</v>
      </c>
      <c r="AF419">
        <v>108670577.90000001</v>
      </c>
      <c r="AH419">
        <v>494295.8</v>
      </c>
      <c r="AJ419">
        <v>6510677.0700000003</v>
      </c>
      <c r="AK419">
        <v>118849443.26000002</v>
      </c>
      <c r="AL419">
        <v>1.0994834419699406</v>
      </c>
      <c r="AO419">
        <v>456.00354665032364</v>
      </c>
      <c r="AP419">
        <v>3.0864160482227228E-2</v>
      </c>
    </row>
    <row r="420" spans="1:42" x14ac:dyDescent="0.25">
      <c r="A420" t="s">
        <v>966</v>
      </c>
      <c r="B420" t="s">
        <v>967</v>
      </c>
      <c r="C420" t="s">
        <v>968</v>
      </c>
      <c r="D420" t="s">
        <v>97</v>
      </c>
      <c r="F420">
        <v>38</v>
      </c>
      <c r="H420">
        <v>0</v>
      </c>
      <c r="I420">
        <v>515549.42</v>
      </c>
      <c r="J420">
        <v>13567.09</v>
      </c>
      <c r="L420">
        <v>0</v>
      </c>
      <c r="M420">
        <v>0</v>
      </c>
      <c r="N420">
        <v>0</v>
      </c>
      <c r="P420">
        <v>0</v>
      </c>
      <c r="Q420">
        <v>0</v>
      </c>
      <c r="S420">
        <v>0</v>
      </c>
      <c r="T420">
        <v>0.1</v>
      </c>
      <c r="V420">
        <v>51554.94</v>
      </c>
      <c r="X420">
        <v>0</v>
      </c>
      <c r="Y420">
        <v>258839.2</v>
      </c>
      <c r="Z420">
        <v>310394.14</v>
      </c>
      <c r="AA420">
        <v>0.60206476422764676</v>
      </c>
      <c r="AB420">
        <v>0</v>
      </c>
      <c r="AC420">
        <v>0</v>
      </c>
      <c r="AD420">
        <v>0</v>
      </c>
      <c r="AE420">
        <v>0</v>
      </c>
      <c r="AF420">
        <v>51554.94</v>
      </c>
      <c r="AH420">
        <v>0</v>
      </c>
      <c r="AJ420">
        <v>258839.2</v>
      </c>
      <c r="AK420">
        <v>310394.14</v>
      </c>
      <c r="AL420">
        <v>0.60206476422764676</v>
      </c>
      <c r="AO420">
        <v>0</v>
      </c>
      <c r="AP420">
        <v>0</v>
      </c>
    </row>
    <row r="421" spans="1:42" x14ac:dyDescent="0.25">
      <c r="A421" t="s">
        <v>969</v>
      </c>
      <c r="B421" t="s">
        <v>970</v>
      </c>
      <c r="C421" t="s">
        <v>968</v>
      </c>
      <c r="D421" t="s">
        <v>97</v>
      </c>
      <c r="F421">
        <v>16</v>
      </c>
      <c r="H421">
        <v>0</v>
      </c>
      <c r="I421">
        <v>205738.74</v>
      </c>
      <c r="J421">
        <v>12858.67</v>
      </c>
      <c r="L421">
        <v>0</v>
      </c>
      <c r="M421">
        <v>0</v>
      </c>
      <c r="N421">
        <v>0</v>
      </c>
      <c r="P421">
        <v>0</v>
      </c>
      <c r="Q421">
        <v>0</v>
      </c>
      <c r="S421">
        <v>0</v>
      </c>
      <c r="T421">
        <v>0.1</v>
      </c>
      <c r="V421">
        <v>20573.87</v>
      </c>
      <c r="X421">
        <v>0</v>
      </c>
      <c r="Y421">
        <v>154163.6</v>
      </c>
      <c r="Z421">
        <v>174737.47</v>
      </c>
      <c r="AA421">
        <v>0.8493172943510785</v>
      </c>
      <c r="AB421">
        <v>0</v>
      </c>
      <c r="AC421">
        <v>0</v>
      </c>
      <c r="AD421">
        <v>0</v>
      </c>
      <c r="AE421">
        <v>0</v>
      </c>
      <c r="AF421">
        <v>20573.87</v>
      </c>
      <c r="AH421">
        <v>0</v>
      </c>
      <c r="AJ421">
        <v>154163.6</v>
      </c>
      <c r="AK421">
        <v>174737.47</v>
      </c>
      <c r="AL421">
        <v>0.8493172943510785</v>
      </c>
      <c r="AO421">
        <v>0</v>
      </c>
      <c r="AP421">
        <v>0</v>
      </c>
    </row>
    <row r="422" spans="1:42" x14ac:dyDescent="0.25">
      <c r="A422" t="s">
        <v>971</v>
      </c>
      <c r="B422" t="s">
        <v>972</v>
      </c>
      <c r="C422" t="s">
        <v>973</v>
      </c>
      <c r="D422" t="s">
        <v>102</v>
      </c>
      <c r="F422">
        <v>836.03</v>
      </c>
      <c r="H422">
        <v>80593584</v>
      </c>
      <c r="I422">
        <v>10763547.99</v>
      </c>
      <c r="J422">
        <v>12874.59</v>
      </c>
      <c r="L422">
        <v>7.48</v>
      </c>
      <c r="M422">
        <v>7.48</v>
      </c>
      <c r="N422">
        <v>6253.5</v>
      </c>
      <c r="P422">
        <v>20.7</v>
      </c>
      <c r="Q422">
        <v>17305.82</v>
      </c>
      <c r="S422">
        <v>0.25900000000000001</v>
      </c>
      <c r="T422">
        <v>0.25900000000000001</v>
      </c>
      <c r="V422">
        <v>2787758.92</v>
      </c>
      <c r="X422">
        <v>331604.21000000002</v>
      </c>
      <c r="Y422">
        <v>4493266.55</v>
      </c>
      <c r="Z422">
        <v>7612629.6799999997</v>
      </c>
      <c r="AA422">
        <v>0.70726025350308297</v>
      </c>
      <c r="AB422">
        <v>80593584</v>
      </c>
      <c r="AC422">
        <v>3.0455200000000002E-2</v>
      </c>
      <c r="AD422">
        <v>2454493.71</v>
      </c>
      <c r="AE422">
        <v>0</v>
      </c>
      <c r="AF422">
        <v>2787758.92</v>
      </c>
      <c r="AH422">
        <v>202711.53</v>
      </c>
      <c r="AJ422">
        <v>4433924.82</v>
      </c>
      <c r="AK422">
        <v>7553287.9500000002</v>
      </c>
      <c r="AL422">
        <v>0.70174704075435634</v>
      </c>
      <c r="AO422">
        <v>396.64152004114686</v>
      </c>
      <c r="AP422">
        <v>4.390196854602902E-2</v>
      </c>
    </row>
    <row r="423" spans="1:42" x14ac:dyDescent="0.25">
      <c r="A423" t="s">
        <v>974</v>
      </c>
      <c r="B423" t="s">
        <v>975</v>
      </c>
      <c r="C423" t="s">
        <v>976</v>
      </c>
      <c r="D423" t="s">
        <v>102</v>
      </c>
      <c r="F423">
        <v>684.88</v>
      </c>
      <c r="H423">
        <v>73679512</v>
      </c>
      <c r="I423">
        <v>9281400.5</v>
      </c>
      <c r="J423">
        <v>13551.86</v>
      </c>
      <c r="L423">
        <v>7.93</v>
      </c>
      <c r="M423">
        <v>7.93</v>
      </c>
      <c r="N423">
        <v>5431.09</v>
      </c>
      <c r="P423">
        <v>16.809999999999999</v>
      </c>
      <c r="Q423">
        <v>11512.83</v>
      </c>
      <c r="S423">
        <v>0.28010000000000002</v>
      </c>
      <c r="T423">
        <v>0.28010000000000002</v>
      </c>
      <c r="V423">
        <v>2599720.2799999998</v>
      </c>
      <c r="X423">
        <v>692266.04</v>
      </c>
      <c r="Y423">
        <v>3542241.12</v>
      </c>
      <c r="Z423">
        <v>6834227.4399999995</v>
      </c>
      <c r="AA423">
        <v>0.73633579759864898</v>
      </c>
      <c r="AB423">
        <v>73679512</v>
      </c>
      <c r="AC423">
        <v>4.1644399999999998E-2</v>
      </c>
      <c r="AD423">
        <v>3068339.06</v>
      </c>
      <c r="AE423">
        <v>131260.12</v>
      </c>
      <c r="AF423">
        <v>2730980.4</v>
      </c>
      <c r="AH423">
        <v>605296.12</v>
      </c>
      <c r="AJ423">
        <v>3382646.2</v>
      </c>
      <c r="AK423">
        <v>6805892.6400000006</v>
      </c>
      <c r="AL423">
        <v>0.73328293935812816</v>
      </c>
      <c r="AO423">
        <v>1010.7844293890901</v>
      </c>
      <c r="AP423">
        <v>0.10171568618807951</v>
      </c>
    </row>
    <row r="424" spans="1:42" x14ac:dyDescent="0.25">
      <c r="A424" t="s">
        <v>977</v>
      </c>
      <c r="B424" t="s">
        <v>978</v>
      </c>
      <c r="C424" t="s">
        <v>979</v>
      </c>
      <c r="D424" t="s">
        <v>102</v>
      </c>
      <c r="F424">
        <v>1080.1199999999999</v>
      </c>
      <c r="H424">
        <v>109738612</v>
      </c>
      <c r="I424">
        <v>14390930.9</v>
      </c>
      <c r="J424">
        <v>13323.45</v>
      </c>
      <c r="L424">
        <v>7.62</v>
      </c>
      <c r="M424">
        <v>7.62</v>
      </c>
      <c r="N424">
        <v>8230.51</v>
      </c>
      <c r="P424">
        <v>19.440000000000001</v>
      </c>
      <c r="Q424">
        <v>20997.53</v>
      </c>
      <c r="S424">
        <v>0.26550000000000001</v>
      </c>
      <c r="T424">
        <v>0.26550000000000001</v>
      </c>
      <c r="V424">
        <v>3820792.15</v>
      </c>
      <c r="X424">
        <v>519213.52</v>
      </c>
      <c r="Y424">
        <v>6395483.0200000005</v>
      </c>
      <c r="Z424">
        <v>10735488.690000001</v>
      </c>
      <c r="AA424">
        <v>0.74598987130151539</v>
      </c>
      <c r="AB424">
        <v>109738612</v>
      </c>
      <c r="AC424">
        <v>3.4160900000000001E-2</v>
      </c>
      <c r="AD424">
        <v>3748769.75</v>
      </c>
      <c r="AE424">
        <v>0</v>
      </c>
      <c r="AF424">
        <v>3820792.15</v>
      </c>
      <c r="AH424">
        <v>563342.34</v>
      </c>
      <c r="AJ424">
        <v>6252388.3499999996</v>
      </c>
      <c r="AK424">
        <v>10592394.02</v>
      </c>
      <c r="AL424">
        <v>0.73604647910580956</v>
      </c>
      <c r="AO424">
        <v>480.69984816501875</v>
      </c>
      <c r="AP424">
        <v>4.9017579880397996E-2</v>
      </c>
    </row>
    <row r="425" spans="1:42" x14ac:dyDescent="0.25">
      <c r="A425" t="s">
        <v>980</v>
      </c>
      <c r="B425" t="s">
        <v>981</v>
      </c>
      <c r="C425" t="s">
        <v>982</v>
      </c>
      <c r="D425" t="s">
        <v>102</v>
      </c>
      <c r="F425">
        <v>501.28</v>
      </c>
      <c r="H425">
        <v>33735787</v>
      </c>
      <c r="I425">
        <v>6680752.4900000002</v>
      </c>
      <c r="J425">
        <v>13327.38</v>
      </c>
      <c r="L425">
        <v>5.04</v>
      </c>
      <c r="M425">
        <v>5.04</v>
      </c>
      <c r="N425">
        <v>2526.4499999999998</v>
      </c>
      <c r="P425">
        <v>48.86</v>
      </c>
      <c r="Q425">
        <v>24492.54</v>
      </c>
      <c r="S425">
        <v>0.1603</v>
      </c>
      <c r="T425">
        <v>0.1603</v>
      </c>
      <c r="V425">
        <v>1070924.6200000001</v>
      </c>
      <c r="X425">
        <v>609855.63</v>
      </c>
      <c r="Y425">
        <v>3480203.55</v>
      </c>
      <c r="Z425">
        <v>5160983.8</v>
      </c>
      <c r="AA425">
        <v>0.77251534280384626</v>
      </c>
      <c r="AB425">
        <v>33735787</v>
      </c>
      <c r="AC425">
        <v>2.2438300000000001E-2</v>
      </c>
      <c r="AD425">
        <v>756973.7</v>
      </c>
      <c r="AE425">
        <v>0</v>
      </c>
      <c r="AF425">
        <v>1070924.6200000001</v>
      </c>
      <c r="AH425">
        <v>522608.73</v>
      </c>
      <c r="AJ425">
        <v>3361318.08</v>
      </c>
      <c r="AK425">
        <v>5042098.33</v>
      </c>
      <c r="AL425">
        <v>0.75472012135567079</v>
      </c>
      <c r="AO425">
        <v>1216.5967722630069</v>
      </c>
      <c r="AP425">
        <v>0.12095274429128398</v>
      </c>
    </row>
    <row r="426" spans="1:42" x14ac:dyDescent="0.25">
      <c r="A426" t="s">
        <v>983</v>
      </c>
      <c r="B426" t="s">
        <v>984</v>
      </c>
      <c r="C426" t="s">
        <v>985</v>
      </c>
      <c r="D426" t="s">
        <v>102</v>
      </c>
      <c r="F426">
        <v>478.7</v>
      </c>
      <c r="H426">
        <v>55971660</v>
      </c>
      <c r="I426">
        <v>6430872.4500000002</v>
      </c>
      <c r="J426">
        <v>13434.03</v>
      </c>
      <c r="L426">
        <v>8.6999999999999993</v>
      </c>
      <c r="M426">
        <v>8.6999999999999993</v>
      </c>
      <c r="N426">
        <v>4164.6899999999996</v>
      </c>
      <c r="P426">
        <v>11.08</v>
      </c>
      <c r="Q426">
        <v>5303.99</v>
      </c>
      <c r="S426">
        <v>0.31809999999999999</v>
      </c>
      <c r="T426">
        <v>0.31809999999999999</v>
      </c>
      <c r="V426">
        <v>2045660.52</v>
      </c>
      <c r="X426">
        <v>116515.34</v>
      </c>
      <c r="Y426">
        <v>2395340.9500000002</v>
      </c>
      <c r="Z426">
        <v>4557516.8100000005</v>
      </c>
      <c r="AA426">
        <v>0.70869339198291836</v>
      </c>
      <c r="AB426">
        <v>55971660</v>
      </c>
      <c r="AC426">
        <v>3.0229499999999999E-2</v>
      </c>
      <c r="AD426">
        <v>1691995.29</v>
      </c>
      <c r="AE426">
        <v>0</v>
      </c>
      <c r="AF426">
        <v>2045660.52</v>
      </c>
      <c r="AH426">
        <v>197788.59</v>
      </c>
      <c r="AJ426">
        <v>2337723.8199999998</v>
      </c>
      <c r="AK426">
        <v>4499899.68</v>
      </c>
      <c r="AL426">
        <v>0.6997339342346931</v>
      </c>
      <c r="AO426">
        <v>243.39949864215583</v>
      </c>
      <c r="AP426">
        <v>2.5892875016271476E-2</v>
      </c>
    </row>
    <row r="427" spans="1:42" x14ac:dyDescent="0.25">
      <c r="A427" t="s">
        <v>986</v>
      </c>
      <c r="B427" t="s">
        <v>987</v>
      </c>
      <c r="C427" t="s">
        <v>968</v>
      </c>
      <c r="D427" t="s">
        <v>102</v>
      </c>
      <c r="F427">
        <v>400.53</v>
      </c>
      <c r="H427">
        <v>43464725</v>
      </c>
      <c r="I427">
        <v>5304115.2300000004</v>
      </c>
      <c r="J427">
        <v>13242.74</v>
      </c>
      <c r="L427">
        <v>8.19</v>
      </c>
      <c r="M427">
        <v>8.19</v>
      </c>
      <c r="N427">
        <v>3280.34</v>
      </c>
      <c r="P427">
        <v>14.74</v>
      </c>
      <c r="Q427">
        <v>5903.81</v>
      </c>
      <c r="S427">
        <v>0.29270000000000002</v>
      </c>
      <c r="T427">
        <v>0.29270000000000002</v>
      </c>
      <c r="V427">
        <v>1552514.52</v>
      </c>
      <c r="X427">
        <v>55702.27</v>
      </c>
      <c r="Y427">
        <v>1845563.04</v>
      </c>
      <c r="Z427">
        <v>3453779.83</v>
      </c>
      <c r="AA427">
        <v>0.65115097999105875</v>
      </c>
      <c r="AB427">
        <v>43464725</v>
      </c>
      <c r="AC427">
        <v>4.2275399999999998E-2</v>
      </c>
      <c r="AD427">
        <v>1837488.63</v>
      </c>
      <c r="AE427">
        <v>83411.92</v>
      </c>
      <c r="AF427">
        <v>1635926.44</v>
      </c>
      <c r="AH427">
        <v>161512.14000000001</v>
      </c>
      <c r="AJ427">
        <v>1789219.68</v>
      </c>
      <c r="AK427">
        <v>3480848.3899999997</v>
      </c>
      <c r="AL427">
        <v>0.65625429295207816</v>
      </c>
      <c r="AO427">
        <v>139.07140538786109</v>
      </c>
      <c r="AP427">
        <v>1.6002498172579128E-2</v>
      </c>
    </row>
    <row r="428" spans="1:42" x14ac:dyDescent="0.25">
      <c r="A428" t="s">
        <v>988</v>
      </c>
      <c r="B428" t="s">
        <v>989</v>
      </c>
      <c r="C428" t="s">
        <v>968</v>
      </c>
      <c r="D428" t="s">
        <v>102</v>
      </c>
      <c r="F428">
        <v>434</v>
      </c>
      <c r="H428">
        <v>19978031</v>
      </c>
      <c r="I428">
        <v>5839700.5700000003</v>
      </c>
      <c r="J428">
        <v>13455.53</v>
      </c>
      <c r="L428">
        <v>3.42</v>
      </c>
      <c r="M428">
        <v>3.42</v>
      </c>
      <c r="N428">
        <v>1484.28</v>
      </c>
      <c r="P428">
        <v>74.13</v>
      </c>
      <c r="Q428">
        <v>32172.42</v>
      </c>
      <c r="S428">
        <v>0.1106</v>
      </c>
      <c r="T428">
        <v>0.1106</v>
      </c>
      <c r="V428">
        <v>645870.88</v>
      </c>
      <c r="X428">
        <v>158640.87</v>
      </c>
      <c r="Y428">
        <v>3102888.0399999991</v>
      </c>
      <c r="Z428">
        <v>3907399.7899999991</v>
      </c>
      <c r="AA428">
        <v>0.66910961326909246</v>
      </c>
      <c r="AB428">
        <v>19978031</v>
      </c>
      <c r="AC428">
        <v>4.3717699999999998E-2</v>
      </c>
      <c r="AD428">
        <v>873393.56</v>
      </c>
      <c r="AE428">
        <v>25164</v>
      </c>
      <c r="AF428">
        <v>671034.88</v>
      </c>
      <c r="AH428">
        <v>455929.55</v>
      </c>
      <c r="AJ428">
        <v>2952025.33</v>
      </c>
      <c r="AK428">
        <v>3781701.08</v>
      </c>
      <c r="AL428">
        <v>0.64758475792877856</v>
      </c>
      <c r="AO428">
        <v>365.5319585253456</v>
      </c>
      <c r="AP428">
        <v>4.194960591649935E-2</v>
      </c>
    </row>
    <row r="429" spans="1:42" x14ac:dyDescent="0.25">
      <c r="A429" t="s">
        <v>990</v>
      </c>
      <c r="B429" t="s">
        <v>991</v>
      </c>
      <c r="C429" t="s">
        <v>968</v>
      </c>
      <c r="D429" t="s">
        <v>102</v>
      </c>
      <c r="F429">
        <v>1779.21</v>
      </c>
      <c r="H429">
        <v>134671826</v>
      </c>
      <c r="I429">
        <v>24392091.780000001</v>
      </c>
      <c r="J429">
        <v>13709.5</v>
      </c>
      <c r="L429">
        <v>5.52</v>
      </c>
      <c r="M429">
        <v>5.52</v>
      </c>
      <c r="N429">
        <v>9821.23</v>
      </c>
      <c r="P429">
        <v>42.38</v>
      </c>
      <c r="Q429">
        <v>75402.91</v>
      </c>
      <c r="S429">
        <v>0.17749999999999999</v>
      </c>
      <c r="T429">
        <v>0.17749999999999999</v>
      </c>
      <c r="V429">
        <v>4329596.29</v>
      </c>
      <c r="X429">
        <v>580952.77</v>
      </c>
      <c r="Y429">
        <v>12223404.109999999</v>
      </c>
      <c r="Z429">
        <v>17133953.170000002</v>
      </c>
      <c r="AA429">
        <v>0.70243886110861464</v>
      </c>
      <c r="AB429">
        <v>134671826</v>
      </c>
      <c r="AC429">
        <v>3.6297999999999997E-2</v>
      </c>
      <c r="AD429">
        <v>4888317.9400000004</v>
      </c>
      <c r="AE429">
        <v>99173.09</v>
      </c>
      <c r="AF429">
        <v>4428769.38</v>
      </c>
      <c r="AH429">
        <v>1712161.92</v>
      </c>
      <c r="AJ429">
        <v>11713931.25</v>
      </c>
      <c r="AK429">
        <v>16723653.4</v>
      </c>
      <c r="AL429">
        <v>0.68561784494892553</v>
      </c>
      <c r="AO429">
        <v>326.52287813130545</v>
      </c>
      <c r="AP429">
        <v>3.4738388562872272E-2</v>
      </c>
    </row>
    <row r="430" spans="1:42" x14ac:dyDescent="0.25">
      <c r="A430" t="s">
        <v>992</v>
      </c>
      <c r="B430" t="s">
        <v>993</v>
      </c>
      <c r="C430" t="s">
        <v>968</v>
      </c>
      <c r="D430" t="s">
        <v>102</v>
      </c>
      <c r="F430">
        <v>1033.45</v>
      </c>
      <c r="H430">
        <v>63214789</v>
      </c>
      <c r="I430">
        <v>14082876.08</v>
      </c>
      <c r="J430">
        <v>13627.05</v>
      </c>
      <c r="L430">
        <v>4.4800000000000004</v>
      </c>
      <c r="M430">
        <v>4.4800000000000004</v>
      </c>
      <c r="N430">
        <v>4629.8500000000004</v>
      </c>
      <c r="P430">
        <v>57</v>
      </c>
      <c r="Q430">
        <v>58906.65</v>
      </c>
      <c r="S430">
        <v>0.14169999999999999</v>
      </c>
      <c r="T430">
        <v>0.14169999999999999</v>
      </c>
      <c r="V430">
        <v>1995543.54</v>
      </c>
      <c r="X430">
        <v>422340.06</v>
      </c>
      <c r="Y430">
        <v>7489871.9999999991</v>
      </c>
      <c r="Z430">
        <v>9907755.5999999996</v>
      </c>
      <c r="AA430">
        <v>0.70353211543703364</v>
      </c>
      <c r="AB430">
        <v>63214789</v>
      </c>
      <c r="AC430">
        <v>3.9541899999999998E-2</v>
      </c>
      <c r="AD430">
        <v>2499632.86</v>
      </c>
      <c r="AE430">
        <v>71429.45</v>
      </c>
      <c r="AF430">
        <v>2066972.99</v>
      </c>
      <c r="AH430">
        <v>1046173.96</v>
      </c>
      <c r="AJ430">
        <v>7179715.0099999998</v>
      </c>
      <c r="AK430">
        <v>9669028.0599999987</v>
      </c>
      <c r="AL430">
        <v>0.68658049712811209</v>
      </c>
      <c r="AO430">
        <v>408.67004693018526</v>
      </c>
      <c r="AP430">
        <v>4.3679680871667681E-2</v>
      </c>
    </row>
    <row r="431" spans="1:42" x14ac:dyDescent="0.25">
      <c r="A431" t="s">
        <v>994</v>
      </c>
      <c r="B431" t="s">
        <v>995</v>
      </c>
      <c r="C431" t="s">
        <v>996</v>
      </c>
      <c r="D431" t="s">
        <v>102</v>
      </c>
      <c r="F431">
        <v>177.75</v>
      </c>
      <c r="H431">
        <v>14103102</v>
      </c>
      <c r="I431">
        <v>2244427.0299999998</v>
      </c>
      <c r="J431">
        <v>12626.87</v>
      </c>
      <c r="L431">
        <v>6.28</v>
      </c>
      <c r="M431">
        <v>6.28</v>
      </c>
      <c r="N431">
        <v>1116.27</v>
      </c>
      <c r="P431">
        <v>33.06</v>
      </c>
      <c r="Q431">
        <v>5876.41</v>
      </c>
      <c r="S431">
        <v>0.20699999999999999</v>
      </c>
      <c r="T431">
        <v>0.20699999999999999</v>
      </c>
      <c r="V431">
        <v>464596.39</v>
      </c>
      <c r="X431">
        <v>40365.78</v>
      </c>
      <c r="Y431">
        <v>938928.17</v>
      </c>
      <c r="Z431">
        <v>1443890.34</v>
      </c>
      <c r="AA431">
        <v>0.64332246969953855</v>
      </c>
      <c r="AB431">
        <v>14103102</v>
      </c>
      <c r="AC431">
        <v>3.3570099999999999E-2</v>
      </c>
      <c r="AD431">
        <v>473442.54</v>
      </c>
      <c r="AE431">
        <v>1831.15</v>
      </c>
      <c r="AF431">
        <v>466427.54</v>
      </c>
      <c r="AH431">
        <v>71631.520000000004</v>
      </c>
      <c r="AJ431">
        <v>913378.81</v>
      </c>
      <c r="AK431">
        <v>1420172.13</v>
      </c>
      <c r="AL431">
        <v>0.63275486839953088</v>
      </c>
      <c r="AO431">
        <v>227.09299578059071</v>
      </c>
      <c r="AP431">
        <v>2.8423160226359323E-2</v>
      </c>
    </row>
    <row r="432" spans="1:42" x14ac:dyDescent="0.25">
      <c r="A432" t="s">
        <v>997</v>
      </c>
      <c r="B432" t="s">
        <v>998</v>
      </c>
      <c r="C432" t="s">
        <v>996</v>
      </c>
      <c r="D432" t="s">
        <v>102</v>
      </c>
      <c r="F432">
        <v>1357.23</v>
      </c>
      <c r="H432">
        <v>141614683</v>
      </c>
      <c r="I432">
        <v>18041888.280000001</v>
      </c>
      <c r="J432">
        <v>13293.16</v>
      </c>
      <c r="L432">
        <v>7.84</v>
      </c>
      <c r="M432">
        <v>7.84</v>
      </c>
      <c r="N432">
        <v>10640.68</v>
      </c>
      <c r="P432">
        <v>17.55</v>
      </c>
      <c r="Q432">
        <v>23819.38</v>
      </c>
      <c r="S432">
        <v>0.27579999999999999</v>
      </c>
      <c r="T432">
        <v>0.27579999999999999</v>
      </c>
      <c r="V432">
        <v>4975952.78</v>
      </c>
      <c r="X432">
        <v>1345783.05</v>
      </c>
      <c r="Y432">
        <v>6544949.0599999987</v>
      </c>
      <c r="Z432">
        <v>12866684.889999999</v>
      </c>
      <c r="AA432">
        <v>0.71315622235966969</v>
      </c>
      <c r="AB432">
        <v>141614683</v>
      </c>
      <c r="AC432">
        <v>3.3667200000000001E-2</v>
      </c>
      <c r="AD432">
        <v>4767769.8499999996</v>
      </c>
      <c r="AE432">
        <v>0</v>
      </c>
      <c r="AF432">
        <v>4975952.78</v>
      </c>
      <c r="AH432">
        <v>584726.87</v>
      </c>
      <c r="AJ432">
        <v>6377223.79</v>
      </c>
      <c r="AK432">
        <v>12698959.620000001</v>
      </c>
      <c r="AL432">
        <v>0.70385978578956154</v>
      </c>
      <c r="AO432">
        <v>991.5659468181517</v>
      </c>
      <c r="AP432">
        <v>0.10597585079965786</v>
      </c>
    </row>
    <row r="433" spans="1:42" x14ac:dyDescent="0.25">
      <c r="A433" t="s">
        <v>999</v>
      </c>
      <c r="B433" t="s">
        <v>1000</v>
      </c>
      <c r="C433" t="s">
        <v>1001</v>
      </c>
      <c r="D433" t="s">
        <v>211</v>
      </c>
      <c r="F433">
        <v>191.25</v>
      </c>
      <c r="H433">
        <v>23413221</v>
      </c>
      <c r="I433">
        <v>2370747.08</v>
      </c>
      <c r="J433">
        <v>12396.06</v>
      </c>
      <c r="L433">
        <v>9.8699999999999992</v>
      </c>
      <c r="M433">
        <v>6.83</v>
      </c>
      <c r="N433">
        <v>1306.23</v>
      </c>
      <c r="P433">
        <v>27.04</v>
      </c>
      <c r="Q433">
        <v>5171.3999999999996</v>
      </c>
      <c r="S433">
        <v>0.23</v>
      </c>
      <c r="T433">
        <v>0.23</v>
      </c>
      <c r="V433">
        <v>545271.81999999995</v>
      </c>
      <c r="X433">
        <v>28338.9</v>
      </c>
      <c r="Y433">
        <v>973734.87000000011</v>
      </c>
      <c r="Z433">
        <v>1547345.59</v>
      </c>
      <c r="AA433">
        <v>0.65268269359209763</v>
      </c>
      <c r="AB433">
        <v>23413221</v>
      </c>
      <c r="AC433">
        <v>2.0648799999999998E-2</v>
      </c>
      <c r="AD433">
        <v>483454.91</v>
      </c>
      <c r="AE433">
        <v>0</v>
      </c>
      <c r="AF433">
        <v>545271.81999999995</v>
      </c>
      <c r="AH433">
        <v>65547.02</v>
      </c>
      <c r="AJ433">
        <v>950969.25</v>
      </c>
      <c r="AK433">
        <v>1524579.97</v>
      </c>
      <c r="AL433">
        <v>0.64307997376084503</v>
      </c>
      <c r="AO433">
        <v>148.17725490196079</v>
      </c>
      <c r="AP433">
        <v>1.8588004930958132E-2</v>
      </c>
    </row>
    <row r="434" spans="1:42" x14ac:dyDescent="0.25">
      <c r="A434" t="s">
        <v>1002</v>
      </c>
      <c r="B434" t="s">
        <v>1003</v>
      </c>
      <c r="C434" t="s">
        <v>1001</v>
      </c>
      <c r="D434" t="s">
        <v>211</v>
      </c>
      <c r="F434">
        <v>83.14</v>
      </c>
      <c r="H434">
        <v>7980006</v>
      </c>
      <c r="I434">
        <v>1112424.53</v>
      </c>
      <c r="J434">
        <v>13380.13</v>
      </c>
      <c r="L434">
        <v>7.17</v>
      </c>
      <c r="M434">
        <v>4.96</v>
      </c>
      <c r="N434">
        <v>412.37</v>
      </c>
      <c r="P434">
        <v>49.98</v>
      </c>
      <c r="Q434">
        <v>4155.33</v>
      </c>
      <c r="S434">
        <v>0.15759999999999999</v>
      </c>
      <c r="T434">
        <v>0.15759999999999999</v>
      </c>
      <c r="V434">
        <v>175318.1</v>
      </c>
      <c r="X434">
        <v>16585.3</v>
      </c>
      <c r="Y434">
        <v>711482.37</v>
      </c>
      <c r="Z434">
        <v>903385.77</v>
      </c>
      <c r="AA434">
        <v>0.81208724334764537</v>
      </c>
      <c r="AB434">
        <v>7980006</v>
      </c>
      <c r="AC434">
        <v>2.72126E-2</v>
      </c>
      <c r="AD434">
        <v>217156.71</v>
      </c>
      <c r="AE434">
        <v>6593.76</v>
      </c>
      <c r="AF434">
        <v>181911.86</v>
      </c>
      <c r="AH434">
        <v>91787.520000000004</v>
      </c>
      <c r="AJ434">
        <v>694234.32</v>
      </c>
      <c r="AK434">
        <v>892731.48</v>
      </c>
      <c r="AL434">
        <v>0.80250970373693575</v>
      </c>
      <c r="AO434">
        <v>199.48640846764494</v>
      </c>
      <c r="AP434">
        <v>1.8578150733521797E-2</v>
      </c>
    </row>
    <row r="435" spans="1:42" x14ac:dyDescent="0.25">
      <c r="A435" t="s">
        <v>1004</v>
      </c>
      <c r="B435" t="s">
        <v>1005</v>
      </c>
      <c r="C435" t="s">
        <v>1001</v>
      </c>
      <c r="D435" t="s">
        <v>211</v>
      </c>
      <c r="F435">
        <v>185.56</v>
      </c>
      <c r="H435">
        <v>13298242</v>
      </c>
      <c r="I435">
        <v>2344175.02</v>
      </c>
      <c r="J435">
        <v>12632.97</v>
      </c>
      <c r="L435">
        <v>5.67</v>
      </c>
      <c r="M435">
        <v>3.92</v>
      </c>
      <c r="N435">
        <v>727.39</v>
      </c>
      <c r="P435">
        <v>65.77</v>
      </c>
      <c r="Q435">
        <v>12204.28</v>
      </c>
      <c r="S435">
        <v>0.1246</v>
      </c>
      <c r="T435">
        <v>0.1246</v>
      </c>
      <c r="V435">
        <v>292084.2</v>
      </c>
      <c r="X435">
        <v>16992.13</v>
      </c>
      <c r="Y435">
        <v>1185857.6200000001</v>
      </c>
      <c r="Z435">
        <v>1494933.9500000002</v>
      </c>
      <c r="AA435">
        <v>0.63772283948320552</v>
      </c>
      <c r="AB435">
        <v>13298242</v>
      </c>
      <c r="AC435">
        <v>2.6311000000000001E-2</v>
      </c>
      <c r="AD435">
        <v>349890.04</v>
      </c>
      <c r="AE435">
        <v>7202.6</v>
      </c>
      <c r="AF435">
        <v>299286.8</v>
      </c>
      <c r="AH435">
        <v>91047.18</v>
      </c>
      <c r="AJ435">
        <v>1152873.3</v>
      </c>
      <c r="AK435">
        <v>1469152.23</v>
      </c>
      <c r="AL435">
        <v>0.62672463338509599</v>
      </c>
      <c r="AO435">
        <v>91.572159948264712</v>
      </c>
      <c r="AP435">
        <v>1.1565942353026276E-2</v>
      </c>
    </row>
    <row r="436" spans="1:42" x14ac:dyDescent="0.25">
      <c r="A436" t="s">
        <v>1006</v>
      </c>
      <c r="B436" t="s">
        <v>1007</v>
      </c>
      <c r="C436" t="s">
        <v>1001</v>
      </c>
      <c r="D436" t="s">
        <v>102</v>
      </c>
      <c r="F436">
        <v>489.28</v>
      </c>
      <c r="H436">
        <v>53803366</v>
      </c>
      <c r="I436">
        <v>6345942.29</v>
      </c>
      <c r="J436">
        <v>12969.96</v>
      </c>
      <c r="L436">
        <v>8.4700000000000006</v>
      </c>
      <c r="M436">
        <v>8.4700000000000006</v>
      </c>
      <c r="N436">
        <v>4144.2</v>
      </c>
      <c r="P436">
        <v>12.67</v>
      </c>
      <c r="Q436">
        <v>6199.17</v>
      </c>
      <c r="S436">
        <v>0.30649999999999999</v>
      </c>
      <c r="T436">
        <v>0.30649999999999999</v>
      </c>
      <c r="V436">
        <v>1945031.31</v>
      </c>
      <c r="X436">
        <v>221472.72</v>
      </c>
      <c r="Y436">
        <v>2574145.0699999998</v>
      </c>
      <c r="Z436">
        <v>4740649.0999999996</v>
      </c>
      <c r="AA436">
        <v>0.74703627662520067</v>
      </c>
      <c r="AB436">
        <v>53803366</v>
      </c>
      <c r="AC436">
        <v>3.55117E-2</v>
      </c>
      <c r="AD436">
        <v>1910648.99</v>
      </c>
      <c r="AE436">
        <v>0</v>
      </c>
      <c r="AF436">
        <v>1945031.31</v>
      </c>
      <c r="AH436">
        <v>174898.78</v>
      </c>
      <c r="AJ436">
        <v>2529902.02</v>
      </c>
      <c r="AK436">
        <v>4696406.0500000007</v>
      </c>
      <c r="AL436">
        <v>0.74006441208906748</v>
      </c>
      <c r="AO436">
        <v>452.65026160889471</v>
      </c>
      <c r="AP436">
        <v>4.715791557248334E-2</v>
      </c>
    </row>
    <row r="437" spans="1:42" x14ac:dyDescent="0.25">
      <c r="A437" t="s">
        <v>1008</v>
      </c>
      <c r="B437" t="s">
        <v>1009</v>
      </c>
      <c r="C437" t="s">
        <v>1001</v>
      </c>
      <c r="D437" t="s">
        <v>211</v>
      </c>
      <c r="F437">
        <v>585.14</v>
      </c>
      <c r="H437">
        <v>60047387</v>
      </c>
      <c r="I437">
        <v>7590463.9000000004</v>
      </c>
      <c r="J437">
        <v>12972.04</v>
      </c>
      <c r="L437">
        <v>7.91</v>
      </c>
      <c r="M437">
        <v>5.47</v>
      </c>
      <c r="N437">
        <v>3200.71</v>
      </c>
      <c r="P437">
        <v>43.03</v>
      </c>
      <c r="Q437">
        <v>25178.57</v>
      </c>
      <c r="S437">
        <v>0.1757</v>
      </c>
      <c r="T437">
        <v>0.1757</v>
      </c>
      <c r="V437">
        <v>1333644.5</v>
      </c>
      <c r="X437">
        <v>128985.37</v>
      </c>
      <c r="Y437">
        <v>3772290.5399999996</v>
      </c>
      <c r="Z437">
        <v>5234920.41</v>
      </c>
      <c r="AA437">
        <v>0.68967068139274068</v>
      </c>
      <c r="AB437">
        <v>60047387</v>
      </c>
      <c r="AC437">
        <v>2.0748900000000001E-2</v>
      </c>
      <c r="AD437">
        <v>1245917.22</v>
      </c>
      <c r="AE437">
        <v>0</v>
      </c>
      <c r="AF437">
        <v>1333644.5</v>
      </c>
      <c r="AH437">
        <v>414791.04</v>
      </c>
      <c r="AJ437">
        <v>3643568.71</v>
      </c>
      <c r="AK437">
        <v>5106198.58</v>
      </c>
      <c r="AL437">
        <v>0.6727123199940388</v>
      </c>
      <c r="AO437">
        <v>220.43505827665174</v>
      </c>
      <c r="AP437">
        <v>2.5260547152476782E-2</v>
      </c>
    </row>
    <row r="438" spans="1:42" x14ac:dyDescent="0.25">
      <c r="A438" t="s">
        <v>1010</v>
      </c>
      <c r="B438" t="s">
        <v>1011</v>
      </c>
      <c r="C438" t="s">
        <v>1001</v>
      </c>
      <c r="D438" t="s">
        <v>102</v>
      </c>
      <c r="F438">
        <v>365.5</v>
      </c>
      <c r="H438">
        <v>40693768</v>
      </c>
      <c r="I438">
        <v>4716930.32</v>
      </c>
      <c r="J438">
        <v>12905.41</v>
      </c>
      <c r="L438">
        <v>8.6199999999999992</v>
      </c>
      <c r="M438">
        <v>8.6199999999999992</v>
      </c>
      <c r="N438">
        <v>3150.61</v>
      </c>
      <c r="P438">
        <v>11.62</v>
      </c>
      <c r="Q438">
        <v>4247.1099999999997</v>
      </c>
      <c r="S438">
        <v>0.314</v>
      </c>
      <c r="T438">
        <v>0.314</v>
      </c>
      <c r="V438">
        <v>1481116.12</v>
      </c>
      <c r="X438">
        <v>387937.34</v>
      </c>
      <c r="Y438">
        <v>1933071.0800000003</v>
      </c>
      <c r="Z438">
        <v>3802124.5400000005</v>
      </c>
      <c r="AA438">
        <v>0.80605908547743832</v>
      </c>
      <c r="AB438">
        <v>40693768</v>
      </c>
      <c r="AC438">
        <v>4.51528E-2</v>
      </c>
      <c r="AD438">
        <v>1837437.56</v>
      </c>
      <c r="AE438">
        <v>111884.93</v>
      </c>
      <c r="AF438">
        <v>1593001.05</v>
      </c>
      <c r="AH438">
        <v>125071.31</v>
      </c>
      <c r="AJ438">
        <v>1908814.63</v>
      </c>
      <c r="AK438">
        <v>3889753.02</v>
      </c>
      <c r="AL438">
        <v>0.82463652335657134</v>
      </c>
      <c r="AO438">
        <v>1061.3880711354309</v>
      </c>
      <c r="AP438">
        <v>9.9733154780094507E-2</v>
      </c>
    </row>
    <row r="439" spans="1:42" x14ac:dyDescent="0.25">
      <c r="A439" t="s">
        <v>1012</v>
      </c>
      <c r="B439" t="s">
        <v>1013</v>
      </c>
      <c r="C439" t="s">
        <v>1001</v>
      </c>
      <c r="D439" t="s">
        <v>222</v>
      </c>
      <c r="F439">
        <v>428.15</v>
      </c>
      <c r="H439">
        <v>104415550</v>
      </c>
      <c r="I439">
        <v>6014107.8799999999</v>
      </c>
      <c r="J439">
        <v>14046.73</v>
      </c>
      <c r="L439">
        <v>17.36</v>
      </c>
      <c r="M439">
        <v>5.34</v>
      </c>
      <c r="N439">
        <v>2286.3200000000002</v>
      </c>
      <c r="P439">
        <v>44.75</v>
      </c>
      <c r="Q439">
        <v>19159.71</v>
      </c>
      <c r="S439">
        <v>0.1709</v>
      </c>
      <c r="T439">
        <v>0.1709</v>
      </c>
      <c r="V439">
        <v>1027811.03</v>
      </c>
      <c r="X439">
        <v>185420.43</v>
      </c>
      <c r="Y439">
        <v>2749596.64</v>
      </c>
      <c r="Z439">
        <v>3962828.1</v>
      </c>
      <c r="AA439">
        <v>0.6589220178737466</v>
      </c>
      <c r="AB439">
        <v>104415550</v>
      </c>
      <c r="AC439">
        <v>1.9287200000000001E-2</v>
      </c>
      <c r="AD439">
        <v>2013883.59</v>
      </c>
      <c r="AE439">
        <v>168519.8</v>
      </c>
      <c r="AF439">
        <v>1196330.83</v>
      </c>
      <c r="AH439">
        <v>181214.32</v>
      </c>
      <c r="AJ439">
        <v>2687788.42</v>
      </c>
      <c r="AK439">
        <v>4069539.6799999997</v>
      </c>
      <c r="AL439">
        <v>0.67666556057853755</v>
      </c>
      <c r="AO439">
        <v>433.07352563353965</v>
      </c>
      <c r="AP439">
        <v>4.5562998417550758E-2</v>
      </c>
    </row>
    <row r="440" spans="1:42" x14ac:dyDescent="0.25">
      <c r="A440" t="s">
        <v>1014</v>
      </c>
      <c r="B440" t="s">
        <v>1015</v>
      </c>
      <c r="C440" t="s">
        <v>1016</v>
      </c>
      <c r="D440" t="s">
        <v>102</v>
      </c>
      <c r="F440">
        <v>260.27999999999997</v>
      </c>
      <c r="H440">
        <v>25786960</v>
      </c>
      <c r="I440">
        <v>3429534.66</v>
      </c>
      <c r="J440">
        <v>13176.32</v>
      </c>
      <c r="L440">
        <v>7.51</v>
      </c>
      <c r="M440">
        <v>7.51</v>
      </c>
      <c r="N440">
        <v>1954.7</v>
      </c>
      <c r="P440">
        <v>20.43</v>
      </c>
      <c r="Q440">
        <v>5317.52</v>
      </c>
      <c r="S440">
        <v>0.26040000000000002</v>
      </c>
      <c r="T440">
        <v>0.26040000000000002</v>
      </c>
      <c r="V440">
        <v>893050.82</v>
      </c>
      <c r="X440">
        <v>164184.13</v>
      </c>
      <c r="Y440">
        <v>1626846.15</v>
      </c>
      <c r="Z440">
        <v>2684081.0999999996</v>
      </c>
      <c r="AA440">
        <v>0.78263711147330972</v>
      </c>
      <c r="AB440">
        <v>25786960</v>
      </c>
      <c r="AC440">
        <v>4.8706100000000002E-2</v>
      </c>
      <c r="AD440">
        <v>1255982.25</v>
      </c>
      <c r="AE440">
        <v>94507.34</v>
      </c>
      <c r="AF440">
        <v>987558.16</v>
      </c>
      <c r="AH440">
        <v>145425.01999999999</v>
      </c>
      <c r="AJ440">
        <v>1595236.14</v>
      </c>
      <c r="AK440">
        <v>2746978.4299999997</v>
      </c>
      <c r="AL440">
        <v>0.80097701359869022</v>
      </c>
      <c r="AO440">
        <v>630.79810204395278</v>
      </c>
      <c r="AP440">
        <v>5.9768991342243637E-2</v>
      </c>
    </row>
    <row r="441" spans="1:42" x14ac:dyDescent="0.25">
      <c r="A441" t="s">
        <v>1017</v>
      </c>
      <c r="B441" t="s">
        <v>1018</v>
      </c>
      <c r="C441" t="s">
        <v>1016</v>
      </c>
      <c r="D441" t="s">
        <v>102</v>
      </c>
      <c r="F441">
        <v>669.79</v>
      </c>
      <c r="H441">
        <v>59300496</v>
      </c>
      <c r="I441">
        <v>8878315.1199999992</v>
      </c>
      <c r="J441">
        <v>13255.37</v>
      </c>
      <c r="L441">
        <v>6.67</v>
      </c>
      <c r="M441">
        <v>6.67</v>
      </c>
      <c r="N441">
        <v>4467.49</v>
      </c>
      <c r="P441">
        <v>28.72</v>
      </c>
      <c r="Q441">
        <v>19236.36</v>
      </c>
      <c r="S441">
        <v>0.22320000000000001</v>
      </c>
      <c r="T441">
        <v>0.22320000000000001</v>
      </c>
      <c r="V441">
        <v>1981639.93</v>
      </c>
      <c r="X441">
        <v>219514.92</v>
      </c>
      <c r="Y441">
        <v>3973167.0399999996</v>
      </c>
      <c r="Z441">
        <v>6174321.8899999997</v>
      </c>
      <c r="AA441">
        <v>0.69543847076245702</v>
      </c>
      <c r="AB441">
        <v>59300496</v>
      </c>
      <c r="AC441">
        <v>2.8060000000000002E-2</v>
      </c>
      <c r="AD441">
        <v>1663971.91</v>
      </c>
      <c r="AE441">
        <v>0</v>
      </c>
      <c r="AF441">
        <v>1981639.93</v>
      </c>
      <c r="AH441">
        <v>455395.48</v>
      </c>
      <c r="AJ441">
        <v>3834471.09</v>
      </c>
      <c r="AK441">
        <v>6035625.9399999995</v>
      </c>
      <c r="AL441">
        <v>0.67981659339886102</v>
      </c>
      <c r="AO441">
        <v>327.73693247137169</v>
      </c>
      <c r="AP441">
        <v>3.6369868209559723E-2</v>
      </c>
    </row>
    <row r="442" spans="1:42" x14ac:dyDescent="0.25">
      <c r="A442" t="s">
        <v>1019</v>
      </c>
      <c r="B442" t="s">
        <v>1020</v>
      </c>
      <c r="C442" t="s">
        <v>1016</v>
      </c>
      <c r="D442" t="s">
        <v>102</v>
      </c>
      <c r="F442">
        <v>1283.69</v>
      </c>
      <c r="H442">
        <v>154380683</v>
      </c>
      <c r="I442">
        <v>17029370.52</v>
      </c>
      <c r="J442">
        <v>13265.95</v>
      </c>
      <c r="L442">
        <v>9.06</v>
      </c>
      <c r="M442">
        <v>9.06</v>
      </c>
      <c r="N442">
        <v>11630.23</v>
      </c>
      <c r="P442">
        <v>8.82</v>
      </c>
      <c r="Q442">
        <v>11322.14</v>
      </c>
      <c r="S442">
        <v>0.33650000000000002</v>
      </c>
      <c r="T442">
        <v>0.33650000000000002</v>
      </c>
      <c r="V442">
        <v>5730383.1699999999</v>
      </c>
      <c r="X442">
        <v>652049.18000000005</v>
      </c>
      <c r="Y442">
        <v>5972037.0199999996</v>
      </c>
      <c r="Z442">
        <v>12354469.369999999</v>
      </c>
      <c r="AA442">
        <v>0.72548009660664781</v>
      </c>
      <c r="AB442">
        <v>154380683</v>
      </c>
      <c r="AC442">
        <v>3.5593E-2</v>
      </c>
      <c r="AD442">
        <v>5494871.6500000004</v>
      </c>
      <c r="AE442">
        <v>0</v>
      </c>
      <c r="AF442">
        <v>5730383.1699999999</v>
      </c>
      <c r="AH442">
        <v>709836.77</v>
      </c>
      <c r="AJ442">
        <v>5777172.6900000004</v>
      </c>
      <c r="AK442">
        <v>12159605.039999999</v>
      </c>
      <c r="AL442">
        <v>0.71403725849521293</v>
      </c>
      <c r="AO442">
        <v>507.94909986055825</v>
      </c>
      <c r="AP442">
        <v>5.3624207188887454E-2</v>
      </c>
    </row>
    <row r="443" spans="1:42" x14ac:dyDescent="0.25">
      <c r="A443" t="s">
        <v>1021</v>
      </c>
      <c r="B443" t="s">
        <v>1022</v>
      </c>
      <c r="C443" t="s">
        <v>1023</v>
      </c>
      <c r="D443" t="s">
        <v>97</v>
      </c>
      <c r="F443">
        <v>99</v>
      </c>
      <c r="H443">
        <v>0</v>
      </c>
      <c r="I443">
        <v>1381756.72</v>
      </c>
      <c r="J443">
        <v>13957.13</v>
      </c>
      <c r="L443">
        <v>0</v>
      </c>
      <c r="M443">
        <v>0</v>
      </c>
      <c r="N443">
        <v>0</v>
      </c>
      <c r="P443">
        <v>0</v>
      </c>
      <c r="Q443">
        <v>0</v>
      </c>
      <c r="S443">
        <v>0</v>
      </c>
      <c r="T443">
        <v>0.1</v>
      </c>
      <c r="V443">
        <v>138175.67000000001</v>
      </c>
      <c r="X443">
        <v>0</v>
      </c>
      <c r="Y443">
        <v>651109.62</v>
      </c>
      <c r="Z443">
        <v>789285.29</v>
      </c>
      <c r="AA443">
        <v>0.5712187091805857</v>
      </c>
      <c r="AB443">
        <v>0</v>
      </c>
      <c r="AC443">
        <v>0</v>
      </c>
      <c r="AD443">
        <v>0</v>
      </c>
      <c r="AE443">
        <v>0</v>
      </c>
      <c r="AF443">
        <v>138175.67000000001</v>
      </c>
      <c r="AH443">
        <v>0</v>
      </c>
      <c r="AJ443">
        <v>651109.62</v>
      </c>
      <c r="AK443">
        <v>789285.29</v>
      </c>
      <c r="AL443">
        <v>0.5712187091805857</v>
      </c>
      <c r="AO443">
        <v>0</v>
      </c>
      <c r="AP443">
        <v>0</v>
      </c>
    </row>
    <row r="444" spans="1:42" x14ac:dyDescent="0.25">
      <c r="A444" t="s">
        <v>1024</v>
      </c>
      <c r="B444" t="s">
        <v>1025</v>
      </c>
      <c r="C444" t="s">
        <v>1023</v>
      </c>
      <c r="D444" t="s">
        <v>97</v>
      </c>
      <c r="F444">
        <v>22.97</v>
      </c>
      <c r="H444">
        <v>0</v>
      </c>
      <c r="I444">
        <v>291961.64</v>
      </c>
      <c r="J444">
        <v>12710.56</v>
      </c>
      <c r="L444">
        <v>0</v>
      </c>
      <c r="M444">
        <v>0</v>
      </c>
      <c r="N444">
        <v>0</v>
      </c>
      <c r="P444">
        <v>0</v>
      </c>
      <c r="Q444">
        <v>0</v>
      </c>
      <c r="S444">
        <v>0</v>
      </c>
      <c r="T444">
        <v>0.1</v>
      </c>
      <c r="V444">
        <v>29196.16</v>
      </c>
      <c r="X444">
        <v>0</v>
      </c>
      <c r="Y444">
        <v>173959.72999999998</v>
      </c>
      <c r="Z444">
        <v>203155.88999999998</v>
      </c>
      <c r="AA444">
        <v>0.69583076050675685</v>
      </c>
      <c r="AB444">
        <v>0</v>
      </c>
      <c r="AC444">
        <v>0</v>
      </c>
      <c r="AD444">
        <v>0</v>
      </c>
      <c r="AE444">
        <v>0</v>
      </c>
      <c r="AF444">
        <v>29196.16</v>
      </c>
      <c r="AH444">
        <v>0</v>
      </c>
      <c r="AJ444">
        <v>173959.73</v>
      </c>
      <c r="AK444">
        <v>203155.89</v>
      </c>
      <c r="AL444">
        <v>0.69583076050675696</v>
      </c>
      <c r="AO444">
        <v>0</v>
      </c>
      <c r="AP444">
        <v>0</v>
      </c>
    </row>
    <row r="445" spans="1:42" x14ac:dyDescent="0.25">
      <c r="A445" t="s">
        <v>1026</v>
      </c>
      <c r="B445" t="s">
        <v>1027</v>
      </c>
      <c r="C445" t="s">
        <v>1023</v>
      </c>
      <c r="D445" t="s">
        <v>211</v>
      </c>
      <c r="F445">
        <v>1073.97</v>
      </c>
      <c r="H445">
        <v>111566711</v>
      </c>
      <c r="I445">
        <v>14160714.58</v>
      </c>
      <c r="J445">
        <v>13185.39</v>
      </c>
      <c r="L445">
        <v>7.87</v>
      </c>
      <c r="M445">
        <v>5.44</v>
      </c>
      <c r="N445">
        <v>5842.39</v>
      </c>
      <c r="P445">
        <v>43.42</v>
      </c>
      <c r="Q445">
        <v>46631.77</v>
      </c>
      <c r="S445">
        <v>0.17460000000000001</v>
      </c>
      <c r="T445">
        <v>0.17460000000000001</v>
      </c>
      <c r="V445">
        <v>2472460.7599999998</v>
      </c>
      <c r="X445">
        <v>392038.5</v>
      </c>
      <c r="Y445">
        <v>6957388.3299999991</v>
      </c>
      <c r="Z445">
        <v>9821887.5899999999</v>
      </c>
      <c r="AA445">
        <v>0.69360112687194631</v>
      </c>
      <c r="AB445">
        <v>111566711</v>
      </c>
      <c r="AC445">
        <v>2.2147400000000001E-2</v>
      </c>
      <c r="AD445">
        <v>2470912.5699999998</v>
      </c>
      <c r="AE445">
        <v>0</v>
      </c>
      <c r="AF445">
        <v>2472460.7599999998</v>
      </c>
      <c r="AH445">
        <v>883917.24</v>
      </c>
      <c r="AJ445">
        <v>6686557.0800000001</v>
      </c>
      <c r="AK445">
        <v>9551056.3399999999</v>
      </c>
      <c r="AL445">
        <v>0.67447559132993973</v>
      </c>
      <c r="AO445">
        <v>365.03673286963323</v>
      </c>
      <c r="AP445">
        <v>4.1046611604429087E-2</v>
      </c>
    </row>
    <row r="446" spans="1:42" x14ac:dyDescent="0.25">
      <c r="A446" t="s">
        <v>1028</v>
      </c>
      <c r="B446" t="s">
        <v>1029</v>
      </c>
      <c r="C446" t="s">
        <v>1023</v>
      </c>
      <c r="D446" t="s">
        <v>211</v>
      </c>
      <c r="F446">
        <v>84.63</v>
      </c>
      <c r="H446">
        <v>41274419</v>
      </c>
      <c r="I446">
        <v>1036140.39</v>
      </c>
      <c r="J446">
        <v>12243.18</v>
      </c>
      <c r="L446">
        <v>39.83</v>
      </c>
      <c r="M446">
        <v>27.57</v>
      </c>
      <c r="N446">
        <v>2333.2399999999998</v>
      </c>
      <c r="P446">
        <v>241.49</v>
      </c>
      <c r="Q446">
        <v>20437.29</v>
      </c>
      <c r="S446">
        <v>0.98629999999999995</v>
      </c>
      <c r="T446">
        <v>0.9</v>
      </c>
      <c r="V446">
        <v>932526.35</v>
      </c>
      <c r="X446">
        <v>20346.45</v>
      </c>
      <c r="Y446">
        <v>213508.24</v>
      </c>
      <c r="Z446">
        <v>1166381.04</v>
      </c>
      <c r="AA446">
        <v>1</v>
      </c>
      <c r="AB446">
        <v>56472578</v>
      </c>
      <c r="AC446">
        <v>2.6373899999999999E-2</v>
      </c>
      <c r="AD446">
        <v>1489402.12</v>
      </c>
      <c r="AE446">
        <v>501188.19</v>
      </c>
      <c r="AF446">
        <v>1433714.54</v>
      </c>
      <c r="AH446">
        <v>93568.35</v>
      </c>
      <c r="AJ446">
        <v>213508.24</v>
      </c>
      <c r="AK446">
        <v>1667569.23</v>
      </c>
      <c r="AL446">
        <v>1.609404715899551</v>
      </c>
      <c r="AO446">
        <v>240.41651896490609</v>
      </c>
      <c r="AP446">
        <v>1.2201262552679747E-2</v>
      </c>
    </row>
    <row r="447" spans="1:42" x14ac:dyDescent="0.25">
      <c r="A447" t="s">
        <v>1030</v>
      </c>
      <c r="B447" t="s">
        <v>1031</v>
      </c>
      <c r="C447" t="s">
        <v>1023</v>
      </c>
      <c r="D447" t="s">
        <v>102</v>
      </c>
      <c r="F447">
        <v>701.95</v>
      </c>
      <c r="H447">
        <v>30968078</v>
      </c>
      <c r="I447">
        <v>9711679.1799999997</v>
      </c>
      <c r="J447">
        <v>13835.28</v>
      </c>
      <c r="L447">
        <v>3.18</v>
      </c>
      <c r="M447">
        <v>3.18</v>
      </c>
      <c r="N447">
        <v>2232.1999999999998</v>
      </c>
      <c r="P447">
        <v>78.319999999999993</v>
      </c>
      <c r="Q447">
        <v>54976.72</v>
      </c>
      <c r="S447">
        <v>0.1043</v>
      </c>
      <c r="T447">
        <v>0.1043</v>
      </c>
      <c r="V447">
        <v>1012928.13</v>
      </c>
      <c r="X447">
        <v>146297.51999999999</v>
      </c>
      <c r="Y447">
        <v>5758326.1599999983</v>
      </c>
      <c r="Z447">
        <v>6917551.8099999987</v>
      </c>
      <c r="AA447">
        <v>0.71229204360929055</v>
      </c>
      <c r="AB447">
        <v>35891487</v>
      </c>
      <c r="AC447">
        <v>2.8783799999999998E-2</v>
      </c>
      <c r="AD447">
        <v>1033093.38</v>
      </c>
      <c r="AE447">
        <v>2103.23</v>
      </c>
      <c r="AF447">
        <v>1015031.36</v>
      </c>
      <c r="AH447">
        <v>763918.82</v>
      </c>
      <c r="AJ447">
        <v>5538540.6299999999</v>
      </c>
      <c r="AK447">
        <v>6699869.5099999998</v>
      </c>
      <c r="AL447">
        <v>0.68987755730209366</v>
      </c>
      <c r="AO447">
        <v>208.41587007621624</v>
      </c>
      <c r="AP447">
        <v>2.1835876024397377E-2</v>
      </c>
    </row>
    <row r="448" spans="1:42" x14ac:dyDescent="0.25">
      <c r="A448" t="s">
        <v>1032</v>
      </c>
      <c r="B448" t="s">
        <v>1033</v>
      </c>
      <c r="C448" t="s">
        <v>1023</v>
      </c>
      <c r="D448" t="s">
        <v>222</v>
      </c>
      <c r="F448">
        <v>560.5</v>
      </c>
      <c r="H448">
        <v>126279066</v>
      </c>
      <c r="I448">
        <v>8053932.8399999999</v>
      </c>
      <c r="J448">
        <v>14369.19</v>
      </c>
      <c r="L448">
        <v>15.67</v>
      </c>
      <c r="M448">
        <v>4.82</v>
      </c>
      <c r="N448">
        <v>2701.61</v>
      </c>
      <c r="P448">
        <v>51.98</v>
      </c>
      <c r="Q448">
        <v>29134.79</v>
      </c>
      <c r="S448">
        <v>0.15279999999999999</v>
      </c>
      <c r="T448">
        <v>0.15279999999999999</v>
      </c>
      <c r="V448">
        <v>1230640.93</v>
      </c>
      <c r="X448">
        <v>425606.46</v>
      </c>
      <c r="Y448">
        <v>3653883.1500000008</v>
      </c>
      <c r="Z448">
        <v>5310130.540000001</v>
      </c>
      <c r="AA448">
        <v>0.65932143283181399</v>
      </c>
      <c r="AB448">
        <v>161175271</v>
      </c>
      <c r="AC448">
        <v>2.0133100000000001E-2</v>
      </c>
      <c r="AD448">
        <v>3244957.84</v>
      </c>
      <c r="AE448">
        <v>307787.62</v>
      </c>
      <c r="AF448">
        <v>1538428.55</v>
      </c>
      <c r="AH448">
        <v>353189.98</v>
      </c>
      <c r="AJ448">
        <v>3533558.89</v>
      </c>
      <c r="AK448">
        <v>5497593.9000000004</v>
      </c>
      <c r="AL448">
        <v>0.68259743521774896</v>
      </c>
      <c r="AO448">
        <v>759.33355932203392</v>
      </c>
      <c r="AP448">
        <v>7.7416860492369219E-2</v>
      </c>
    </row>
    <row r="449" spans="1:42" x14ac:dyDescent="0.25">
      <c r="A449" t="s">
        <v>1034</v>
      </c>
      <c r="B449" t="s">
        <v>1035</v>
      </c>
      <c r="C449" t="s">
        <v>1023</v>
      </c>
      <c r="D449" t="s">
        <v>211</v>
      </c>
      <c r="F449">
        <v>204</v>
      </c>
      <c r="H449">
        <v>22347603</v>
      </c>
      <c r="I449">
        <v>2529361.64</v>
      </c>
      <c r="J449">
        <v>12398.83</v>
      </c>
      <c r="L449">
        <v>8.83</v>
      </c>
      <c r="M449">
        <v>6.11</v>
      </c>
      <c r="N449">
        <v>1246.44</v>
      </c>
      <c r="P449">
        <v>35.04</v>
      </c>
      <c r="Q449">
        <v>7148.16</v>
      </c>
      <c r="S449">
        <v>0.2001</v>
      </c>
      <c r="T449">
        <v>0.2001</v>
      </c>
      <c r="V449">
        <v>506125.26</v>
      </c>
      <c r="X449">
        <v>35399.29</v>
      </c>
      <c r="Y449">
        <v>1038812.5700000001</v>
      </c>
      <c r="Z449">
        <v>1580337.12</v>
      </c>
      <c r="AA449">
        <v>0.62479682422953164</v>
      </c>
      <c r="AB449">
        <v>27663409</v>
      </c>
      <c r="AC449">
        <v>2.6911000000000001E-2</v>
      </c>
      <c r="AD449">
        <v>744449.99</v>
      </c>
      <c r="AE449">
        <v>47688.77</v>
      </c>
      <c r="AF449">
        <v>553814.03</v>
      </c>
      <c r="AH449">
        <v>64671.17</v>
      </c>
      <c r="AJ449">
        <v>1014547.74</v>
      </c>
      <c r="AK449">
        <v>1603761.06</v>
      </c>
      <c r="AL449">
        <v>0.63405763519051395</v>
      </c>
      <c r="AO449">
        <v>173.52593137254902</v>
      </c>
      <c r="AP449">
        <v>2.2072670850357221E-2</v>
      </c>
    </row>
    <row r="450" spans="1:42" x14ac:dyDescent="0.25">
      <c r="A450" t="s">
        <v>1036</v>
      </c>
      <c r="B450" t="s">
        <v>1037</v>
      </c>
      <c r="C450" t="s">
        <v>1023</v>
      </c>
      <c r="D450" t="s">
        <v>102</v>
      </c>
      <c r="F450">
        <v>1489.04</v>
      </c>
      <c r="H450">
        <v>82739305</v>
      </c>
      <c r="I450">
        <v>20638038.809999999</v>
      </c>
      <c r="J450">
        <v>13859.96</v>
      </c>
      <c r="L450">
        <v>4</v>
      </c>
      <c r="M450">
        <v>4</v>
      </c>
      <c r="N450">
        <v>5956.16</v>
      </c>
      <c r="P450">
        <v>64.48</v>
      </c>
      <c r="Q450">
        <v>96013.29</v>
      </c>
      <c r="S450">
        <v>0.127</v>
      </c>
      <c r="T450">
        <v>0.127</v>
      </c>
      <c r="V450">
        <v>2621030.92</v>
      </c>
      <c r="X450">
        <v>573555.91</v>
      </c>
      <c r="Y450">
        <v>12124671.370000003</v>
      </c>
      <c r="Z450">
        <v>15319258.200000003</v>
      </c>
      <c r="AA450">
        <v>0.74228265297074536</v>
      </c>
      <c r="AB450">
        <v>98668518</v>
      </c>
      <c r="AC450">
        <v>2.4552299999999999E-2</v>
      </c>
      <c r="AD450">
        <v>2422539.0499999998</v>
      </c>
      <c r="AE450">
        <v>0</v>
      </c>
      <c r="AF450">
        <v>2621030.92</v>
      </c>
      <c r="AH450">
        <v>1948178.94</v>
      </c>
      <c r="AJ450">
        <v>11622591.859999999</v>
      </c>
      <c r="AK450">
        <v>14817178.689999999</v>
      </c>
      <c r="AL450">
        <v>0.7179547837084429</v>
      </c>
      <c r="AO450">
        <v>385.18502525116855</v>
      </c>
      <c r="AP450">
        <v>3.8708847480329607E-2</v>
      </c>
    </row>
    <row r="451" spans="1:42" x14ac:dyDescent="0.25">
      <c r="A451" t="s">
        <v>1038</v>
      </c>
      <c r="B451" t="s">
        <v>1039</v>
      </c>
      <c r="C451" t="s">
        <v>1023</v>
      </c>
      <c r="D451" t="s">
        <v>102</v>
      </c>
      <c r="F451">
        <v>291.02</v>
      </c>
      <c r="H451">
        <v>22890576</v>
      </c>
      <c r="I451">
        <v>3841107.56</v>
      </c>
      <c r="J451">
        <v>13198.77</v>
      </c>
      <c r="L451">
        <v>5.95</v>
      </c>
      <c r="M451">
        <v>5.95</v>
      </c>
      <c r="N451">
        <v>1731.56</v>
      </c>
      <c r="P451">
        <v>36.96</v>
      </c>
      <c r="Q451">
        <v>10756.09</v>
      </c>
      <c r="S451">
        <v>0.1938</v>
      </c>
      <c r="T451">
        <v>0.1938</v>
      </c>
      <c r="V451">
        <v>744406.64</v>
      </c>
      <c r="X451">
        <v>91350.19</v>
      </c>
      <c r="Y451">
        <v>1916119.2000000002</v>
      </c>
      <c r="Z451">
        <v>2751876.0300000003</v>
      </c>
      <c r="AA451">
        <v>0.71642774564740386</v>
      </c>
      <c r="AB451">
        <v>22890576</v>
      </c>
      <c r="AC451">
        <v>3.54574E-2</v>
      </c>
      <c r="AD451">
        <v>811640.3</v>
      </c>
      <c r="AE451">
        <v>13029.88</v>
      </c>
      <c r="AF451">
        <v>757436.52</v>
      </c>
      <c r="AH451">
        <v>163956.67000000001</v>
      </c>
      <c r="AJ451">
        <v>1869625.63</v>
      </c>
      <c r="AK451">
        <v>2718412.34</v>
      </c>
      <c r="AL451">
        <v>0.70771575581705393</v>
      </c>
      <c r="AO451">
        <v>313.89660504432686</v>
      </c>
      <c r="AP451">
        <v>3.360424342393914E-2</v>
      </c>
    </row>
    <row r="452" spans="1:42" x14ac:dyDescent="0.25">
      <c r="A452" t="s">
        <v>1040</v>
      </c>
      <c r="B452" t="s">
        <v>1041</v>
      </c>
      <c r="C452" t="s">
        <v>1023</v>
      </c>
      <c r="D452" t="s">
        <v>102</v>
      </c>
      <c r="F452">
        <v>514.54999999999995</v>
      </c>
      <c r="H452">
        <v>23143001</v>
      </c>
      <c r="I452">
        <v>7145389.4199999999</v>
      </c>
      <c r="J452">
        <v>13886.67</v>
      </c>
      <c r="L452">
        <v>3.23</v>
      </c>
      <c r="M452">
        <v>3.23</v>
      </c>
      <c r="N452">
        <v>1661.99</v>
      </c>
      <c r="P452">
        <v>77.44</v>
      </c>
      <c r="Q452">
        <v>39846.75</v>
      </c>
      <c r="S452">
        <v>0.1056</v>
      </c>
      <c r="T452">
        <v>0.1056</v>
      </c>
      <c r="V452">
        <v>754553.12</v>
      </c>
      <c r="X452">
        <v>156457.79</v>
      </c>
      <c r="Y452">
        <v>4399485.78</v>
      </c>
      <c r="Z452">
        <v>5310496.6900000004</v>
      </c>
      <c r="AA452">
        <v>0.74320605608084556</v>
      </c>
      <c r="AB452">
        <v>27421442</v>
      </c>
      <c r="AC452">
        <v>3.1494000000000001E-2</v>
      </c>
      <c r="AD452">
        <v>863610.89</v>
      </c>
      <c r="AE452">
        <v>11516.5</v>
      </c>
      <c r="AF452">
        <v>766069.62</v>
      </c>
      <c r="AH452">
        <v>795041.28000000003</v>
      </c>
      <c r="AJ452">
        <v>4195323.99</v>
      </c>
      <c r="AK452">
        <v>5117851.4000000004</v>
      </c>
      <c r="AL452">
        <v>0.71624527358510304</v>
      </c>
      <c r="AO452">
        <v>304.06722378777579</v>
      </c>
      <c r="AP452">
        <v>3.0570991178055697E-2</v>
      </c>
    </row>
    <row r="453" spans="1:42" x14ac:dyDescent="0.25">
      <c r="A453" t="s">
        <v>1042</v>
      </c>
      <c r="B453" t="s">
        <v>1043</v>
      </c>
      <c r="C453" t="s">
        <v>1023</v>
      </c>
      <c r="D453" t="s">
        <v>102</v>
      </c>
      <c r="F453">
        <v>585.29</v>
      </c>
      <c r="H453">
        <v>33292640</v>
      </c>
      <c r="I453">
        <v>7668299.0899999999</v>
      </c>
      <c r="J453">
        <v>13101.7</v>
      </c>
      <c r="L453">
        <v>4.34</v>
      </c>
      <c r="M453">
        <v>4.34</v>
      </c>
      <c r="N453">
        <v>2540.15</v>
      </c>
      <c r="P453">
        <v>59.13</v>
      </c>
      <c r="Q453">
        <v>34608.19</v>
      </c>
      <c r="S453">
        <v>0.13730000000000001</v>
      </c>
      <c r="T453">
        <v>0.13730000000000001</v>
      </c>
      <c r="V453">
        <v>1052857.46</v>
      </c>
      <c r="X453">
        <v>404317.4</v>
      </c>
      <c r="Y453">
        <v>3966188.29</v>
      </c>
      <c r="Z453">
        <v>5423363.1500000004</v>
      </c>
      <c r="AA453">
        <v>0.70724460357479357</v>
      </c>
      <c r="AB453">
        <v>36805768</v>
      </c>
      <c r="AC453">
        <v>3.2291199999999999E-2</v>
      </c>
      <c r="AD453">
        <v>1188502.4099999999</v>
      </c>
      <c r="AE453">
        <v>18624.05</v>
      </c>
      <c r="AF453">
        <v>1071481.51</v>
      </c>
      <c r="AH453">
        <v>326230.40000000002</v>
      </c>
      <c r="AJ453">
        <v>3870682.57</v>
      </c>
      <c r="AK453">
        <v>5346481.4800000004</v>
      </c>
      <c r="AL453">
        <v>0.69721869442627604</v>
      </c>
      <c r="AO453">
        <v>690.79840762698836</v>
      </c>
      <c r="AP453">
        <v>7.5623080620864688E-2</v>
      </c>
    </row>
    <row r="454" spans="1:42" x14ac:dyDescent="0.25">
      <c r="A454" t="s">
        <v>1044</v>
      </c>
      <c r="B454" t="s">
        <v>1045</v>
      </c>
      <c r="C454" t="s">
        <v>1046</v>
      </c>
      <c r="D454" t="s">
        <v>102</v>
      </c>
      <c r="F454">
        <v>576.36</v>
      </c>
      <c r="H454">
        <v>66055402</v>
      </c>
      <c r="I454">
        <v>7391976.1100000003</v>
      </c>
      <c r="J454">
        <v>12825.27</v>
      </c>
      <c r="L454">
        <v>8.93</v>
      </c>
      <c r="M454">
        <v>8.93</v>
      </c>
      <c r="N454">
        <v>5146.8900000000003</v>
      </c>
      <c r="P454">
        <v>9.61</v>
      </c>
      <c r="Q454">
        <v>5538.81</v>
      </c>
      <c r="S454">
        <v>0.32979999999999998</v>
      </c>
      <c r="T454">
        <v>0.32979999999999998</v>
      </c>
      <c r="V454">
        <v>2437873.7200000002</v>
      </c>
      <c r="X454">
        <v>348649.02</v>
      </c>
      <c r="Y454">
        <v>2271449.67</v>
      </c>
      <c r="Z454">
        <v>5057972.41</v>
      </c>
      <c r="AA454">
        <v>0.68425172575402171</v>
      </c>
      <c r="AB454">
        <v>66055402</v>
      </c>
      <c r="AC454">
        <v>3.5246899999999998E-2</v>
      </c>
      <c r="AD454">
        <v>2328248.14</v>
      </c>
      <c r="AE454">
        <v>0</v>
      </c>
      <c r="AF454">
        <v>2437873.7200000002</v>
      </c>
      <c r="AH454">
        <v>181606.83</v>
      </c>
      <c r="AJ454">
        <v>2214107.62</v>
      </c>
      <c r="AK454">
        <v>5000630.3600000003</v>
      </c>
      <c r="AL454">
        <v>0.67649438872442458</v>
      </c>
      <c r="AO454">
        <v>604.91536539662718</v>
      </c>
      <c r="AP454">
        <v>6.9721014132306317E-2</v>
      </c>
    </row>
    <row r="455" spans="1:42" x14ac:dyDescent="0.25">
      <c r="A455" t="s">
        <v>1047</v>
      </c>
      <c r="B455" t="s">
        <v>1048</v>
      </c>
      <c r="C455" t="s">
        <v>1046</v>
      </c>
      <c r="D455" t="s">
        <v>211</v>
      </c>
      <c r="F455">
        <v>203.55</v>
      </c>
      <c r="H455">
        <v>23242126</v>
      </c>
      <c r="I455">
        <v>2572254.08</v>
      </c>
      <c r="J455">
        <v>12636.96</v>
      </c>
      <c r="L455">
        <v>9.0299999999999994</v>
      </c>
      <c r="M455">
        <v>6.25</v>
      </c>
      <c r="N455">
        <v>1272.18</v>
      </c>
      <c r="P455">
        <v>33.4</v>
      </c>
      <c r="Q455">
        <v>6798.57</v>
      </c>
      <c r="S455">
        <v>0.20580000000000001</v>
      </c>
      <c r="T455">
        <v>0.20580000000000001</v>
      </c>
      <c r="V455">
        <v>529369.88</v>
      </c>
      <c r="X455">
        <v>95518.25</v>
      </c>
      <c r="Y455">
        <v>1300808.1599999999</v>
      </c>
      <c r="Z455">
        <v>1925696.29</v>
      </c>
      <c r="AA455">
        <v>0.74864155332586735</v>
      </c>
      <c r="AB455">
        <v>23242126</v>
      </c>
      <c r="AC455">
        <v>2.24075E-2</v>
      </c>
      <c r="AD455">
        <v>520797.93</v>
      </c>
      <c r="AE455">
        <v>0</v>
      </c>
      <c r="AF455">
        <v>529369.88</v>
      </c>
      <c r="AH455">
        <v>149979.01999999999</v>
      </c>
      <c r="AJ455">
        <v>1263109.6599999999</v>
      </c>
      <c r="AK455">
        <v>1887997.79</v>
      </c>
      <c r="AL455">
        <v>0.73398573052316818</v>
      </c>
      <c r="AO455">
        <v>469.26185212478504</v>
      </c>
      <c r="AP455">
        <v>5.0592352653124659E-2</v>
      </c>
    </row>
    <row r="456" spans="1:42" x14ac:dyDescent="0.25">
      <c r="A456" t="s">
        <v>1049</v>
      </c>
      <c r="B456" t="s">
        <v>1050</v>
      </c>
      <c r="C456" t="s">
        <v>1046</v>
      </c>
      <c r="D456" t="s">
        <v>211</v>
      </c>
      <c r="F456">
        <v>61.89</v>
      </c>
      <c r="H456">
        <v>8361969</v>
      </c>
      <c r="I456">
        <v>856211.78</v>
      </c>
      <c r="J456">
        <v>13834.41</v>
      </c>
      <c r="L456">
        <v>9.76</v>
      </c>
      <c r="M456">
        <v>6.75</v>
      </c>
      <c r="N456">
        <v>417.75</v>
      </c>
      <c r="P456">
        <v>27.87</v>
      </c>
      <c r="Q456">
        <v>1724.87</v>
      </c>
      <c r="S456">
        <v>0.2266</v>
      </c>
      <c r="T456">
        <v>0.2266</v>
      </c>
      <c r="V456">
        <v>194017.58</v>
      </c>
      <c r="X456">
        <v>94278.97</v>
      </c>
      <c r="Y456">
        <v>334257.70999999996</v>
      </c>
      <c r="Z456">
        <v>622554.26</v>
      </c>
      <c r="AA456">
        <v>0.72710312394907717</v>
      </c>
      <c r="AB456">
        <v>8361969</v>
      </c>
      <c r="AC456">
        <v>2.7935499999999999E-2</v>
      </c>
      <c r="AD456">
        <v>233595.78</v>
      </c>
      <c r="AE456">
        <v>8968.42</v>
      </c>
      <c r="AF456">
        <v>202986</v>
      </c>
      <c r="AH456">
        <v>39031.660000000003</v>
      </c>
      <c r="AJ456">
        <v>323606.09000000003</v>
      </c>
      <c r="AK456">
        <v>620871.06000000006</v>
      </c>
      <c r="AL456">
        <v>0.72513725517768512</v>
      </c>
      <c r="AO456">
        <v>1523.3312328324446</v>
      </c>
      <c r="AP456">
        <v>0.15184951606538077</v>
      </c>
    </row>
    <row r="457" spans="1:42" x14ac:dyDescent="0.25">
      <c r="A457" t="s">
        <v>1051</v>
      </c>
      <c r="B457" t="s">
        <v>1052</v>
      </c>
      <c r="C457" t="s">
        <v>1046</v>
      </c>
      <c r="D457" t="s">
        <v>211</v>
      </c>
      <c r="F457">
        <v>367.47</v>
      </c>
      <c r="H457">
        <v>38783222</v>
      </c>
      <c r="I457">
        <v>4720279.5999999996</v>
      </c>
      <c r="J457">
        <v>12845.34</v>
      </c>
      <c r="L457">
        <v>8.2100000000000009</v>
      </c>
      <c r="M457">
        <v>5.68</v>
      </c>
      <c r="N457">
        <v>2087.2199999999998</v>
      </c>
      <c r="P457">
        <v>40.32</v>
      </c>
      <c r="Q457">
        <v>14816.39</v>
      </c>
      <c r="S457">
        <v>0.1835</v>
      </c>
      <c r="T457">
        <v>0.1835</v>
      </c>
      <c r="V457">
        <v>866171.3</v>
      </c>
      <c r="X457">
        <v>222499.87</v>
      </c>
      <c r="Y457">
        <v>2317599.0299999998</v>
      </c>
      <c r="Z457">
        <v>3406270.1999999997</v>
      </c>
      <c r="AA457">
        <v>0.72162466816584336</v>
      </c>
      <c r="AB457">
        <v>38783222</v>
      </c>
      <c r="AC457">
        <v>2.3008500000000001E-2</v>
      </c>
      <c r="AD457">
        <v>892343.76</v>
      </c>
      <c r="AE457">
        <v>4802.6400000000003</v>
      </c>
      <c r="AF457">
        <v>870973.94</v>
      </c>
      <c r="AH457">
        <v>232402.8</v>
      </c>
      <c r="AJ457">
        <v>2252903.8199999998</v>
      </c>
      <c r="AK457">
        <v>3346377.63</v>
      </c>
      <c r="AL457">
        <v>0.70893631597585871</v>
      </c>
      <c r="AO457">
        <v>605.49125098647505</v>
      </c>
      <c r="AP457">
        <v>6.648976732491485E-2</v>
      </c>
    </row>
    <row r="458" spans="1:42" x14ac:dyDescent="0.25">
      <c r="A458" t="s">
        <v>1053</v>
      </c>
      <c r="B458" t="s">
        <v>1054</v>
      </c>
      <c r="C458" t="s">
        <v>1046</v>
      </c>
      <c r="D458" t="s">
        <v>211</v>
      </c>
      <c r="F458">
        <v>104.8</v>
      </c>
      <c r="H458">
        <v>8627729</v>
      </c>
      <c r="I458">
        <v>1387881.02</v>
      </c>
      <c r="J458">
        <v>13243.13</v>
      </c>
      <c r="L458">
        <v>6.21</v>
      </c>
      <c r="M458">
        <v>4.29</v>
      </c>
      <c r="N458">
        <v>449.59</v>
      </c>
      <c r="P458">
        <v>59.9</v>
      </c>
      <c r="Q458">
        <v>6277.52</v>
      </c>
      <c r="S458">
        <v>0.13569999999999999</v>
      </c>
      <c r="T458">
        <v>0.13569999999999999</v>
      </c>
      <c r="V458">
        <v>188335.45</v>
      </c>
      <c r="X458">
        <v>81451.31</v>
      </c>
      <c r="Y458">
        <v>698733.20000000007</v>
      </c>
      <c r="Z458">
        <v>968519.96000000008</v>
      </c>
      <c r="AA458">
        <v>0.69784077024124158</v>
      </c>
      <c r="AB458">
        <v>8627729</v>
      </c>
      <c r="AC458">
        <v>1.1554399999999999E-2</v>
      </c>
      <c r="AD458">
        <v>99688.23</v>
      </c>
      <c r="AE458">
        <v>0</v>
      </c>
      <c r="AF458">
        <v>188335.45</v>
      </c>
      <c r="AH458">
        <v>46608.9</v>
      </c>
      <c r="AJ458">
        <v>684649.89</v>
      </c>
      <c r="AK458">
        <v>954436.65</v>
      </c>
      <c r="AL458">
        <v>0.68769342346075168</v>
      </c>
      <c r="AO458">
        <v>777.20715648854957</v>
      </c>
      <c r="AP458">
        <v>8.5339671312915311E-2</v>
      </c>
    </row>
    <row r="459" spans="1:42" x14ac:dyDescent="0.25">
      <c r="A459" t="s">
        <v>1055</v>
      </c>
      <c r="B459" t="s">
        <v>1056</v>
      </c>
      <c r="C459" t="s">
        <v>1046</v>
      </c>
      <c r="D459" t="s">
        <v>222</v>
      </c>
      <c r="F459">
        <v>346.49</v>
      </c>
      <c r="H459">
        <v>78963236</v>
      </c>
      <c r="I459">
        <v>4826972.5599999996</v>
      </c>
      <c r="J459">
        <v>13931.05</v>
      </c>
      <c r="L459">
        <v>16.350000000000001</v>
      </c>
      <c r="M459">
        <v>5.03</v>
      </c>
      <c r="N459">
        <v>1742.84</v>
      </c>
      <c r="P459">
        <v>49</v>
      </c>
      <c r="Q459">
        <v>16978.009999999998</v>
      </c>
      <c r="S459">
        <v>0.16</v>
      </c>
      <c r="T459">
        <v>0.16</v>
      </c>
      <c r="V459">
        <v>772315.6</v>
      </c>
      <c r="X459">
        <v>490307.24</v>
      </c>
      <c r="Y459">
        <v>2249232.0799999996</v>
      </c>
      <c r="Z459">
        <v>3511854.9199999995</v>
      </c>
      <c r="AA459">
        <v>0.72754814251523314</v>
      </c>
      <c r="AB459">
        <v>78963236</v>
      </c>
      <c r="AC459">
        <v>1.8509100000000001E-2</v>
      </c>
      <c r="AD459">
        <v>1461538.43</v>
      </c>
      <c r="AE459">
        <v>110275.65</v>
      </c>
      <c r="AF459">
        <v>882591.25</v>
      </c>
      <c r="AH459">
        <v>145855.12</v>
      </c>
      <c r="AJ459">
        <v>2209493.58</v>
      </c>
      <c r="AK459">
        <v>3582392.0700000003</v>
      </c>
      <c r="AL459">
        <v>0.74216126681275363</v>
      </c>
      <c r="AO459">
        <v>1415.068948598805</v>
      </c>
      <c r="AP459">
        <v>0.13686587911635253</v>
      </c>
    </row>
    <row r="460" spans="1:42" x14ac:dyDescent="0.25">
      <c r="A460" t="s">
        <v>1057</v>
      </c>
      <c r="B460" t="s">
        <v>1058</v>
      </c>
      <c r="C460" t="s">
        <v>1059</v>
      </c>
      <c r="D460" t="s">
        <v>102</v>
      </c>
      <c r="F460">
        <v>1895.7</v>
      </c>
      <c r="H460">
        <v>140728725</v>
      </c>
      <c r="I460">
        <v>25732128.43</v>
      </c>
      <c r="J460">
        <v>13573.94</v>
      </c>
      <c r="L460">
        <v>5.46</v>
      </c>
      <c r="M460">
        <v>5.46</v>
      </c>
      <c r="N460">
        <v>10350.52</v>
      </c>
      <c r="P460">
        <v>43.16</v>
      </c>
      <c r="Q460">
        <v>81818.41</v>
      </c>
      <c r="S460">
        <v>0.17530000000000001</v>
      </c>
      <c r="T460">
        <v>0.17530000000000001</v>
      </c>
      <c r="V460">
        <v>4510842.1100000003</v>
      </c>
      <c r="X460">
        <v>1569968.82</v>
      </c>
      <c r="Y460">
        <v>12265626.360000001</v>
      </c>
      <c r="Z460">
        <v>18346437.290000003</v>
      </c>
      <c r="AA460">
        <v>0.71297783779948287</v>
      </c>
      <c r="AB460">
        <v>140728725</v>
      </c>
      <c r="AC460">
        <v>3.9546400000000002E-2</v>
      </c>
      <c r="AD460">
        <v>5565314.4500000002</v>
      </c>
      <c r="AE460">
        <v>184849</v>
      </c>
      <c r="AF460">
        <v>4695691.1100000003</v>
      </c>
      <c r="AH460">
        <v>1553160.65</v>
      </c>
      <c r="AJ460">
        <v>11819834.83</v>
      </c>
      <c r="AK460">
        <v>18085494.760000002</v>
      </c>
      <c r="AL460">
        <v>0.70283710922703502</v>
      </c>
      <c r="AO460">
        <v>828.17366671941761</v>
      </c>
      <c r="AP460">
        <v>8.6808176432769044E-2</v>
      </c>
    </row>
    <row r="461" spans="1:42" x14ac:dyDescent="0.25">
      <c r="A461" t="s">
        <v>1060</v>
      </c>
      <c r="B461" t="s">
        <v>1061</v>
      </c>
      <c r="C461" t="s">
        <v>1059</v>
      </c>
      <c r="D461" t="s">
        <v>102</v>
      </c>
      <c r="F461">
        <v>215.95</v>
      </c>
      <c r="H461">
        <v>30784208</v>
      </c>
      <c r="I461">
        <v>2966882.42</v>
      </c>
      <c r="J461">
        <v>13738.74</v>
      </c>
      <c r="L461">
        <v>10.37</v>
      </c>
      <c r="M461">
        <v>10.37</v>
      </c>
      <c r="N461">
        <v>2239.4</v>
      </c>
      <c r="P461">
        <v>2.75</v>
      </c>
      <c r="Q461">
        <v>593.86</v>
      </c>
      <c r="S461">
        <v>0.40670000000000001</v>
      </c>
      <c r="T461">
        <v>0.40670000000000001</v>
      </c>
      <c r="V461">
        <v>1206631.08</v>
      </c>
      <c r="X461">
        <v>1262474.5900000001</v>
      </c>
      <c r="Y461">
        <v>528819.93999999994</v>
      </c>
      <c r="Z461">
        <v>2997925.61</v>
      </c>
      <c r="AA461">
        <v>1</v>
      </c>
      <c r="AB461">
        <v>30784208</v>
      </c>
      <c r="AC461">
        <v>5.70646E-2</v>
      </c>
      <c r="AD461">
        <v>1756688.51</v>
      </c>
      <c r="AE461">
        <v>223708.35</v>
      </c>
      <c r="AF461">
        <v>1430339.43</v>
      </c>
      <c r="AH461">
        <v>202154.26</v>
      </c>
      <c r="AJ461">
        <v>528819.93999999994</v>
      </c>
      <c r="AK461">
        <v>3221633.96</v>
      </c>
      <c r="AL461">
        <v>1.0858650610090574</v>
      </c>
      <c r="AO461">
        <v>5846.1430423709198</v>
      </c>
      <c r="AP461">
        <v>0.39187400110470655</v>
      </c>
    </row>
    <row r="462" spans="1:42" x14ac:dyDescent="0.25">
      <c r="A462" t="s">
        <v>1062</v>
      </c>
      <c r="B462" t="s">
        <v>1063</v>
      </c>
      <c r="C462" t="s">
        <v>1064</v>
      </c>
      <c r="D462" t="s">
        <v>102</v>
      </c>
      <c r="F462">
        <v>1024.44</v>
      </c>
      <c r="H462">
        <v>79839032</v>
      </c>
      <c r="I462">
        <v>13977340.130000001</v>
      </c>
      <c r="J462">
        <v>13643.88</v>
      </c>
      <c r="L462">
        <v>5.71</v>
      </c>
      <c r="M462">
        <v>5.71</v>
      </c>
      <c r="N462">
        <v>5849.55</v>
      </c>
      <c r="P462">
        <v>39.94</v>
      </c>
      <c r="Q462">
        <v>40916.129999999997</v>
      </c>
      <c r="S462">
        <v>0.18459999999999999</v>
      </c>
      <c r="T462">
        <v>0.18459999999999999</v>
      </c>
      <c r="V462">
        <v>2580216.98</v>
      </c>
      <c r="X462">
        <v>472520.24</v>
      </c>
      <c r="Y462">
        <v>6761431.129999999</v>
      </c>
      <c r="Z462">
        <v>9814168.3499999978</v>
      </c>
      <c r="AA462">
        <v>0.70214849597424778</v>
      </c>
      <c r="AB462">
        <v>79839032</v>
      </c>
      <c r="AC462">
        <v>3.5566399999999998E-2</v>
      </c>
      <c r="AD462">
        <v>2839586.94</v>
      </c>
      <c r="AE462">
        <v>47879.69</v>
      </c>
      <c r="AF462">
        <v>2628096.67</v>
      </c>
      <c r="AH462">
        <v>1100566.45</v>
      </c>
      <c r="AJ462">
        <v>6433625.75</v>
      </c>
      <c r="AK462">
        <v>9534242.6600000001</v>
      </c>
      <c r="AL462">
        <v>0.68212138871374806</v>
      </c>
      <c r="AO462">
        <v>461.24735465229782</v>
      </c>
      <c r="AP462">
        <v>4.9560332881227506E-2</v>
      </c>
    </row>
    <row r="463" spans="1:42" x14ac:dyDescent="0.25">
      <c r="A463" t="s">
        <v>1065</v>
      </c>
      <c r="B463" t="s">
        <v>1066</v>
      </c>
      <c r="C463" t="s">
        <v>1064</v>
      </c>
      <c r="D463" t="s">
        <v>102</v>
      </c>
      <c r="F463">
        <v>3703.87</v>
      </c>
      <c r="H463">
        <v>575775995</v>
      </c>
      <c r="I463">
        <v>49956813.32</v>
      </c>
      <c r="J463">
        <v>13487.73</v>
      </c>
      <c r="L463">
        <v>11.52</v>
      </c>
      <c r="M463">
        <v>11.52</v>
      </c>
      <c r="N463">
        <v>42668.58</v>
      </c>
      <c r="P463">
        <v>0.26</v>
      </c>
      <c r="Q463">
        <v>963</v>
      </c>
      <c r="S463">
        <v>0.47110000000000002</v>
      </c>
      <c r="T463">
        <v>0.47110000000000002</v>
      </c>
      <c r="V463">
        <v>23534654.75</v>
      </c>
      <c r="X463">
        <v>1218094.43</v>
      </c>
      <c r="Y463">
        <v>11084639.779999999</v>
      </c>
      <c r="Z463">
        <v>35837388.960000001</v>
      </c>
      <c r="AA463">
        <v>0.71736739352132883</v>
      </c>
      <c r="AB463">
        <v>575775995</v>
      </c>
      <c r="AC463">
        <v>3.9627700000000002E-2</v>
      </c>
      <c r="AD463">
        <v>22816678.390000001</v>
      </c>
      <c r="AE463">
        <v>0</v>
      </c>
      <c r="AF463">
        <v>23534654.75</v>
      </c>
      <c r="AH463">
        <v>2125738.34</v>
      </c>
      <c r="AJ463">
        <v>10483836.810000001</v>
      </c>
      <c r="AK463">
        <v>35236585.990000002</v>
      </c>
      <c r="AL463">
        <v>0.70534094647492618</v>
      </c>
      <c r="AO463">
        <v>328.87072980423176</v>
      </c>
      <c r="AP463">
        <v>3.4569025226952751E-2</v>
      </c>
    </row>
    <row r="464" spans="1:42" x14ac:dyDescent="0.25">
      <c r="A464" t="s">
        <v>1067</v>
      </c>
      <c r="B464" t="s">
        <v>1068</v>
      </c>
      <c r="C464" t="s">
        <v>1064</v>
      </c>
      <c r="D464" t="s">
        <v>102</v>
      </c>
      <c r="F464">
        <v>473.62</v>
      </c>
      <c r="H464">
        <v>34998700</v>
      </c>
      <c r="I464">
        <v>6132829.6699999999</v>
      </c>
      <c r="J464">
        <v>12948.84</v>
      </c>
      <c r="L464">
        <v>5.7</v>
      </c>
      <c r="M464">
        <v>5.7</v>
      </c>
      <c r="N464">
        <v>2699.63</v>
      </c>
      <c r="P464">
        <v>40.06</v>
      </c>
      <c r="Q464">
        <v>18973.21</v>
      </c>
      <c r="S464">
        <v>0.1842</v>
      </c>
      <c r="T464">
        <v>0.1842</v>
      </c>
      <c r="V464">
        <v>1129667.22</v>
      </c>
      <c r="X464">
        <v>483510.61</v>
      </c>
      <c r="Y464">
        <v>2585652.17</v>
      </c>
      <c r="Z464">
        <v>4198830</v>
      </c>
      <c r="AA464">
        <v>0.6846480704558684</v>
      </c>
      <c r="AB464">
        <v>35652913</v>
      </c>
      <c r="AC464">
        <v>3.8117699999999997E-2</v>
      </c>
      <c r="AD464">
        <v>1359007.04</v>
      </c>
      <c r="AE464">
        <v>42244.39</v>
      </c>
      <c r="AF464">
        <v>1171911.6100000001</v>
      </c>
      <c r="AH464">
        <v>154400.72</v>
      </c>
      <c r="AJ464">
        <v>2536961.6</v>
      </c>
      <c r="AK464">
        <v>4192383.8200000003</v>
      </c>
      <c r="AL464">
        <v>0.68359697653236806</v>
      </c>
      <c r="AO464">
        <v>1020.8830074743465</v>
      </c>
      <c r="AP464">
        <v>0.11533071177628959</v>
      </c>
    </row>
    <row r="465" spans="1:42" x14ac:dyDescent="0.25">
      <c r="A465" t="s">
        <v>1069</v>
      </c>
      <c r="B465" t="s">
        <v>1070</v>
      </c>
      <c r="C465" t="s">
        <v>1064</v>
      </c>
      <c r="D465" t="s">
        <v>102</v>
      </c>
      <c r="F465">
        <v>2275.9699999999998</v>
      </c>
      <c r="H465">
        <v>174124953</v>
      </c>
      <c r="I465">
        <v>31175432.449999999</v>
      </c>
      <c r="J465">
        <v>13697.64</v>
      </c>
      <c r="L465">
        <v>5.58</v>
      </c>
      <c r="M465">
        <v>5.58</v>
      </c>
      <c r="N465">
        <v>12699.91</v>
      </c>
      <c r="P465">
        <v>41.6</v>
      </c>
      <c r="Q465">
        <v>94680.35</v>
      </c>
      <c r="S465">
        <v>0.1797</v>
      </c>
      <c r="T465">
        <v>0.1797</v>
      </c>
      <c r="V465">
        <v>5602225.21</v>
      </c>
      <c r="X465">
        <v>483174.05</v>
      </c>
      <c r="Y465">
        <v>15199997.690000001</v>
      </c>
      <c r="Z465">
        <v>21285396.950000003</v>
      </c>
      <c r="AA465">
        <v>0.68276188258617099</v>
      </c>
      <c r="AB465">
        <v>174124953</v>
      </c>
      <c r="AC465">
        <v>3.48797E-2</v>
      </c>
      <c r="AD465">
        <v>6073426.1200000001</v>
      </c>
      <c r="AE465">
        <v>84674.8</v>
      </c>
      <c r="AF465">
        <v>5686900.0099999998</v>
      </c>
      <c r="AH465">
        <v>2190828.2000000002</v>
      </c>
      <c r="AJ465">
        <v>14504983.470000001</v>
      </c>
      <c r="AK465">
        <v>20675057.530000001</v>
      </c>
      <c r="AL465">
        <v>0.66318430588442412</v>
      </c>
      <c r="AO465">
        <v>212.29368137541357</v>
      </c>
      <c r="AP465">
        <v>2.3369901113885799E-2</v>
      </c>
    </row>
    <row r="466" spans="1:42" x14ac:dyDescent="0.25">
      <c r="A466" t="s">
        <v>1071</v>
      </c>
      <c r="B466" t="s">
        <v>1072</v>
      </c>
      <c r="C466" t="s">
        <v>1064</v>
      </c>
      <c r="D466" t="s">
        <v>102</v>
      </c>
      <c r="F466">
        <v>2215.5</v>
      </c>
      <c r="H466">
        <v>203755424</v>
      </c>
      <c r="I466">
        <v>28429160.57</v>
      </c>
      <c r="J466">
        <v>12831.93</v>
      </c>
      <c r="L466">
        <v>7.16</v>
      </c>
      <c r="M466">
        <v>7.16</v>
      </c>
      <c r="N466">
        <v>15862.98</v>
      </c>
      <c r="P466">
        <v>23.71</v>
      </c>
      <c r="Q466">
        <v>52529.5</v>
      </c>
      <c r="S466">
        <v>0.2445</v>
      </c>
      <c r="T466">
        <v>0.2445</v>
      </c>
      <c r="V466">
        <v>6950929.75</v>
      </c>
      <c r="X466">
        <v>352756.11</v>
      </c>
      <c r="Y466">
        <v>10606582.069999998</v>
      </c>
      <c r="Z466">
        <v>17910267.93</v>
      </c>
      <c r="AA466">
        <v>0.6299963689008774</v>
      </c>
      <c r="AB466">
        <v>203755424</v>
      </c>
      <c r="AC466">
        <v>3.5147600000000001E-2</v>
      </c>
      <c r="AD466">
        <v>7161514.1399999997</v>
      </c>
      <c r="AE466">
        <v>51487.88</v>
      </c>
      <c r="AF466">
        <v>7002417.6299999999</v>
      </c>
      <c r="AH466">
        <v>602747.93999999994</v>
      </c>
      <c r="AJ466">
        <v>10383563.140000001</v>
      </c>
      <c r="AK466">
        <v>17738736.880000003</v>
      </c>
      <c r="AL466">
        <v>0.62396273841159011</v>
      </c>
      <c r="AO466">
        <v>159.22189573459715</v>
      </c>
      <c r="AP466">
        <v>1.9886202291986413E-2</v>
      </c>
    </row>
    <row r="467" spans="1:42" x14ac:dyDescent="0.25">
      <c r="A467" t="s">
        <v>1073</v>
      </c>
      <c r="B467" t="s">
        <v>1074</v>
      </c>
      <c r="C467" t="s">
        <v>1075</v>
      </c>
      <c r="D467" t="s">
        <v>97</v>
      </c>
      <c r="F467">
        <v>75.319999999999993</v>
      </c>
      <c r="H467">
        <v>0</v>
      </c>
      <c r="I467">
        <v>1103442.1100000001</v>
      </c>
      <c r="J467">
        <v>14650.05</v>
      </c>
      <c r="L467">
        <v>0</v>
      </c>
      <c r="M467">
        <v>0</v>
      </c>
      <c r="N467">
        <v>0</v>
      </c>
      <c r="P467">
        <v>0</v>
      </c>
      <c r="Q467">
        <v>0</v>
      </c>
      <c r="S467">
        <v>0</v>
      </c>
      <c r="T467">
        <v>0.1</v>
      </c>
      <c r="V467">
        <v>110344.21</v>
      </c>
      <c r="X467">
        <v>0</v>
      </c>
      <c r="Y467">
        <v>530847.59</v>
      </c>
      <c r="Z467">
        <v>641191.79999999993</v>
      </c>
      <c r="AA467">
        <v>0.58108331573461514</v>
      </c>
      <c r="AB467">
        <v>0</v>
      </c>
      <c r="AC467">
        <v>0</v>
      </c>
      <c r="AD467">
        <v>0</v>
      </c>
      <c r="AE467">
        <v>0</v>
      </c>
      <c r="AF467">
        <v>110344.21</v>
      </c>
      <c r="AH467">
        <v>0</v>
      </c>
      <c r="AJ467">
        <v>530847.59</v>
      </c>
      <c r="AK467">
        <v>641191.79999999993</v>
      </c>
      <c r="AL467">
        <v>0.58108331573461514</v>
      </c>
      <c r="AO467">
        <v>0</v>
      </c>
      <c r="AP467">
        <v>0</v>
      </c>
    </row>
    <row r="468" spans="1:42" x14ac:dyDescent="0.25">
      <c r="A468" t="s">
        <v>1076</v>
      </c>
      <c r="B468" t="s">
        <v>1077</v>
      </c>
      <c r="C468" t="s">
        <v>1075</v>
      </c>
      <c r="D468" t="s">
        <v>97</v>
      </c>
      <c r="F468">
        <v>134.97999999999999</v>
      </c>
      <c r="H468">
        <v>0</v>
      </c>
      <c r="I468">
        <v>1986790.27</v>
      </c>
      <c r="J468">
        <v>14719.14</v>
      </c>
      <c r="L468">
        <v>0</v>
      </c>
      <c r="M468">
        <v>0</v>
      </c>
      <c r="N468">
        <v>0</v>
      </c>
      <c r="P468">
        <v>0</v>
      </c>
      <c r="Q468">
        <v>0</v>
      </c>
      <c r="S468">
        <v>0</v>
      </c>
      <c r="T468">
        <v>0.1</v>
      </c>
      <c r="V468">
        <v>198679.02</v>
      </c>
      <c r="X468">
        <v>0</v>
      </c>
      <c r="Y468">
        <v>1001711.85</v>
      </c>
      <c r="Z468">
        <v>1200390.8699999999</v>
      </c>
      <c r="AA468">
        <v>0.60418600197795402</v>
      </c>
      <c r="AB468">
        <v>0</v>
      </c>
      <c r="AC468">
        <v>0</v>
      </c>
      <c r="AD468">
        <v>0</v>
      </c>
      <c r="AE468">
        <v>0</v>
      </c>
      <c r="AF468">
        <v>198679.02</v>
      </c>
      <c r="AH468">
        <v>0</v>
      </c>
      <c r="AJ468">
        <v>1001711.85</v>
      </c>
      <c r="AK468">
        <v>1200390.8699999999</v>
      </c>
      <c r="AL468">
        <v>0.60418600197795402</v>
      </c>
      <c r="AO468">
        <v>0</v>
      </c>
      <c r="AP468">
        <v>0</v>
      </c>
    </row>
    <row r="469" spans="1:42" x14ac:dyDescent="0.25">
      <c r="A469" t="s">
        <v>1078</v>
      </c>
      <c r="B469" t="s">
        <v>1079</v>
      </c>
      <c r="C469" t="s">
        <v>1075</v>
      </c>
      <c r="D469" t="s">
        <v>102</v>
      </c>
      <c r="F469">
        <v>2037.95</v>
      </c>
      <c r="H469">
        <v>812941142</v>
      </c>
      <c r="I469">
        <v>27342611.699999999</v>
      </c>
      <c r="J469">
        <v>13416.72</v>
      </c>
      <c r="L469">
        <v>29.73</v>
      </c>
      <c r="M469">
        <v>29.73</v>
      </c>
      <c r="N469">
        <v>60588.25</v>
      </c>
      <c r="P469">
        <v>313.29000000000002</v>
      </c>
      <c r="Q469">
        <v>638469.35</v>
      </c>
      <c r="S469">
        <v>0.99399999999999999</v>
      </c>
      <c r="T469">
        <v>0.9</v>
      </c>
      <c r="V469">
        <v>24608350.530000001</v>
      </c>
      <c r="X469">
        <v>2614167.77</v>
      </c>
      <c r="Y469">
        <v>1349365.94</v>
      </c>
      <c r="Z469">
        <v>28571884.240000002</v>
      </c>
      <c r="AA469">
        <v>1</v>
      </c>
      <c r="AB469">
        <v>812941142</v>
      </c>
      <c r="AC469">
        <v>2.7332200000000001E-2</v>
      </c>
      <c r="AD469">
        <v>22219469.879999999</v>
      </c>
      <c r="AE469">
        <v>0</v>
      </c>
      <c r="AF469">
        <v>24608350.530000001</v>
      </c>
      <c r="AH469">
        <v>292526.64</v>
      </c>
      <c r="AJ469">
        <v>1349365.94</v>
      </c>
      <c r="AK469">
        <v>28571884.240000002</v>
      </c>
      <c r="AL469">
        <v>1.0449581244647528</v>
      </c>
      <c r="AO469">
        <v>1282.7438209965896</v>
      </c>
      <c r="AP469">
        <v>9.1494412760507529E-2</v>
      </c>
    </row>
    <row r="470" spans="1:42" x14ac:dyDescent="0.25">
      <c r="A470" t="s">
        <v>1080</v>
      </c>
      <c r="B470" t="s">
        <v>1081</v>
      </c>
      <c r="C470" t="s">
        <v>1075</v>
      </c>
      <c r="D470" t="s">
        <v>211</v>
      </c>
      <c r="F470">
        <v>307.56</v>
      </c>
      <c r="H470">
        <v>101075122</v>
      </c>
      <c r="I470">
        <v>4094943.33</v>
      </c>
      <c r="J470">
        <v>13314.29</v>
      </c>
      <c r="L470">
        <v>24.68</v>
      </c>
      <c r="M470">
        <v>17.079999999999998</v>
      </c>
      <c r="N470">
        <v>5253.12</v>
      </c>
      <c r="P470">
        <v>25.5</v>
      </c>
      <c r="Q470">
        <v>7842.78</v>
      </c>
      <c r="S470">
        <v>0.76339999999999997</v>
      </c>
      <c r="T470">
        <v>0.76339999999999997</v>
      </c>
      <c r="V470">
        <v>3126079.73</v>
      </c>
      <c r="X470">
        <v>434679.94</v>
      </c>
      <c r="Y470">
        <v>317332.19</v>
      </c>
      <c r="Z470">
        <v>3878091.86</v>
      </c>
      <c r="AA470">
        <v>0.94704408522303041</v>
      </c>
      <c r="AB470">
        <v>101075122</v>
      </c>
      <c r="AC470">
        <v>3.2514599999999998E-2</v>
      </c>
      <c r="AD470">
        <v>3286417.16</v>
      </c>
      <c r="AE470">
        <v>122401.59</v>
      </c>
      <c r="AF470">
        <v>3248481.32</v>
      </c>
      <c r="AH470">
        <v>68348.39</v>
      </c>
      <c r="AJ470">
        <v>313712.73</v>
      </c>
      <c r="AK470">
        <v>3996873.9899999998</v>
      </c>
      <c r="AL470">
        <v>0.97605111179890236</v>
      </c>
      <c r="AO470">
        <v>1413.3175315385615</v>
      </c>
      <c r="AP470">
        <v>0.10875497728663695</v>
      </c>
    </row>
    <row r="471" spans="1:42" x14ac:dyDescent="0.25">
      <c r="A471" t="s">
        <v>1082</v>
      </c>
      <c r="B471" t="s">
        <v>1083</v>
      </c>
      <c r="C471" t="s">
        <v>1075</v>
      </c>
      <c r="D471" t="s">
        <v>211</v>
      </c>
      <c r="F471">
        <v>85.25</v>
      </c>
      <c r="H471">
        <v>42226438</v>
      </c>
      <c r="I471">
        <v>1038638.12</v>
      </c>
      <c r="J471">
        <v>12183.43</v>
      </c>
      <c r="L471">
        <v>40.65</v>
      </c>
      <c r="M471">
        <v>28.14</v>
      </c>
      <c r="N471">
        <v>2398.9299999999998</v>
      </c>
      <c r="P471">
        <v>259.52999999999997</v>
      </c>
      <c r="Q471">
        <v>22124.93</v>
      </c>
      <c r="S471">
        <v>0.9889</v>
      </c>
      <c r="T471">
        <v>0.9</v>
      </c>
      <c r="V471">
        <v>934774.3</v>
      </c>
      <c r="X471">
        <v>43979.21</v>
      </c>
      <c r="Y471">
        <v>42174.25</v>
      </c>
      <c r="Z471">
        <v>1020927.76</v>
      </c>
      <c r="AA471">
        <v>0.9829484787251983</v>
      </c>
      <c r="AB471">
        <v>42226438</v>
      </c>
      <c r="AC471">
        <v>2.5700899999999999E-2</v>
      </c>
      <c r="AD471">
        <v>1085257.46</v>
      </c>
      <c r="AE471">
        <v>135434.84</v>
      </c>
      <c r="AF471">
        <v>1070209.1399999999</v>
      </c>
      <c r="AH471">
        <v>4377.1499999999996</v>
      </c>
      <c r="AJ471">
        <v>42099.61</v>
      </c>
      <c r="AK471">
        <v>1156287.96</v>
      </c>
      <c r="AL471">
        <v>1.1132731773796247</v>
      </c>
      <c r="AO471">
        <v>515.88516129032257</v>
      </c>
      <c r="AP471">
        <v>3.803482481993499E-2</v>
      </c>
    </row>
    <row r="472" spans="1:42" x14ac:dyDescent="0.25">
      <c r="A472" t="s">
        <v>1084</v>
      </c>
      <c r="B472" t="s">
        <v>1085</v>
      </c>
      <c r="C472" t="s">
        <v>1075</v>
      </c>
      <c r="D472" t="s">
        <v>211</v>
      </c>
      <c r="F472">
        <v>1105.73</v>
      </c>
      <c r="H472">
        <v>233970550</v>
      </c>
      <c r="I472">
        <v>15981765.800000001</v>
      </c>
      <c r="J472">
        <v>14453.58</v>
      </c>
      <c r="L472">
        <v>14.63</v>
      </c>
      <c r="M472">
        <v>10.119999999999999</v>
      </c>
      <c r="N472">
        <v>11189.98</v>
      </c>
      <c r="P472">
        <v>3.64</v>
      </c>
      <c r="Q472">
        <v>4024.85</v>
      </c>
      <c r="S472">
        <v>0.39300000000000002</v>
      </c>
      <c r="T472">
        <v>0.39300000000000002</v>
      </c>
      <c r="V472">
        <v>6280833.9500000002</v>
      </c>
      <c r="X472">
        <v>585139.54</v>
      </c>
      <c r="Y472">
        <v>4140103.74</v>
      </c>
      <c r="Z472">
        <v>11006077.23</v>
      </c>
      <c r="AA472">
        <v>0.68866465494069495</v>
      </c>
      <c r="AB472">
        <v>233970550</v>
      </c>
      <c r="AC472">
        <v>1.44896E-2</v>
      </c>
      <c r="AD472">
        <v>3390139.68</v>
      </c>
      <c r="AE472">
        <v>0</v>
      </c>
      <c r="AF472">
        <v>6280833.9500000002</v>
      </c>
      <c r="AH472">
        <v>478723.12</v>
      </c>
      <c r="AJ472">
        <v>3991060.31</v>
      </c>
      <c r="AK472">
        <v>10857033.800000001</v>
      </c>
      <c r="AL472">
        <v>0.67933881248591443</v>
      </c>
      <c r="AO472">
        <v>529.18844564224537</v>
      </c>
      <c r="AP472">
        <v>5.3894972676607124E-2</v>
      </c>
    </row>
    <row r="473" spans="1:42" x14ac:dyDescent="0.25">
      <c r="A473" t="s">
        <v>1086</v>
      </c>
      <c r="B473" t="s">
        <v>1087</v>
      </c>
      <c r="C473" t="s">
        <v>1075</v>
      </c>
      <c r="D473" t="s">
        <v>211</v>
      </c>
      <c r="F473">
        <v>725.7</v>
      </c>
      <c r="H473">
        <v>232297543</v>
      </c>
      <c r="I473">
        <v>10104481.890000001</v>
      </c>
      <c r="J473">
        <v>13923.77</v>
      </c>
      <c r="L473">
        <v>22.98</v>
      </c>
      <c r="M473">
        <v>15.9</v>
      </c>
      <c r="N473">
        <v>11538.63</v>
      </c>
      <c r="P473">
        <v>14.97</v>
      </c>
      <c r="Q473">
        <v>10863.72</v>
      </c>
      <c r="S473">
        <v>0.7087</v>
      </c>
      <c r="T473">
        <v>0.7087</v>
      </c>
      <c r="V473">
        <v>7161046.3099999996</v>
      </c>
      <c r="X473">
        <v>216023.29</v>
      </c>
      <c r="Y473">
        <v>1114519.53</v>
      </c>
      <c r="Z473">
        <v>8491589.129999999</v>
      </c>
      <c r="AA473">
        <v>0.84037847981139768</v>
      </c>
      <c r="AB473">
        <v>232297543</v>
      </c>
      <c r="AC473">
        <v>2.0583000000000001E-2</v>
      </c>
      <c r="AD473">
        <v>4781380.32</v>
      </c>
      <c r="AE473">
        <v>0</v>
      </c>
      <c r="AF473">
        <v>7161046.3099999996</v>
      </c>
      <c r="AH473">
        <v>176247.82</v>
      </c>
      <c r="AJ473">
        <v>1086386.58</v>
      </c>
      <c r="AK473">
        <v>8463456.1799999997</v>
      </c>
      <c r="AL473">
        <v>0.83759427471248593</v>
      </c>
      <c r="AO473">
        <v>297.67574755408572</v>
      </c>
      <c r="AP473">
        <v>2.5524240381900341E-2</v>
      </c>
    </row>
    <row r="474" spans="1:42" x14ac:dyDescent="0.25">
      <c r="A474" t="s">
        <v>1088</v>
      </c>
      <c r="B474" t="s">
        <v>1089</v>
      </c>
      <c r="C474" t="s">
        <v>1075</v>
      </c>
      <c r="D474" t="s">
        <v>211</v>
      </c>
      <c r="F474">
        <v>155.96</v>
      </c>
      <c r="H474">
        <v>23360761</v>
      </c>
      <c r="I474">
        <v>2091550.82</v>
      </c>
      <c r="J474">
        <v>13410.81</v>
      </c>
      <c r="L474">
        <v>11.16</v>
      </c>
      <c r="M474">
        <v>7.72</v>
      </c>
      <c r="N474">
        <v>1204.01</v>
      </c>
      <c r="P474">
        <v>18.57</v>
      </c>
      <c r="Q474">
        <v>2896.17</v>
      </c>
      <c r="S474">
        <v>0.27010000000000001</v>
      </c>
      <c r="T474">
        <v>0.27010000000000001</v>
      </c>
      <c r="V474">
        <v>564927.87</v>
      </c>
      <c r="X474">
        <v>90234.06</v>
      </c>
      <c r="Y474">
        <v>1040716.9800000001</v>
      </c>
      <c r="Z474">
        <v>1695878.9100000001</v>
      </c>
      <c r="AA474">
        <v>0.81082366910883863</v>
      </c>
      <c r="AB474">
        <v>23360761</v>
      </c>
      <c r="AC474">
        <v>2.2747099999999999E-2</v>
      </c>
      <c r="AD474">
        <v>531389.56000000006</v>
      </c>
      <c r="AE474">
        <v>0</v>
      </c>
      <c r="AF474">
        <v>564927.87</v>
      </c>
      <c r="AH474">
        <v>70581.88</v>
      </c>
      <c r="AJ474">
        <v>1027364.55</v>
      </c>
      <c r="AK474">
        <v>1682526.48</v>
      </c>
      <c r="AL474">
        <v>0.8044396836601847</v>
      </c>
      <c r="AO474">
        <v>578.57181328545778</v>
      </c>
      <c r="AP474">
        <v>5.3630097994059503E-2</v>
      </c>
    </row>
    <row r="475" spans="1:42" x14ac:dyDescent="0.25">
      <c r="A475" t="s">
        <v>1090</v>
      </c>
      <c r="B475" t="s">
        <v>1091</v>
      </c>
      <c r="C475" t="s">
        <v>1075</v>
      </c>
      <c r="D475" t="s">
        <v>222</v>
      </c>
      <c r="F475">
        <v>185.32</v>
      </c>
      <c r="H475">
        <v>61931846</v>
      </c>
      <c r="I475">
        <v>2776199.64</v>
      </c>
      <c r="J475">
        <v>14980.57</v>
      </c>
      <c r="L475">
        <v>22.3</v>
      </c>
      <c r="M475">
        <v>6.86</v>
      </c>
      <c r="N475">
        <v>1271.29</v>
      </c>
      <c r="P475">
        <v>26.72</v>
      </c>
      <c r="Q475">
        <v>4951.75</v>
      </c>
      <c r="S475">
        <v>0.23130000000000001</v>
      </c>
      <c r="T475">
        <v>0.23130000000000001</v>
      </c>
      <c r="V475">
        <v>642134.97</v>
      </c>
      <c r="X475">
        <v>113139.87</v>
      </c>
      <c r="Y475">
        <v>1108618.0900000001</v>
      </c>
      <c r="Z475">
        <v>1863892.9300000002</v>
      </c>
      <c r="AA475">
        <v>0.67138288729120366</v>
      </c>
      <c r="AB475">
        <v>61931846</v>
      </c>
      <c r="AC475">
        <v>1.9037800000000001E-2</v>
      </c>
      <c r="AD475">
        <v>1179046.0900000001</v>
      </c>
      <c r="AE475">
        <v>124187.54</v>
      </c>
      <c r="AF475">
        <v>766322.51</v>
      </c>
      <c r="AH475">
        <v>52392.95</v>
      </c>
      <c r="AJ475">
        <v>1091400.8700000001</v>
      </c>
      <c r="AK475">
        <v>1970863.25</v>
      </c>
      <c r="AL475">
        <v>0.70991409320980958</v>
      </c>
      <c r="AO475">
        <v>610.5108461040362</v>
      </c>
      <c r="AP475">
        <v>5.7406250788835801E-2</v>
      </c>
    </row>
    <row r="476" spans="1:42" x14ac:dyDescent="0.25">
      <c r="A476" t="s">
        <v>1092</v>
      </c>
      <c r="B476" t="s">
        <v>1093</v>
      </c>
      <c r="C476" t="s">
        <v>1075</v>
      </c>
      <c r="D476" t="s">
        <v>211</v>
      </c>
      <c r="F476">
        <v>84.14</v>
      </c>
      <c r="H476">
        <v>19687255</v>
      </c>
      <c r="I476">
        <v>1058301.9099999999</v>
      </c>
      <c r="J476">
        <v>12577.86</v>
      </c>
      <c r="L476">
        <v>18.600000000000001</v>
      </c>
      <c r="M476">
        <v>12.87</v>
      </c>
      <c r="N476">
        <v>1082.8800000000001</v>
      </c>
      <c r="P476">
        <v>0.7</v>
      </c>
      <c r="Q476">
        <v>58.89</v>
      </c>
      <c r="S476">
        <v>0.5474</v>
      </c>
      <c r="T476">
        <v>0.5474</v>
      </c>
      <c r="V476">
        <v>579314.46</v>
      </c>
      <c r="X476">
        <v>11095.91</v>
      </c>
      <c r="Y476">
        <v>243825.68999999997</v>
      </c>
      <c r="Z476">
        <v>834236.05999999994</v>
      </c>
      <c r="AA476">
        <v>0.78827794990939781</v>
      </c>
      <c r="AB476">
        <v>19687255</v>
      </c>
      <c r="AC476">
        <v>3.4798299999999997E-2</v>
      </c>
      <c r="AD476">
        <v>685083</v>
      </c>
      <c r="AE476">
        <v>57897.69</v>
      </c>
      <c r="AF476">
        <v>637212.15</v>
      </c>
      <c r="AH476">
        <v>13186.26</v>
      </c>
      <c r="AJ476">
        <v>241033.86</v>
      </c>
      <c r="AK476">
        <v>889341.92</v>
      </c>
      <c r="AL476">
        <v>0.84034802507348783</v>
      </c>
      <c r="AO476">
        <v>131.87437603993345</v>
      </c>
      <c r="AP476">
        <v>1.2476539956645695E-2</v>
      </c>
    </row>
    <row r="477" spans="1:42" x14ac:dyDescent="0.25">
      <c r="A477" t="s">
        <v>1094</v>
      </c>
      <c r="B477" t="s">
        <v>1095</v>
      </c>
      <c r="C477" t="s">
        <v>1075</v>
      </c>
      <c r="D477" t="s">
        <v>211</v>
      </c>
      <c r="F477">
        <v>109.75</v>
      </c>
      <c r="H477">
        <v>19058176</v>
      </c>
      <c r="I477">
        <v>1542033.9</v>
      </c>
      <c r="J477">
        <v>14050.42</v>
      </c>
      <c r="L477">
        <v>12.35</v>
      </c>
      <c r="M477">
        <v>8.5500000000000007</v>
      </c>
      <c r="N477">
        <v>938.36</v>
      </c>
      <c r="P477">
        <v>12.11</v>
      </c>
      <c r="Q477">
        <v>1329.07</v>
      </c>
      <c r="S477">
        <v>0.3105</v>
      </c>
      <c r="T477">
        <v>0.3105</v>
      </c>
      <c r="V477">
        <v>478801.52</v>
      </c>
      <c r="X477">
        <v>23768.799999999999</v>
      </c>
      <c r="Y477">
        <v>814121.29</v>
      </c>
      <c r="Z477">
        <v>1316691.6100000001</v>
      </c>
      <c r="AA477">
        <v>0.85386683781724915</v>
      </c>
      <c r="AB477">
        <v>19058176</v>
      </c>
      <c r="AC477">
        <v>2.55283E-2</v>
      </c>
      <c r="AD477">
        <v>486522.83</v>
      </c>
      <c r="AE477">
        <v>2397.46</v>
      </c>
      <c r="AF477">
        <v>481198.98</v>
      </c>
      <c r="AH477">
        <v>167269.39000000001</v>
      </c>
      <c r="AJ477">
        <v>789677.68</v>
      </c>
      <c r="AK477">
        <v>1294645.46</v>
      </c>
      <c r="AL477">
        <v>0.83957003798684327</v>
      </c>
      <c r="AO477">
        <v>216.57220956719817</v>
      </c>
      <c r="AP477">
        <v>1.8359312054436895E-2</v>
      </c>
    </row>
    <row r="478" spans="1:42" x14ac:dyDescent="0.25">
      <c r="A478" t="s">
        <v>1096</v>
      </c>
      <c r="B478" t="s">
        <v>1097</v>
      </c>
      <c r="C478" t="s">
        <v>1075</v>
      </c>
      <c r="D478" t="s">
        <v>222</v>
      </c>
      <c r="F478">
        <v>903.5</v>
      </c>
      <c r="H478">
        <v>475152615</v>
      </c>
      <c r="I478">
        <v>13732820.960000001</v>
      </c>
      <c r="J478">
        <v>15199.58</v>
      </c>
      <c r="L478">
        <v>34.590000000000003</v>
      </c>
      <c r="M478">
        <v>10.64</v>
      </c>
      <c r="N478">
        <v>9613.24</v>
      </c>
      <c r="P478">
        <v>1.93</v>
      </c>
      <c r="Q478">
        <v>1743.75</v>
      </c>
      <c r="S478">
        <v>0.42170000000000002</v>
      </c>
      <c r="T478">
        <v>0.42170000000000002</v>
      </c>
      <c r="V478">
        <v>5791130.5899999999</v>
      </c>
      <c r="X478">
        <v>727383.91</v>
      </c>
      <c r="Y478">
        <v>2576598.52</v>
      </c>
      <c r="Z478">
        <v>9095113.0199999996</v>
      </c>
      <c r="AA478">
        <v>0.66229022037727048</v>
      </c>
      <c r="AB478">
        <v>475152615</v>
      </c>
      <c r="AC478">
        <v>1.51684E-2</v>
      </c>
      <c r="AD478">
        <v>7207304.9199999999</v>
      </c>
      <c r="AE478">
        <v>597200.71</v>
      </c>
      <c r="AF478">
        <v>6388331.2999999998</v>
      </c>
      <c r="AH478">
        <v>156693.04999999999</v>
      </c>
      <c r="AJ478">
        <v>2523681.7400000002</v>
      </c>
      <c r="AK478">
        <v>9639396.9499999993</v>
      </c>
      <c r="AL478">
        <v>0.70192402406446275</v>
      </c>
      <c r="AO478">
        <v>805.07350304371892</v>
      </c>
      <c r="AP478">
        <v>7.5459482971079433E-2</v>
      </c>
    </row>
    <row r="479" spans="1:42" x14ac:dyDescent="0.25">
      <c r="A479" t="s">
        <v>1098</v>
      </c>
      <c r="B479" t="s">
        <v>1099</v>
      </c>
      <c r="C479" t="s">
        <v>1075</v>
      </c>
      <c r="D479" t="s">
        <v>222</v>
      </c>
      <c r="F479">
        <v>2853.5</v>
      </c>
      <c r="H479">
        <v>1490589976</v>
      </c>
      <c r="I479">
        <v>40984050.259999998</v>
      </c>
      <c r="J479">
        <v>14362.73</v>
      </c>
      <c r="L479">
        <v>36.369999999999997</v>
      </c>
      <c r="M479">
        <v>11.19</v>
      </c>
      <c r="N479">
        <v>31930.66</v>
      </c>
      <c r="P479">
        <v>0.7</v>
      </c>
      <c r="Q479">
        <v>1997.45</v>
      </c>
      <c r="S479">
        <v>0.45250000000000001</v>
      </c>
      <c r="T479">
        <v>0.45250000000000001</v>
      </c>
      <c r="V479">
        <v>18545282.739999998</v>
      </c>
      <c r="X479">
        <v>1088385.82</v>
      </c>
      <c r="Y479">
        <v>6306058.1799999988</v>
      </c>
      <c r="Z479">
        <v>25939726.739999998</v>
      </c>
      <c r="AA479">
        <v>0.63292248021950381</v>
      </c>
      <c r="AB479">
        <v>1490589976</v>
      </c>
      <c r="AC479">
        <v>1.8254200000000002E-2</v>
      </c>
      <c r="AD479">
        <v>27209527.530000001</v>
      </c>
      <c r="AE479">
        <v>3920570.76</v>
      </c>
      <c r="AF479">
        <v>22465853.5</v>
      </c>
      <c r="AH479">
        <v>180048.06</v>
      </c>
      <c r="AJ479">
        <v>6239966.5800000001</v>
      </c>
      <c r="AK479">
        <v>29794205.899999999</v>
      </c>
      <c r="AL479">
        <v>0.72697075352454443</v>
      </c>
      <c r="AO479">
        <v>381.42134922025588</v>
      </c>
      <c r="AP479">
        <v>3.6530116749981918E-2</v>
      </c>
    </row>
    <row r="480" spans="1:42" x14ac:dyDescent="0.25">
      <c r="A480" t="s">
        <v>1100</v>
      </c>
      <c r="B480" t="s">
        <v>1101</v>
      </c>
      <c r="C480" t="s">
        <v>1075</v>
      </c>
      <c r="D480" t="s">
        <v>211</v>
      </c>
      <c r="F480">
        <v>4545.2299999999996</v>
      </c>
      <c r="H480">
        <v>987433329</v>
      </c>
      <c r="I480">
        <v>59795299.609999999</v>
      </c>
      <c r="J480">
        <v>13155.61</v>
      </c>
      <c r="L480">
        <v>16.510000000000002</v>
      </c>
      <c r="M480">
        <v>11.43</v>
      </c>
      <c r="N480">
        <v>51951.97</v>
      </c>
      <c r="P480">
        <v>0.36</v>
      </c>
      <c r="Q480">
        <v>1636.28</v>
      </c>
      <c r="S480">
        <v>0.46600000000000003</v>
      </c>
      <c r="T480">
        <v>0.46600000000000003</v>
      </c>
      <c r="V480">
        <v>27864609.609999999</v>
      </c>
      <c r="X480">
        <v>635414.78</v>
      </c>
      <c r="Y480">
        <v>14325638.75</v>
      </c>
      <c r="Z480">
        <v>42825663.140000001</v>
      </c>
      <c r="AA480">
        <v>0.71620450803524294</v>
      </c>
      <c r="AB480">
        <v>987433329</v>
      </c>
      <c r="AC480">
        <v>2.3836099999999999E-2</v>
      </c>
      <c r="AD480">
        <v>23536559.57</v>
      </c>
      <c r="AE480">
        <v>0</v>
      </c>
      <c r="AF480">
        <v>27864609.609999999</v>
      </c>
      <c r="AH480">
        <v>404015.79</v>
      </c>
      <c r="AJ480">
        <v>14210980.890000001</v>
      </c>
      <c r="AK480">
        <v>42711005.280000001</v>
      </c>
      <c r="AL480">
        <v>0.71428700179733073</v>
      </c>
      <c r="AO480">
        <v>139.7981576289869</v>
      </c>
      <c r="AP480">
        <v>1.4877073855658965E-2</v>
      </c>
    </row>
    <row r="481" spans="1:42" x14ac:dyDescent="0.25">
      <c r="A481" t="s">
        <v>1102</v>
      </c>
      <c r="B481" t="s">
        <v>1103</v>
      </c>
      <c r="C481" t="s">
        <v>1104</v>
      </c>
      <c r="D481" t="s">
        <v>222</v>
      </c>
      <c r="F481">
        <v>169</v>
      </c>
      <c r="H481">
        <v>121058092</v>
      </c>
      <c r="I481">
        <v>2446162.7599999998</v>
      </c>
      <c r="J481">
        <v>14474.33</v>
      </c>
      <c r="L481">
        <v>49.48</v>
      </c>
      <c r="M481">
        <v>15.22</v>
      </c>
      <c r="N481">
        <v>2572.1799999999998</v>
      </c>
      <c r="P481">
        <v>10.17</v>
      </c>
      <c r="Q481">
        <v>1718.73</v>
      </c>
      <c r="S481">
        <v>0.67469999999999997</v>
      </c>
      <c r="T481">
        <v>0.67469999999999997</v>
      </c>
      <c r="V481">
        <v>1650426.01</v>
      </c>
      <c r="X481">
        <v>156356.93</v>
      </c>
      <c r="Y481">
        <v>130232.91000000002</v>
      </c>
      <c r="Z481">
        <v>1937015.8499999999</v>
      </c>
      <c r="AA481">
        <v>0.7918589399178001</v>
      </c>
      <c r="AB481">
        <v>121058092</v>
      </c>
      <c r="AC481">
        <v>2.2783899999999999E-2</v>
      </c>
      <c r="AD481">
        <v>2758175.46</v>
      </c>
      <c r="AE481">
        <v>747398.55</v>
      </c>
      <c r="AF481">
        <v>2397824.56</v>
      </c>
      <c r="AH481">
        <v>15332.8</v>
      </c>
      <c r="AJ481">
        <v>127041.52</v>
      </c>
      <c r="AK481">
        <v>2681223.0100000002</v>
      </c>
      <c r="AL481">
        <v>1.0960934627260863</v>
      </c>
      <c r="AO481">
        <v>925.18893491124254</v>
      </c>
      <c r="AP481">
        <v>5.8315525943513358E-2</v>
      </c>
    </row>
    <row r="482" spans="1:42" x14ac:dyDescent="0.25">
      <c r="A482" t="s">
        <v>1105</v>
      </c>
      <c r="B482" t="s">
        <v>1106</v>
      </c>
      <c r="C482" t="s">
        <v>1104</v>
      </c>
      <c r="D482" t="s">
        <v>211</v>
      </c>
      <c r="F482">
        <v>234.32</v>
      </c>
      <c r="H482">
        <v>79705176</v>
      </c>
      <c r="I482">
        <v>3098222.9</v>
      </c>
      <c r="J482">
        <v>13222.18</v>
      </c>
      <c r="L482">
        <v>25.72</v>
      </c>
      <c r="M482">
        <v>17.8</v>
      </c>
      <c r="N482">
        <v>4170.8900000000003</v>
      </c>
      <c r="P482">
        <v>33.29</v>
      </c>
      <c r="Q482">
        <v>7800.51</v>
      </c>
      <c r="S482">
        <v>0.79369999999999996</v>
      </c>
      <c r="T482">
        <v>0.79369999999999996</v>
      </c>
      <c r="V482">
        <v>2459059.5099999998</v>
      </c>
      <c r="X482">
        <v>124322.57</v>
      </c>
      <c r="Y482">
        <v>213045.65000000002</v>
      </c>
      <c r="Z482">
        <v>2796427.7299999995</v>
      </c>
      <c r="AA482">
        <v>0.90259087879054778</v>
      </c>
      <c r="AB482">
        <v>81949481</v>
      </c>
      <c r="AC482">
        <v>2.68183E-2</v>
      </c>
      <c r="AD482">
        <v>2197745.7599999998</v>
      </c>
      <c r="AE482">
        <v>0</v>
      </c>
      <c r="AF482">
        <v>2459059.5099999998</v>
      </c>
      <c r="AH482">
        <v>23310.720000000001</v>
      </c>
      <c r="AJ482">
        <v>210774.97</v>
      </c>
      <c r="AK482">
        <v>2794157.05</v>
      </c>
      <c r="AL482">
        <v>0.90185798123175709</v>
      </c>
      <c r="AO482">
        <v>530.5674718333903</v>
      </c>
      <c r="AP482">
        <v>4.449376601791228E-2</v>
      </c>
    </row>
    <row r="483" spans="1:42" x14ac:dyDescent="0.25">
      <c r="A483" t="s">
        <v>1107</v>
      </c>
      <c r="B483" t="s">
        <v>1108</v>
      </c>
      <c r="C483" t="s">
        <v>1104</v>
      </c>
      <c r="D483" t="s">
        <v>102</v>
      </c>
      <c r="F483">
        <v>2278.25</v>
      </c>
      <c r="H483">
        <v>214542338</v>
      </c>
      <c r="I483">
        <v>35758518.649999999</v>
      </c>
      <c r="J483">
        <v>15695.6</v>
      </c>
      <c r="L483">
        <v>5.99</v>
      </c>
      <c r="M483">
        <v>5.99</v>
      </c>
      <c r="N483">
        <v>13646.71</v>
      </c>
      <c r="P483">
        <v>36.479999999999997</v>
      </c>
      <c r="Q483">
        <v>83110.559999999998</v>
      </c>
      <c r="S483">
        <v>0.19539999999999999</v>
      </c>
      <c r="T483">
        <v>0.19539999999999999</v>
      </c>
      <c r="V483">
        <v>6987214.54</v>
      </c>
      <c r="X483">
        <v>1796100.85</v>
      </c>
      <c r="Y483">
        <v>15877244.619999999</v>
      </c>
      <c r="Z483">
        <v>24660560.009999998</v>
      </c>
      <c r="AA483">
        <v>0.68964154391781551</v>
      </c>
      <c r="AB483">
        <v>259448574</v>
      </c>
      <c r="AC483">
        <v>5.3560499999999997E-2</v>
      </c>
      <c r="AD483">
        <v>13896195.34</v>
      </c>
      <c r="AE483">
        <v>1350014.84</v>
      </c>
      <c r="AF483">
        <v>8337229.3799999999</v>
      </c>
      <c r="AH483">
        <v>1333793.98</v>
      </c>
      <c r="AJ483">
        <v>15463290.369999999</v>
      </c>
      <c r="AK483">
        <v>25596620.600000001</v>
      </c>
      <c r="AL483">
        <v>0.7158188193011179</v>
      </c>
      <c r="AO483">
        <v>788.36863820915175</v>
      </c>
      <c r="AP483">
        <v>7.0169452369036558E-2</v>
      </c>
    </row>
    <row r="484" spans="1:42" x14ac:dyDescent="0.25">
      <c r="A484" t="s">
        <v>1109</v>
      </c>
      <c r="B484" t="s">
        <v>1110</v>
      </c>
      <c r="C484" t="s">
        <v>1104</v>
      </c>
      <c r="D484" t="s">
        <v>211</v>
      </c>
      <c r="F484">
        <v>115.88</v>
      </c>
      <c r="H484">
        <v>33968707</v>
      </c>
      <c r="I484">
        <v>1476498.82</v>
      </c>
      <c r="J484">
        <v>12741.61</v>
      </c>
      <c r="L484">
        <v>23</v>
      </c>
      <c r="M484">
        <v>15.92</v>
      </c>
      <c r="N484">
        <v>1844.8</v>
      </c>
      <c r="P484">
        <v>15.13</v>
      </c>
      <c r="Q484">
        <v>1753.26</v>
      </c>
      <c r="S484">
        <v>0.7097</v>
      </c>
      <c r="T484">
        <v>0.7097</v>
      </c>
      <c r="V484">
        <v>1047871.21</v>
      </c>
      <c r="X484">
        <v>78581.22</v>
      </c>
      <c r="Y484">
        <v>105312.14</v>
      </c>
      <c r="Z484">
        <v>1231764.5699999998</v>
      </c>
      <c r="AA484">
        <v>0.83424690444385174</v>
      </c>
      <c r="AB484">
        <v>33968707</v>
      </c>
      <c r="AC484">
        <v>2.6579499999999999E-2</v>
      </c>
      <c r="AD484">
        <v>902871.24</v>
      </c>
      <c r="AE484">
        <v>0</v>
      </c>
      <c r="AF484">
        <v>1047871.21</v>
      </c>
      <c r="AH484">
        <v>19465.240000000002</v>
      </c>
      <c r="AJ484">
        <v>102085.71</v>
      </c>
      <c r="AK484">
        <v>1228538.1399999999</v>
      </c>
      <c r="AL484">
        <v>0.83206171475301272</v>
      </c>
      <c r="AO484">
        <v>678.12581981360029</v>
      </c>
      <c r="AP484">
        <v>6.3963191244514397E-2</v>
      </c>
    </row>
    <row r="485" spans="1:42" x14ac:dyDescent="0.25">
      <c r="A485" t="s">
        <v>1111</v>
      </c>
      <c r="B485" t="s">
        <v>1112</v>
      </c>
      <c r="C485" t="s">
        <v>1104</v>
      </c>
      <c r="D485" t="s">
        <v>102</v>
      </c>
      <c r="F485">
        <v>6555</v>
      </c>
      <c r="H485">
        <v>860133561</v>
      </c>
      <c r="I485">
        <v>90582200.359999999</v>
      </c>
      <c r="J485">
        <v>13818.79</v>
      </c>
      <c r="L485">
        <v>9.49</v>
      </c>
      <c r="M485">
        <v>9.49</v>
      </c>
      <c r="N485">
        <v>62206.95</v>
      </c>
      <c r="P485">
        <v>6.45</v>
      </c>
      <c r="Q485">
        <v>42279.75</v>
      </c>
      <c r="S485">
        <v>0.35909999999999997</v>
      </c>
      <c r="T485">
        <v>0.35909999999999997</v>
      </c>
      <c r="V485">
        <v>32528068.140000001</v>
      </c>
      <c r="X485">
        <v>793394.26</v>
      </c>
      <c r="Y485">
        <v>16115075.619999999</v>
      </c>
      <c r="Z485">
        <v>49436538.020000003</v>
      </c>
      <c r="AA485">
        <v>0.54576437560055757</v>
      </c>
      <c r="AB485">
        <v>925607146</v>
      </c>
      <c r="AC485">
        <v>5.8947100000000002E-2</v>
      </c>
      <c r="AD485">
        <v>54561856.990000002</v>
      </c>
      <c r="AE485">
        <v>7912333.5700000003</v>
      </c>
      <c r="AF485">
        <v>40440401.710000001</v>
      </c>
      <c r="AH485">
        <v>607005.72</v>
      </c>
      <c r="AJ485">
        <v>15839351.99</v>
      </c>
      <c r="AK485">
        <v>57073147.960000001</v>
      </c>
      <c r="AL485">
        <v>0.63007023160372255</v>
      </c>
      <c r="AO485">
        <v>121.03650038138825</v>
      </c>
      <c r="AP485">
        <v>1.3901357965326431E-2</v>
      </c>
    </row>
    <row r="486" spans="1:42" x14ac:dyDescent="0.25">
      <c r="A486" t="s">
        <v>1113</v>
      </c>
      <c r="B486" t="s">
        <v>1114</v>
      </c>
      <c r="C486" t="s">
        <v>1104</v>
      </c>
      <c r="D486" t="s">
        <v>102</v>
      </c>
      <c r="F486">
        <v>17075.439999999999</v>
      </c>
      <c r="H486">
        <v>1872279002</v>
      </c>
      <c r="I486">
        <v>239375898.63</v>
      </c>
      <c r="J486">
        <v>14018.72</v>
      </c>
      <c r="L486">
        <v>7.82</v>
      </c>
      <c r="M486">
        <v>7.82</v>
      </c>
      <c r="N486">
        <v>133529.94</v>
      </c>
      <c r="P486">
        <v>17.72</v>
      </c>
      <c r="Q486">
        <v>302576.78999999998</v>
      </c>
      <c r="S486">
        <v>0.27489999999999998</v>
      </c>
      <c r="T486">
        <v>0.27489999999999998</v>
      </c>
      <c r="V486">
        <v>65804434.530000001</v>
      </c>
      <c r="X486">
        <v>3409056.93</v>
      </c>
      <c r="Y486">
        <v>81459078.629999995</v>
      </c>
      <c r="Z486">
        <v>150672570.09</v>
      </c>
      <c r="AA486">
        <v>0.62943918311046221</v>
      </c>
      <c r="AB486">
        <v>2113014233</v>
      </c>
      <c r="AC486">
        <v>4.4429299999999998E-2</v>
      </c>
      <c r="AD486">
        <v>93879743.260000005</v>
      </c>
      <c r="AE486">
        <v>7717902.3600000003</v>
      </c>
      <c r="AF486">
        <v>73522336.890000001</v>
      </c>
      <c r="AH486">
        <v>1550598.46</v>
      </c>
      <c r="AJ486">
        <v>80884487.590000004</v>
      </c>
      <c r="AK486">
        <v>157815881.41000003</v>
      </c>
      <c r="AL486">
        <v>0.65928058051464</v>
      </c>
      <c r="AO486">
        <v>199.64679855980287</v>
      </c>
      <c r="AP486">
        <v>2.1601482053275691E-2</v>
      </c>
    </row>
    <row r="487" spans="1:42" x14ac:dyDescent="0.25">
      <c r="A487" t="s">
        <v>1115</v>
      </c>
      <c r="B487" t="s">
        <v>1116</v>
      </c>
      <c r="C487" t="s">
        <v>1117</v>
      </c>
      <c r="D487" t="s">
        <v>97</v>
      </c>
      <c r="F487">
        <v>57</v>
      </c>
      <c r="H487">
        <v>0</v>
      </c>
      <c r="I487">
        <v>782888.12</v>
      </c>
      <c r="J487">
        <v>13734.87</v>
      </c>
      <c r="L487">
        <v>0</v>
      </c>
      <c r="M487">
        <v>0</v>
      </c>
      <c r="N487">
        <v>0</v>
      </c>
      <c r="P487">
        <v>0</v>
      </c>
      <c r="Q487">
        <v>0</v>
      </c>
      <c r="S487">
        <v>0</v>
      </c>
      <c r="T487">
        <v>0.1</v>
      </c>
      <c r="V487">
        <v>78288.81</v>
      </c>
      <c r="X487">
        <v>0</v>
      </c>
      <c r="Y487">
        <v>382661.7</v>
      </c>
      <c r="Z487">
        <v>460950.51</v>
      </c>
      <c r="AA487">
        <v>0.58878209826456429</v>
      </c>
      <c r="AB487">
        <v>0</v>
      </c>
      <c r="AC487">
        <v>0</v>
      </c>
      <c r="AD487">
        <v>0</v>
      </c>
      <c r="AE487">
        <v>0</v>
      </c>
      <c r="AF487">
        <v>78288.81</v>
      </c>
      <c r="AH487">
        <v>0</v>
      </c>
      <c r="AJ487">
        <v>382661.7</v>
      </c>
      <c r="AK487">
        <v>460950.51</v>
      </c>
      <c r="AL487">
        <v>0.58878209826456429</v>
      </c>
      <c r="AO487">
        <v>0</v>
      </c>
      <c r="AP487">
        <v>0</v>
      </c>
    </row>
    <row r="488" spans="1:42" x14ac:dyDescent="0.25">
      <c r="A488" t="s">
        <v>1118</v>
      </c>
      <c r="B488" t="s">
        <v>1119</v>
      </c>
      <c r="C488" t="s">
        <v>1117</v>
      </c>
      <c r="D488" t="s">
        <v>97</v>
      </c>
      <c r="F488">
        <v>19.64</v>
      </c>
      <c r="H488">
        <v>0</v>
      </c>
      <c r="I488">
        <v>243925.12</v>
      </c>
      <c r="J488">
        <v>12419.81</v>
      </c>
      <c r="L488">
        <v>0</v>
      </c>
      <c r="M488">
        <v>0</v>
      </c>
      <c r="N488">
        <v>0</v>
      </c>
      <c r="P488">
        <v>0</v>
      </c>
      <c r="Q488">
        <v>0</v>
      </c>
      <c r="S488">
        <v>0</v>
      </c>
      <c r="T488">
        <v>0.1</v>
      </c>
      <c r="V488">
        <v>24392.51</v>
      </c>
      <c r="X488">
        <v>0</v>
      </c>
      <c r="Y488">
        <v>149314.47</v>
      </c>
      <c r="Z488">
        <v>173706.98</v>
      </c>
      <c r="AA488">
        <v>0.71213239538428852</v>
      </c>
      <c r="AB488">
        <v>0</v>
      </c>
      <c r="AC488">
        <v>0</v>
      </c>
      <c r="AD488">
        <v>0</v>
      </c>
      <c r="AE488">
        <v>0</v>
      </c>
      <c r="AF488">
        <v>24392.51</v>
      </c>
      <c r="AH488">
        <v>0</v>
      </c>
      <c r="AJ488">
        <v>149314.47</v>
      </c>
      <c r="AK488">
        <v>173706.98</v>
      </c>
      <c r="AL488">
        <v>0.71213239538428852</v>
      </c>
      <c r="AO488">
        <v>0</v>
      </c>
      <c r="AP488">
        <v>0</v>
      </c>
    </row>
    <row r="489" spans="1:42" x14ac:dyDescent="0.25">
      <c r="A489" t="s">
        <v>1120</v>
      </c>
      <c r="B489" t="s">
        <v>1121</v>
      </c>
      <c r="C489" t="s">
        <v>1122</v>
      </c>
      <c r="D489" t="s">
        <v>102</v>
      </c>
      <c r="F489">
        <v>275.45999999999998</v>
      </c>
      <c r="H489">
        <v>29465663</v>
      </c>
      <c r="I489">
        <v>3544478.8</v>
      </c>
      <c r="J489">
        <v>12867.49</v>
      </c>
      <c r="L489">
        <v>8.31</v>
      </c>
      <c r="M489">
        <v>8.31</v>
      </c>
      <c r="N489">
        <v>2289.0700000000002</v>
      </c>
      <c r="P489">
        <v>13.83</v>
      </c>
      <c r="Q489">
        <v>3809.61</v>
      </c>
      <c r="S489">
        <v>0.29859999999999998</v>
      </c>
      <c r="T489">
        <v>0.29859999999999998</v>
      </c>
      <c r="V489">
        <v>1058381.3600000001</v>
      </c>
      <c r="X489">
        <v>147802.88</v>
      </c>
      <c r="Y489">
        <v>1827757.07</v>
      </c>
      <c r="Z489">
        <v>3033941.3100000005</v>
      </c>
      <c r="AA489">
        <v>0.85596260584207773</v>
      </c>
      <c r="AB489">
        <v>29465663</v>
      </c>
      <c r="AC489">
        <v>5.7086499999999998E-2</v>
      </c>
      <c r="AD489">
        <v>1682091.57</v>
      </c>
      <c r="AE489">
        <v>186239.86</v>
      </c>
      <c r="AF489">
        <v>1244621.22</v>
      </c>
      <c r="AH489">
        <v>210362.73</v>
      </c>
      <c r="AJ489">
        <v>1797456.97</v>
      </c>
      <c r="AK489">
        <v>3189881.0700000003</v>
      </c>
      <c r="AL489">
        <v>0.89995772298031529</v>
      </c>
      <c r="AO489">
        <v>536.56748711246644</v>
      </c>
      <c r="AP489">
        <v>4.6334918687109546E-2</v>
      </c>
    </row>
    <row r="490" spans="1:42" x14ac:dyDescent="0.25">
      <c r="A490" t="s">
        <v>1123</v>
      </c>
      <c r="B490" t="s">
        <v>1124</v>
      </c>
      <c r="C490" t="s">
        <v>1122</v>
      </c>
      <c r="D490" t="s">
        <v>102</v>
      </c>
      <c r="F490">
        <v>311.5</v>
      </c>
      <c r="H490">
        <v>45229729</v>
      </c>
      <c r="I490">
        <v>4074761.98</v>
      </c>
      <c r="J490">
        <v>13081.09</v>
      </c>
      <c r="L490">
        <v>11.09</v>
      </c>
      <c r="M490">
        <v>11.09</v>
      </c>
      <c r="N490">
        <v>3454.53</v>
      </c>
      <c r="P490">
        <v>0.88</v>
      </c>
      <c r="Q490">
        <v>274.12</v>
      </c>
      <c r="S490">
        <v>0.44679999999999997</v>
      </c>
      <c r="T490">
        <v>0.44679999999999997</v>
      </c>
      <c r="V490">
        <v>1820603.65</v>
      </c>
      <c r="X490">
        <v>935549.51</v>
      </c>
      <c r="Y490">
        <v>762140.45999999985</v>
      </c>
      <c r="Z490">
        <v>3518293.62</v>
      </c>
      <c r="AA490">
        <v>0.86343537052439079</v>
      </c>
      <c r="AB490">
        <v>45229729</v>
      </c>
      <c r="AC490">
        <v>5.3827899999999998E-2</v>
      </c>
      <c r="AD490">
        <v>2434621.3199999998</v>
      </c>
      <c r="AE490">
        <v>274343.09000000003</v>
      </c>
      <c r="AF490">
        <v>2094946.74</v>
      </c>
      <c r="AH490">
        <v>88849.72</v>
      </c>
      <c r="AJ490">
        <v>750006.73</v>
      </c>
      <c r="AK490">
        <v>3780502.98</v>
      </c>
      <c r="AL490">
        <v>0.92778498438821699</v>
      </c>
      <c r="AO490">
        <v>3003.3692134831463</v>
      </c>
      <c r="AP490">
        <v>0.2474669415549568</v>
      </c>
    </row>
    <row r="491" spans="1:42" x14ac:dyDescent="0.25">
      <c r="A491" t="s">
        <v>1125</v>
      </c>
      <c r="B491" t="s">
        <v>1126</v>
      </c>
      <c r="C491" t="s">
        <v>1122</v>
      </c>
      <c r="D491" t="s">
        <v>102</v>
      </c>
      <c r="F491">
        <v>384.79</v>
      </c>
      <c r="H491">
        <v>49162750</v>
      </c>
      <c r="I491">
        <v>5090769.5199999996</v>
      </c>
      <c r="J491">
        <v>13229.99</v>
      </c>
      <c r="L491">
        <v>9.65</v>
      </c>
      <c r="M491">
        <v>9.65</v>
      </c>
      <c r="N491">
        <v>3713.22</v>
      </c>
      <c r="P491">
        <v>5.66</v>
      </c>
      <c r="Q491">
        <v>2177.91</v>
      </c>
      <c r="S491">
        <v>0.36759999999999998</v>
      </c>
      <c r="T491">
        <v>0.36759999999999998</v>
      </c>
      <c r="V491">
        <v>1871366.87</v>
      </c>
      <c r="X491">
        <v>523671.17</v>
      </c>
      <c r="Y491">
        <v>1810525.1600000001</v>
      </c>
      <c r="Z491">
        <v>4205563.2</v>
      </c>
      <c r="AA491">
        <v>0.82611541997289251</v>
      </c>
      <c r="AB491">
        <v>49162750</v>
      </c>
      <c r="AC491">
        <v>4.65029E-2</v>
      </c>
      <c r="AD491">
        <v>2286210.44</v>
      </c>
      <c r="AE491">
        <v>152496.49</v>
      </c>
      <c r="AF491">
        <v>2023863.36</v>
      </c>
      <c r="AH491">
        <v>259782.15</v>
      </c>
      <c r="AJ491">
        <v>1765353.04</v>
      </c>
      <c r="AK491">
        <v>4312887.57</v>
      </c>
      <c r="AL491">
        <v>0.84719757063368306</v>
      </c>
      <c r="AO491">
        <v>1360.9271810597988</v>
      </c>
      <c r="AP491">
        <v>0.12142008376072737</v>
      </c>
    </row>
    <row r="492" spans="1:42" x14ac:dyDescent="0.25">
      <c r="A492" t="s">
        <v>1127</v>
      </c>
      <c r="B492" t="s">
        <v>1128</v>
      </c>
      <c r="C492" t="s">
        <v>1122</v>
      </c>
      <c r="D492" t="s">
        <v>102</v>
      </c>
      <c r="F492">
        <v>257.95</v>
      </c>
      <c r="H492">
        <v>50053599</v>
      </c>
      <c r="I492">
        <v>3280715.04</v>
      </c>
      <c r="J492">
        <v>12718.41</v>
      </c>
      <c r="L492">
        <v>15.25</v>
      </c>
      <c r="M492">
        <v>15.25</v>
      </c>
      <c r="N492">
        <v>3933.73</v>
      </c>
      <c r="P492">
        <v>10.36</v>
      </c>
      <c r="Q492">
        <v>2672.36</v>
      </c>
      <c r="S492">
        <v>0.67630000000000001</v>
      </c>
      <c r="T492">
        <v>0.67630000000000001</v>
      </c>
      <c r="V492">
        <v>2218747.58</v>
      </c>
      <c r="X492">
        <v>733176.96</v>
      </c>
      <c r="Y492">
        <v>723233.18</v>
      </c>
      <c r="Z492">
        <v>3675157.72</v>
      </c>
      <c r="AA492">
        <v>1</v>
      </c>
      <c r="AB492">
        <v>50053599</v>
      </c>
      <c r="AC492">
        <v>4.8766799999999999E-2</v>
      </c>
      <c r="AD492">
        <v>2440953.85</v>
      </c>
      <c r="AE492">
        <v>150278.1</v>
      </c>
      <c r="AF492">
        <v>2369025.6800000002</v>
      </c>
      <c r="AH492">
        <v>82281.61</v>
      </c>
      <c r="AJ492">
        <v>723233.18</v>
      </c>
      <c r="AK492">
        <v>3825435.8200000003</v>
      </c>
      <c r="AL492">
        <v>1.166037212424277</v>
      </c>
      <c r="AO492">
        <v>2842.3220003876722</v>
      </c>
      <c r="AP492">
        <v>0.19165841344581749</v>
      </c>
    </row>
    <row r="493" spans="1:42" x14ac:dyDescent="0.25">
      <c r="A493" t="s">
        <v>1129</v>
      </c>
      <c r="B493" t="s">
        <v>1130</v>
      </c>
      <c r="C493" t="s">
        <v>1122</v>
      </c>
      <c r="D493" t="s">
        <v>102</v>
      </c>
      <c r="F493">
        <v>2191.87</v>
      </c>
      <c r="H493">
        <v>219266943</v>
      </c>
      <c r="I493">
        <v>29200268.390000001</v>
      </c>
      <c r="J493">
        <v>13322.08</v>
      </c>
      <c r="L493">
        <v>7.5</v>
      </c>
      <c r="M493">
        <v>7.5</v>
      </c>
      <c r="N493">
        <v>16439.02</v>
      </c>
      <c r="P493">
        <v>20.52</v>
      </c>
      <c r="Q493">
        <v>44977.17</v>
      </c>
      <c r="S493">
        <v>0.25990000000000002</v>
      </c>
      <c r="T493">
        <v>0.25990000000000002</v>
      </c>
      <c r="V493">
        <v>7589149.75</v>
      </c>
      <c r="X493">
        <v>6412924.1799999997</v>
      </c>
      <c r="Y493">
        <v>9534805.6099999994</v>
      </c>
      <c r="Z493">
        <v>23536879.539999999</v>
      </c>
      <c r="AA493">
        <v>0.80605010973325508</v>
      </c>
      <c r="AB493">
        <v>219266943</v>
      </c>
      <c r="AC493">
        <v>3.7596900000000003E-2</v>
      </c>
      <c r="AD493">
        <v>8243757.3200000003</v>
      </c>
      <c r="AE493">
        <v>170132.5</v>
      </c>
      <c r="AF493">
        <v>7759282.25</v>
      </c>
      <c r="AH493">
        <v>1338807.8600000001</v>
      </c>
      <c r="AJ493">
        <v>9275143.9700000007</v>
      </c>
      <c r="AK493">
        <v>23447350.399999999</v>
      </c>
      <c r="AL493">
        <v>0.80298407147620054</v>
      </c>
      <c r="AO493">
        <v>2925.7776145483081</v>
      </c>
      <c r="AP493">
        <v>0.2735031494219492</v>
      </c>
    </row>
    <row r="494" spans="1:42" x14ac:dyDescent="0.25">
      <c r="A494" t="s">
        <v>1131</v>
      </c>
      <c r="B494" t="s">
        <v>1132</v>
      </c>
      <c r="C494" t="s">
        <v>1122</v>
      </c>
      <c r="D494" t="s">
        <v>102</v>
      </c>
      <c r="F494">
        <v>575.79</v>
      </c>
      <c r="H494">
        <v>65398700</v>
      </c>
      <c r="I494">
        <v>7644878.5899999999</v>
      </c>
      <c r="J494">
        <v>13277.19</v>
      </c>
      <c r="L494">
        <v>8.5500000000000007</v>
      </c>
      <c r="M494">
        <v>8.5500000000000007</v>
      </c>
      <c r="N494">
        <v>4923</v>
      </c>
      <c r="P494">
        <v>12.11</v>
      </c>
      <c r="Q494">
        <v>6972.81</v>
      </c>
      <c r="S494">
        <v>0.3105</v>
      </c>
      <c r="T494">
        <v>0.3105</v>
      </c>
      <c r="V494">
        <v>2373734.7999999998</v>
      </c>
      <c r="X494">
        <v>742809.65</v>
      </c>
      <c r="Y494">
        <v>2818087.28</v>
      </c>
      <c r="Z494">
        <v>5934631.7299999995</v>
      </c>
      <c r="AA494">
        <v>0.77628855188921964</v>
      </c>
      <c r="AB494">
        <v>65398700</v>
      </c>
      <c r="AC494">
        <v>4.2607199999999998E-2</v>
      </c>
      <c r="AD494">
        <v>2786455.49</v>
      </c>
      <c r="AE494">
        <v>128149.77</v>
      </c>
      <c r="AF494">
        <v>2501884.5699999998</v>
      </c>
      <c r="AH494">
        <v>323984.99</v>
      </c>
      <c r="AJ494">
        <v>2745608.12</v>
      </c>
      <c r="AK494">
        <v>5990302.3399999999</v>
      </c>
      <c r="AL494">
        <v>0.78357063091043799</v>
      </c>
      <c r="AO494">
        <v>1290.0704249813302</v>
      </c>
      <c r="AP494">
        <v>0.12400202992091382</v>
      </c>
    </row>
    <row r="495" spans="1:42" x14ac:dyDescent="0.25">
      <c r="A495" t="s">
        <v>1133</v>
      </c>
      <c r="B495" t="s">
        <v>1134</v>
      </c>
      <c r="C495" t="s">
        <v>1135</v>
      </c>
      <c r="D495" t="s">
        <v>222</v>
      </c>
      <c r="F495">
        <v>339.5</v>
      </c>
      <c r="H495">
        <v>156308545</v>
      </c>
      <c r="I495">
        <v>4764844.37</v>
      </c>
      <c r="J495">
        <v>14034.88</v>
      </c>
      <c r="L495">
        <v>32.799999999999997</v>
      </c>
      <c r="M495">
        <v>10.09</v>
      </c>
      <c r="N495">
        <v>3425.55</v>
      </c>
      <c r="P495">
        <v>3.76</v>
      </c>
      <c r="Q495">
        <v>1276.52</v>
      </c>
      <c r="S495">
        <v>0.39140000000000003</v>
      </c>
      <c r="T495">
        <v>0.39140000000000003</v>
      </c>
      <c r="V495">
        <v>1864960.08</v>
      </c>
      <c r="X495">
        <v>0</v>
      </c>
      <c r="Y495">
        <v>1179420.57</v>
      </c>
      <c r="Z495">
        <v>3044380.6500000004</v>
      </c>
      <c r="AA495">
        <v>0.63892551646970164</v>
      </c>
      <c r="AB495">
        <v>156308545</v>
      </c>
      <c r="AC495">
        <v>1.83918E-2</v>
      </c>
      <c r="AD495">
        <v>2874795.49</v>
      </c>
      <c r="AE495">
        <v>395249.57</v>
      </c>
      <c r="AF495">
        <v>2260209.65</v>
      </c>
      <c r="AH495">
        <v>118429.3</v>
      </c>
      <c r="AJ495">
        <v>1136658.77</v>
      </c>
      <c r="AK495">
        <v>3396868.42</v>
      </c>
      <c r="AL495">
        <v>0.71290228100356612</v>
      </c>
      <c r="AO495">
        <v>0</v>
      </c>
      <c r="AP495">
        <v>0</v>
      </c>
    </row>
    <row r="496" spans="1:42" x14ac:dyDescent="0.25">
      <c r="A496" t="s">
        <v>1136</v>
      </c>
      <c r="B496" t="s">
        <v>1137</v>
      </c>
      <c r="C496" t="s">
        <v>1135</v>
      </c>
      <c r="D496" t="s">
        <v>102</v>
      </c>
      <c r="F496">
        <v>371</v>
      </c>
      <c r="H496">
        <v>41520017</v>
      </c>
      <c r="I496">
        <v>4756317.97</v>
      </c>
      <c r="J496">
        <v>12820.26</v>
      </c>
      <c r="L496">
        <v>8.7200000000000006</v>
      </c>
      <c r="M496">
        <v>8.7200000000000006</v>
      </c>
      <c r="N496">
        <v>3235.12</v>
      </c>
      <c r="P496">
        <v>10.95</v>
      </c>
      <c r="Q496">
        <v>4062.45</v>
      </c>
      <c r="S496">
        <v>0.31909999999999999</v>
      </c>
      <c r="T496">
        <v>0.31909999999999999</v>
      </c>
      <c r="V496">
        <v>1517741.06</v>
      </c>
      <c r="X496">
        <v>99749.54</v>
      </c>
      <c r="Y496">
        <v>1703685.77</v>
      </c>
      <c r="Z496">
        <v>3321176.37</v>
      </c>
      <c r="AA496">
        <v>0.69826626204303166</v>
      </c>
      <c r="AB496">
        <v>41520017</v>
      </c>
      <c r="AC496">
        <v>4.3202499999999998E-2</v>
      </c>
      <c r="AD496">
        <v>1793768.53</v>
      </c>
      <c r="AE496">
        <v>88080.36</v>
      </c>
      <c r="AF496">
        <v>1605821.42</v>
      </c>
      <c r="AH496">
        <v>89950.97</v>
      </c>
      <c r="AJ496">
        <v>1676544.52</v>
      </c>
      <c r="AK496">
        <v>3382115.48</v>
      </c>
      <c r="AL496">
        <v>0.71107850680554907</v>
      </c>
      <c r="AO496">
        <v>268.86668463611858</v>
      </c>
      <c r="AP496">
        <v>2.9493238947595011E-2</v>
      </c>
    </row>
    <row r="497" spans="1:42" x14ac:dyDescent="0.25">
      <c r="A497" t="s">
        <v>1138</v>
      </c>
      <c r="B497" t="s">
        <v>1139</v>
      </c>
      <c r="C497" t="s">
        <v>1135</v>
      </c>
      <c r="D497" t="s">
        <v>211</v>
      </c>
      <c r="F497">
        <v>398.13</v>
      </c>
      <c r="H497">
        <v>85282741</v>
      </c>
      <c r="I497">
        <v>5112661.4800000004</v>
      </c>
      <c r="J497">
        <v>12841.68</v>
      </c>
      <c r="L497">
        <v>16.68</v>
      </c>
      <c r="M497">
        <v>11.54</v>
      </c>
      <c r="N497">
        <v>4594.42</v>
      </c>
      <c r="P497">
        <v>0.24</v>
      </c>
      <c r="Q497">
        <v>95.55</v>
      </c>
      <c r="S497">
        <v>0.47220000000000001</v>
      </c>
      <c r="T497">
        <v>0.47220000000000001</v>
      </c>
      <c r="V497">
        <v>2414198.75</v>
      </c>
      <c r="X497">
        <v>167805.83</v>
      </c>
      <c r="Y497">
        <v>1154472.45</v>
      </c>
      <c r="Z497">
        <v>3736477.0300000003</v>
      </c>
      <c r="AA497">
        <v>0.73082816936277972</v>
      </c>
      <c r="AB497">
        <v>85282741</v>
      </c>
      <c r="AC497">
        <v>2.4423E-2</v>
      </c>
      <c r="AD497">
        <v>2082860.38</v>
      </c>
      <c r="AE497">
        <v>0</v>
      </c>
      <c r="AF497">
        <v>2414198.75</v>
      </c>
      <c r="AH497">
        <v>163581.81</v>
      </c>
      <c r="AJ497">
        <v>1110440.83</v>
      </c>
      <c r="AK497">
        <v>3692445.41</v>
      </c>
      <c r="AL497">
        <v>0.72221589957487264</v>
      </c>
      <c r="AO497">
        <v>421.48501745660963</v>
      </c>
      <c r="AP497">
        <v>4.5445717232688886E-2</v>
      </c>
    </row>
    <row r="498" spans="1:42" x14ac:dyDescent="0.25">
      <c r="A498" t="s">
        <v>1140</v>
      </c>
      <c r="B498" t="s">
        <v>1141</v>
      </c>
      <c r="C498" t="s">
        <v>1135</v>
      </c>
      <c r="D498" t="s">
        <v>102</v>
      </c>
      <c r="F498">
        <v>238.78</v>
      </c>
      <c r="H498">
        <v>58307827</v>
      </c>
      <c r="I498">
        <v>2989030.6</v>
      </c>
      <c r="J498">
        <v>12517.92</v>
      </c>
      <c r="L498">
        <v>19.5</v>
      </c>
      <c r="M498">
        <v>19.5</v>
      </c>
      <c r="N498">
        <v>4656.21</v>
      </c>
      <c r="P498">
        <v>55.8</v>
      </c>
      <c r="Q498">
        <v>13323.92</v>
      </c>
      <c r="S498">
        <v>0.85560000000000003</v>
      </c>
      <c r="T498">
        <v>0.85560000000000003</v>
      </c>
      <c r="V498">
        <v>2557414.58</v>
      </c>
      <c r="X498">
        <v>162724.5</v>
      </c>
      <c r="Y498">
        <v>322345.06000000006</v>
      </c>
      <c r="Z498">
        <v>3042484.14</v>
      </c>
      <c r="AA498">
        <v>1</v>
      </c>
      <c r="AB498">
        <v>58307827</v>
      </c>
      <c r="AC498">
        <v>3.7695399999999997E-2</v>
      </c>
      <c r="AD498">
        <v>2197936.86</v>
      </c>
      <c r="AE498">
        <v>0</v>
      </c>
      <c r="AF498">
        <v>2557414.58</v>
      </c>
      <c r="AH498">
        <v>113991.29</v>
      </c>
      <c r="AJ498">
        <v>322345.06</v>
      </c>
      <c r="AK498">
        <v>3042484.14</v>
      </c>
      <c r="AL498">
        <v>1.0178832361234442</v>
      </c>
      <c r="AO498">
        <v>681.48295502135852</v>
      </c>
      <c r="AP498">
        <v>5.3484091456923746E-2</v>
      </c>
    </row>
    <row r="499" spans="1:42" x14ac:dyDescent="0.25">
      <c r="A499" t="s">
        <v>1142</v>
      </c>
      <c r="B499" t="s">
        <v>1143</v>
      </c>
      <c r="C499" t="s">
        <v>1135</v>
      </c>
      <c r="D499" t="s">
        <v>211</v>
      </c>
      <c r="F499">
        <v>167.12</v>
      </c>
      <c r="H499">
        <v>24534009</v>
      </c>
      <c r="I499">
        <v>2158447.5</v>
      </c>
      <c r="J499">
        <v>12915.55</v>
      </c>
      <c r="L499">
        <v>11.36</v>
      </c>
      <c r="M499">
        <v>7.86</v>
      </c>
      <c r="N499">
        <v>1313.56</v>
      </c>
      <c r="P499">
        <v>17.38</v>
      </c>
      <c r="Q499">
        <v>2904.54</v>
      </c>
      <c r="S499">
        <v>0.27679999999999999</v>
      </c>
      <c r="T499">
        <v>0.27679999999999999</v>
      </c>
      <c r="V499">
        <v>597458.26</v>
      </c>
      <c r="X499">
        <v>138606.39000000001</v>
      </c>
      <c r="Y499">
        <v>927432.82</v>
      </c>
      <c r="Z499">
        <v>1663497.47</v>
      </c>
      <c r="AA499">
        <v>0.77069165221762403</v>
      </c>
      <c r="AB499">
        <v>24534009</v>
      </c>
      <c r="AC499">
        <v>3.7573099999999998E-2</v>
      </c>
      <c r="AD499">
        <v>921818.77</v>
      </c>
      <c r="AE499">
        <v>89782.98</v>
      </c>
      <c r="AF499">
        <v>687241.24</v>
      </c>
      <c r="AH499">
        <v>242723.75</v>
      </c>
      <c r="AJ499">
        <v>871774.23</v>
      </c>
      <c r="AK499">
        <v>1697621.8599999999</v>
      </c>
      <c r="AL499">
        <v>0.78650134413739503</v>
      </c>
      <c r="AO499">
        <v>829.38241981809483</v>
      </c>
      <c r="AP499">
        <v>8.164738759902633E-2</v>
      </c>
    </row>
    <row r="500" spans="1:42" x14ac:dyDescent="0.25">
      <c r="A500" t="s">
        <v>1144</v>
      </c>
      <c r="B500" t="s">
        <v>1145</v>
      </c>
      <c r="C500" t="s">
        <v>1135</v>
      </c>
      <c r="D500" t="s">
        <v>102</v>
      </c>
      <c r="F500">
        <v>536.29999999999995</v>
      </c>
      <c r="H500">
        <v>74241836</v>
      </c>
      <c r="I500">
        <v>6978456.2999999998</v>
      </c>
      <c r="J500">
        <v>13012.22</v>
      </c>
      <c r="L500">
        <v>10.63</v>
      </c>
      <c r="M500">
        <v>10.63</v>
      </c>
      <c r="N500">
        <v>5700.86</v>
      </c>
      <c r="P500">
        <v>1.96</v>
      </c>
      <c r="Q500">
        <v>1051.1400000000001</v>
      </c>
      <c r="S500">
        <v>0.42109999999999997</v>
      </c>
      <c r="T500">
        <v>0.42109999999999997</v>
      </c>
      <c r="V500">
        <v>2938627.94</v>
      </c>
      <c r="X500">
        <v>123290.84</v>
      </c>
      <c r="Y500">
        <v>1748173.1499999997</v>
      </c>
      <c r="Z500">
        <v>4810091.93</v>
      </c>
      <c r="AA500">
        <v>0.68927735923487832</v>
      </c>
      <c r="AB500">
        <v>74241836</v>
      </c>
      <c r="AC500">
        <v>4.0844499999999999E-2</v>
      </c>
      <c r="AD500">
        <v>3032370.67</v>
      </c>
      <c r="AE500">
        <v>39475.06</v>
      </c>
      <c r="AF500">
        <v>2978103</v>
      </c>
      <c r="AH500">
        <v>175583.78</v>
      </c>
      <c r="AJ500">
        <v>1693615.29</v>
      </c>
      <c r="AK500">
        <v>4795009.13</v>
      </c>
      <c r="AL500">
        <v>0.68711602163360974</v>
      </c>
      <c r="AO500">
        <v>229.89155323512961</v>
      </c>
      <c r="AP500">
        <v>2.5712326433046852E-2</v>
      </c>
    </row>
    <row r="501" spans="1:42" x14ac:dyDescent="0.25">
      <c r="A501" t="s">
        <v>1146</v>
      </c>
      <c r="B501" t="s">
        <v>1147</v>
      </c>
      <c r="C501" t="s">
        <v>1135</v>
      </c>
      <c r="D501" t="s">
        <v>102</v>
      </c>
      <c r="F501">
        <v>425.5</v>
      </c>
      <c r="H501">
        <v>74068935</v>
      </c>
      <c r="I501">
        <v>5820053.3700000001</v>
      </c>
      <c r="J501">
        <v>13678.15</v>
      </c>
      <c r="L501">
        <v>12.72</v>
      </c>
      <c r="M501">
        <v>12.72</v>
      </c>
      <c r="N501">
        <v>5412.36</v>
      </c>
      <c r="P501">
        <v>0.47</v>
      </c>
      <c r="Q501">
        <v>199.98</v>
      </c>
      <c r="S501">
        <v>0.53900000000000003</v>
      </c>
      <c r="T501">
        <v>0.53900000000000003</v>
      </c>
      <c r="V501">
        <v>3137008.76</v>
      </c>
      <c r="X501">
        <v>121386.78</v>
      </c>
      <c r="Y501">
        <v>1976477.69</v>
      </c>
      <c r="Z501">
        <v>5234873.2299999995</v>
      </c>
      <c r="AA501">
        <v>0.89945450620498335</v>
      </c>
      <c r="AB501">
        <v>74068935</v>
      </c>
      <c r="AC501">
        <v>3.34664E-2</v>
      </c>
      <c r="AD501">
        <v>2478820.6</v>
      </c>
      <c r="AE501">
        <v>0</v>
      </c>
      <c r="AF501">
        <v>3137008.76</v>
      </c>
      <c r="AH501">
        <v>436700.56</v>
      </c>
      <c r="AJ501">
        <v>1932569.41</v>
      </c>
      <c r="AK501">
        <v>5190964.9499999993</v>
      </c>
      <c r="AL501">
        <v>0.89191019738020016</v>
      </c>
      <c r="AO501">
        <v>285.28032902467686</v>
      </c>
      <c r="AP501">
        <v>2.3384241883582745E-2</v>
      </c>
    </row>
    <row r="502" spans="1:42" x14ac:dyDescent="0.25">
      <c r="A502" t="s">
        <v>1148</v>
      </c>
      <c r="B502" t="s">
        <v>1149</v>
      </c>
      <c r="C502" t="s">
        <v>1135</v>
      </c>
      <c r="D502" t="s">
        <v>211</v>
      </c>
      <c r="F502">
        <v>189.3</v>
      </c>
      <c r="H502">
        <v>49658407</v>
      </c>
      <c r="I502">
        <v>2476018.9</v>
      </c>
      <c r="J502">
        <v>13079.86</v>
      </c>
      <c r="L502">
        <v>20.05</v>
      </c>
      <c r="M502">
        <v>13.88</v>
      </c>
      <c r="N502">
        <v>2627.48</v>
      </c>
      <c r="P502">
        <v>3.42</v>
      </c>
      <c r="Q502">
        <v>647.4</v>
      </c>
      <c r="S502">
        <v>0.60360000000000003</v>
      </c>
      <c r="T502">
        <v>0.60360000000000003</v>
      </c>
      <c r="V502">
        <v>1494525</v>
      </c>
      <c r="X502">
        <v>96008.33</v>
      </c>
      <c r="Y502">
        <v>509204.97000000003</v>
      </c>
      <c r="Z502">
        <v>2099738.3000000003</v>
      </c>
      <c r="AA502">
        <v>0.84802999686310976</v>
      </c>
      <c r="AB502">
        <v>49658407</v>
      </c>
      <c r="AC502">
        <v>2.95482E-2</v>
      </c>
      <c r="AD502">
        <v>1467316.54</v>
      </c>
      <c r="AE502">
        <v>0</v>
      </c>
      <c r="AF502">
        <v>1494525</v>
      </c>
      <c r="AH502">
        <v>73394.77</v>
      </c>
      <c r="AJ502">
        <v>498051.16</v>
      </c>
      <c r="AK502">
        <v>2088584.49</v>
      </c>
      <c r="AL502">
        <v>0.84352526145903006</v>
      </c>
      <c r="AO502">
        <v>507.17554146856838</v>
      </c>
      <c r="AP502">
        <v>4.5968133182871622E-2</v>
      </c>
    </row>
    <row r="503" spans="1:42" x14ac:dyDescent="0.25">
      <c r="A503" t="s">
        <v>1150</v>
      </c>
      <c r="B503" t="s">
        <v>1151</v>
      </c>
      <c r="C503" t="s">
        <v>1117</v>
      </c>
      <c r="D503" t="s">
        <v>102</v>
      </c>
      <c r="F503">
        <v>545.29</v>
      </c>
      <c r="H503">
        <v>106608031</v>
      </c>
      <c r="I503">
        <v>7134001.0700000003</v>
      </c>
      <c r="J503">
        <v>13082.94</v>
      </c>
      <c r="L503">
        <v>14.94</v>
      </c>
      <c r="M503">
        <v>14.94</v>
      </c>
      <c r="N503">
        <v>8146.63</v>
      </c>
      <c r="P503">
        <v>8.4600000000000009</v>
      </c>
      <c r="Q503">
        <v>4613.1499999999996</v>
      </c>
      <c r="S503">
        <v>0.6603</v>
      </c>
      <c r="T503">
        <v>0.6603</v>
      </c>
      <c r="V503">
        <v>4710580.9000000004</v>
      </c>
      <c r="X503">
        <v>190922.67</v>
      </c>
      <c r="Y503">
        <v>1443750.71</v>
      </c>
      <c r="Z503">
        <v>6345254.2800000003</v>
      </c>
      <c r="AA503">
        <v>0.88943836954036226</v>
      </c>
      <c r="AB503">
        <v>106608031</v>
      </c>
      <c r="AC503">
        <v>4.56371E-2</v>
      </c>
      <c r="AD503">
        <v>4865281.37</v>
      </c>
      <c r="AE503">
        <v>102148.72</v>
      </c>
      <c r="AF503">
        <v>4812729.62</v>
      </c>
      <c r="AH503">
        <v>278488.64</v>
      </c>
      <c r="AJ503">
        <v>1412960.55</v>
      </c>
      <c r="AK503">
        <v>6416612.8399999999</v>
      </c>
      <c r="AL503">
        <v>0.89944096966612863</v>
      </c>
      <c r="AO503">
        <v>350.13051770617471</v>
      </c>
      <c r="AP503">
        <v>2.9754431934839943E-2</v>
      </c>
    </row>
    <row r="504" spans="1:42" x14ac:dyDescent="0.25">
      <c r="A504" t="s">
        <v>1152</v>
      </c>
      <c r="B504" t="s">
        <v>1153</v>
      </c>
      <c r="C504" t="s">
        <v>1117</v>
      </c>
      <c r="D504" t="s">
        <v>102</v>
      </c>
      <c r="F504">
        <v>578.61</v>
      </c>
      <c r="H504">
        <v>69036711</v>
      </c>
      <c r="I504">
        <v>7836377.3600000003</v>
      </c>
      <c r="J504">
        <v>13543.45</v>
      </c>
      <c r="L504">
        <v>8.8000000000000007</v>
      </c>
      <c r="M504">
        <v>8.8000000000000007</v>
      </c>
      <c r="N504">
        <v>5091.76</v>
      </c>
      <c r="P504">
        <v>10.43</v>
      </c>
      <c r="Q504">
        <v>6034.9</v>
      </c>
      <c r="S504">
        <v>0.3231</v>
      </c>
      <c r="T504">
        <v>0.3231</v>
      </c>
      <c r="V504">
        <v>2531933.52</v>
      </c>
      <c r="X504">
        <v>238668.82</v>
      </c>
      <c r="Y504">
        <v>3516059.91</v>
      </c>
      <c r="Z504">
        <v>6286662.25</v>
      </c>
      <c r="AA504">
        <v>0.80224087753732165</v>
      </c>
      <c r="AB504">
        <v>69036711</v>
      </c>
      <c r="AC504">
        <v>4.42513E-2</v>
      </c>
      <c r="AD504">
        <v>3054964.2</v>
      </c>
      <c r="AE504">
        <v>168991.21</v>
      </c>
      <c r="AF504">
        <v>2700924.73</v>
      </c>
      <c r="AH504">
        <v>581096.82999999996</v>
      </c>
      <c r="AJ504">
        <v>3401142.71</v>
      </c>
      <c r="AK504">
        <v>6340736.2599999998</v>
      </c>
      <c r="AL504">
        <v>0.80914126116050122</v>
      </c>
      <c r="AO504">
        <v>412.4865107758248</v>
      </c>
      <c r="AP504">
        <v>3.7640553117722644E-2</v>
      </c>
    </row>
    <row r="505" spans="1:42" x14ac:dyDescent="0.25">
      <c r="A505" t="s">
        <v>1154</v>
      </c>
      <c r="B505" t="s">
        <v>1155</v>
      </c>
      <c r="C505" t="s">
        <v>1117</v>
      </c>
      <c r="D505" t="s">
        <v>102</v>
      </c>
      <c r="F505">
        <v>1904.46</v>
      </c>
      <c r="H505">
        <v>256132740</v>
      </c>
      <c r="I505">
        <v>25199934.039999999</v>
      </c>
      <c r="J505">
        <v>13232.06</v>
      </c>
      <c r="L505">
        <v>10.16</v>
      </c>
      <c r="M505">
        <v>10.16</v>
      </c>
      <c r="N505">
        <v>19349.310000000001</v>
      </c>
      <c r="P505">
        <v>3.49</v>
      </c>
      <c r="Q505">
        <v>6646.56</v>
      </c>
      <c r="S505">
        <v>0.3952</v>
      </c>
      <c r="T505">
        <v>0.3952</v>
      </c>
      <c r="V505">
        <v>9959013.9299999997</v>
      </c>
      <c r="X505">
        <v>822892.74</v>
      </c>
      <c r="Y505">
        <v>5836022.6699999999</v>
      </c>
      <c r="Z505">
        <v>16617929.34</v>
      </c>
      <c r="AA505">
        <v>0.65944336654303404</v>
      </c>
      <c r="AB505">
        <v>256132740</v>
      </c>
      <c r="AC505">
        <v>5.6305300000000003E-2</v>
      </c>
      <c r="AD505">
        <v>14421630.76</v>
      </c>
      <c r="AE505">
        <v>1763626.17</v>
      </c>
      <c r="AF505">
        <v>11722640.1</v>
      </c>
      <c r="AH505">
        <v>681044.96</v>
      </c>
      <c r="AJ505">
        <v>5604088.29</v>
      </c>
      <c r="AK505">
        <v>18149621.129999999</v>
      </c>
      <c r="AL505">
        <v>0.72022494587450114</v>
      </c>
      <c r="AO505">
        <v>432.08717431712927</v>
      </c>
      <c r="AP505">
        <v>4.5339389406857555E-2</v>
      </c>
    </row>
    <row r="506" spans="1:42" x14ac:dyDescent="0.25">
      <c r="A506" t="s">
        <v>1156</v>
      </c>
      <c r="B506" t="s">
        <v>1157</v>
      </c>
      <c r="C506" t="s">
        <v>1158</v>
      </c>
      <c r="D506" t="s">
        <v>102</v>
      </c>
      <c r="F506">
        <v>894.46</v>
      </c>
      <c r="H506">
        <v>140915586</v>
      </c>
      <c r="I506">
        <v>11822115.73</v>
      </c>
      <c r="J506">
        <v>13217.04</v>
      </c>
      <c r="L506">
        <v>11.91</v>
      </c>
      <c r="M506">
        <v>11.91</v>
      </c>
      <c r="N506">
        <v>10653.01</v>
      </c>
      <c r="P506">
        <v>0.01</v>
      </c>
      <c r="Q506">
        <v>8.94</v>
      </c>
      <c r="S506">
        <v>0.49320000000000003</v>
      </c>
      <c r="T506">
        <v>0.49320000000000003</v>
      </c>
      <c r="V506">
        <v>5830667.4699999997</v>
      </c>
      <c r="X506">
        <v>211939.76</v>
      </c>
      <c r="Y506">
        <v>3770903.1500000004</v>
      </c>
      <c r="Z506">
        <v>9813510.379999999</v>
      </c>
      <c r="AA506">
        <v>0.83009764107595985</v>
      </c>
      <c r="AB506">
        <v>140915586</v>
      </c>
      <c r="AC506">
        <v>3.755E-2</v>
      </c>
      <c r="AD506">
        <v>5291380.25</v>
      </c>
      <c r="AE506">
        <v>0</v>
      </c>
      <c r="AF506">
        <v>5830667.4699999997</v>
      </c>
      <c r="AH506">
        <v>273018.21000000002</v>
      </c>
      <c r="AJ506">
        <v>3724516.71</v>
      </c>
      <c r="AK506">
        <v>9767123.9399999995</v>
      </c>
      <c r="AL506">
        <v>0.8261739406944546</v>
      </c>
      <c r="AO506">
        <v>236.94716365181228</v>
      </c>
      <c r="AP506">
        <v>2.1699300766731135E-2</v>
      </c>
    </row>
    <row r="507" spans="1:42" x14ac:dyDescent="0.25">
      <c r="A507" t="s">
        <v>1159</v>
      </c>
      <c r="B507" t="s">
        <v>1160</v>
      </c>
      <c r="C507" t="s">
        <v>1161</v>
      </c>
      <c r="D507" t="s">
        <v>97</v>
      </c>
      <c r="F507">
        <v>10</v>
      </c>
      <c r="H507">
        <v>0</v>
      </c>
      <c r="I507">
        <v>121047.92</v>
      </c>
      <c r="J507">
        <v>12104.79</v>
      </c>
      <c r="L507">
        <v>0</v>
      </c>
      <c r="M507">
        <v>0</v>
      </c>
      <c r="N507">
        <v>0</v>
      </c>
      <c r="P507">
        <v>0</v>
      </c>
      <c r="Q507">
        <v>0</v>
      </c>
      <c r="S507">
        <v>0</v>
      </c>
      <c r="T507">
        <v>0.1</v>
      </c>
      <c r="V507">
        <v>12104.79</v>
      </c>
      <c r="X507">
        <v>0</v>
      </c>
      <c r="Y507">
        <v>67601.11</v>
      </c>
      <c r="Z507">
        <v>79705.899999999994</v>
      </c>
      <c r="AA507">
        <v>0.65846567210737694</v>
      </c>
      <c r="AB507">
        <v>0</v>
      </c>
      <c r="AC507">
        <v>0</v>
      </c>
      <c r="AD507">
        <v>0</v>
      </c>
      <c r="AE507">
        <v>0</v>
      </c>
      <c r="AF507">
        <v>12104.79</v>
      </c>
      <c r="AH507">
        <v>0</v>
      </c>
      <c r="AJ507">
        <v>67601.11</v>
      </c>
      <c r="AK507">
        <v>79705.899999999994</v>
      </c>
      <c r="AL507">
        <v>0.65846567210737694</v>
      </c>
      <c r="AO507">
        <v>0</v>
      </c>
      <c r="AP507">
        <v>0</v>
      </c>
    </row>
    <row r="508" spans="1:42" x14ac:dyDescent="0.25">
      <c r="A508" t="s">
        <v>1162</v>
      </c>
      <c r="B508" t="s">
        <v>1163</v>
      </c>
      <c r="C508" t="s">
        <v>1164</v>
      </c>
      <c r="D508" t="s">
        <v>211</v>
      </c>
      <c r="F508">
        <v>70.75</v>
      </c>
      <c r="H508">
        <v>41887481</v>
      </c>
      <c r="I508">
        <v>910735.59</v>
      </c>
      <c r="J508">
        <v>12872.58</v>
      </c>
      <c r="L508">
        <v>45.99</v>
      </c>
      <c r="M508">
        <v>31.83</v>
      </c>
      <c r="N508">
        <v>2251.9699999999998</v>
      </c>
      <c r="P508">
        <v>392.04</v>
      </c>
      <c r="Q508">
        <v>27736.83</v>
      </c>
      <c r="S508">
        <v>0.99750000000000005</v>
      </c>
      <c r="T508">
        <v>0.9</v>
      </c>
      <c r="V508">
        <v>819662.03</v>
      </c>
      <c r="X508">
        <v>53437.279999999999</v>
      </c>
      <c r="Y508">
        <v>143428.70000000001</v>
      </c>
      <c r="Z508">
        <v>1016528.01</v>
      </c>
      <c r="AA508">
        <v>1</v>
      </c>
      <c r="AB508">
        <v>41887481</v>
      </c>
      <c r="AC508">
        <v>2.9696400000000001E-2</v>
      </c>
      <c r="AD508">
        <v>1243907.3899999999</v>
      </c>
      <c r="AE508">
        <v>381820.82</v>
      </c>
      <c r="AF508">
        <v>1201482.8500000001</v>
      </c>
      <c r="AH508">
        <v>60328.01</v>
      </c>
      <c r="AJ508">
        <v>143428.70000000001</v>
      </c>
      <c r="AK508">
        <v>1398348.83</v>
      </c>
      <c r="AL508">
        <v>1.5354059348883029</v>
      </c>
      <c r="AO508">
        <v>755.29724381625442</v>
      </c>
      <c r="AP508">
        <v>3.8214556234870231E-2</v>
      </c>
    </row>
    <row r="509" spans="1:42" x14ac:dyDescent="0.25">
      <c r="A509" t="s">
        <v>1165</v>
      </c>
      <c r="B509" t="s">
        <v>1166</v>
      </c>
      <c r="C509" t="s">
        <v>1164</v>
      </c>
      <c r="D509" t="s">
        <v>211</v>
      </c>
      <c r="F509">
        <v>79.63</v>
      </c>
      <c r="H509">
        <v>21068654</v>
      </c>
      <c r="I509">
        <v>983663.81</v>
      </c>
      <c r="J509">
        <v>12352.92</v>
      </c>
      <c r="L509">
        <v>21.41</v>
      </c>
      <c r="M509">
        <v>14.82</v>
      </c>
      <c r="N509">
        <v>1180.1099999999999</v>
      </c>
      <c r="P509">
        <v>7.78</v>
      </c>
      <c r="Q509">
        <v>619.52</v>
      </c>
      <c r="S509">
        <v>0.65400000000000003</v>
      </c>
      <c r="T509">
        <v>0.65400000000000003</v>
      </c>
      <c r="V509">
        <v>643316.13</v>
      </c>
      <c r="X509">
        <v>51421.82</v>
      </c>
      <c r="Y509">
        <v>161831.14999999997</v>
      </c>
      <c r="Z509">
        <v>856569.09999999986</v>
      </c>
      <c r="AA509">
        <v>0.87079456547252643</v>
      </c>
      <c r="AB509">
        <v>21068654</v>
      </c>
      <c r="AC509">
        <v>3.30453E-2</v>
      </c>
      <c r="AD509">
        <v>696219.99</v>
      </c>
      <c r="AE509">
        <v>34599.120000000003</v>
      </c>
      <c r="AF509">
        <v>677915.25</v>
      </c>
      <c r="AH509">
        <v>28053.59</v>
      </c>
      <c r="AJ509">
        <v>158206.47</v>
      </c>
      <c r="AK509">
        <v>887543.53999999992</v>
      </c>
      <c r="AL509">
        <v>0.90228341327307737</v>
      </c>
      <c r="AO509">
        <v>645.7593871656411</v>
      </c>
      <c r="AP509">
        <v>5.793723652137675E-2</v>
      </c>
    </row>
    <row r="510" spans="1:42" x14ac:dyDescent="0.25">
      <c r="A510" t="s">
        <v>1167</v>
      </c>
      <c r="B510" t="s">
        <v>1168</v>
      </c>
      <c r="C510" t="s">
        <v>1164</v>
      </c>
      <c r="D510" t="s">
        <v>211</v>
      </c>
      <c r="F510">
        <v>175.55</v>
      </c>
      <c r="H510">
        <v>40070047</v>
      </c>
      <c r="I510">
        <v>2253072.4900000002</v>
      </c>
      <c r="J510">
        <v>12834.36</v>
      </c>
      <c r="L510">
        <v>17.78</v>
      </c>
      <c r="M510">
        <v>12.3</v>
      </c>
      <c r="N510">
        <v>2159.2600000000002</v>
      </c>
      <c r="P510">
        <v>7.0000000000000007E-2</v>
      </c>
      <c r="Q510">
        <v>12.28</v>
      </c>
      <c r="S510">
        <v>0.51519999999999999</v>
      </c>
      <c r="T510">
        <v>0.51519999999999999</v>
      </c>
      <c r="V510">
        <v>1160782.94</v>
      </c>
      <c r="X510">
        <v>109469.03</v>
      </c>
      <c r="Y510">
        <v>500183.52</v>
      </c>
      <c r="Z510">
        <v>1770435.49</v>
      </c>
      <c r="AA510">
        <v>0.785787185213912</v>
      </c>
      <c r="AB510">
        <v>40070047</v>
      </c>
      <c r="AC510">
        <v>2.5822299999999999E-2</v>
      </c>
      <c r="AD510">
        <v>1034700.77</v>
      </c>
      <c r="AE510">
        <v>0</v>
      </c>
      <c r="AF510">
        <v>1160782.94</v>
      </c>
      <c r="AH510">
        <v>37250.74</v>
      </c>
      <c r="AJ510">
        <v>492203.93</v>
      </c>
      <c r="AK510">
        <v>1762455.9</v>
      </c>
      <c r="AL510">
        <v>0.78224553707102418</v>
      </c>
      <c r="AO510">
        <v>623.57749928795215</v>
      </c>
      <c r="AP510">
        <v>6.2111642055838107E-2</v>
      </c>
    </row>
    <row r="511" spans="1:42" x14ac:dyDescent="0.25">
      <c r="A511" t="s">
        <v>1169</v>
      </c>
      <c r="B511" t="s">
        <v>1170</v>
      </c>
      <c r="C511" t="s">
        <v>1164</v>
      </c>
      <c r="D511" t="s">
        <v>211</v>
      </c>
      <c r="F511">
        <v>65</v>
      </c>
      <c r="H511">
        <v>8195789</v>
      </c>
      <c r="I511">
        <v>810836.85</v>
      </c>
      <c r="J511">
        <v>12474.41</v>
      </c>
      <c r="L511">
        <v>10.1</v>
      </c>
      <c r="M511">
        <v>6.99</v>
      </c>
      <c r="N511">
        <v>454.35</v>
      </c>
      <c r="P511">
        <v>25.4</v>
      </c>
      <c r="Q511">
        <v>1651</v>
      </c>
      <c r="S511">
        <v>0.23699999999999999</v>
      </c>
      <c r="T511">
        <v>0.23699999999999999</v>
      </c>
      <c r="V511">
        <v>192168.33</v>
      </c>
      <c r="X511">
        <v>7749.74</v>
      </c>
      <c r="Y511">
        <v>330649.64999999997</v>
      </c>
      <c r="Z511">
        <v>530567.72</v>
      </c>
      <c r="AA511">
        <v>0.65434584035000376</v>
      </c>
      <c r="AB511">
        <v>8195789</v>
      </c>
      <c r="AC511">
        <v>2.2013600000000001E-2</v>
      </c>
      <c r="AD511">
        <v>180418.82</v>
      </c>
      <c r="AE511">
        <v>0</v>
      </c>
      <c r="AF511">
        <v>192168.33</v>
      </c>
      <c r="AH511">
        <v>14480.62</v>
      </c>
      <c r="AJ511">
        <v>325644.36</v>
      </c>
      <c r="AK511">
        <v>525562.42999999993</v>
      </c>
      <c r="AL511">
        <v>0.64817284759566607</v>
      </c>
      <c r="AO511">
        <v>119.22676923076922</v>
      </c>
      <c r="AP511">
        <v>1.4745612619227749E-2</v>
      </c>
    </row>
    <row r="512" spans="1:42" x14ac:dyDescent="0.25">
      <c r="A512" t="s">
        <v>1171</v>
      </c>
      <c r="B512" t="s">
        <v>1172</v>
      </c>
      <c r="C512" t="s">
        <v>1164</v>
      </c>
      <c r="D512" t="s">
        <v>211</v>
      </c>
      <c r="F512">
        <v>583.88</v>
      </c>
      <c r="H512">
        <v>70646576</v>
      </c>
      <c r="I512">
        <v>8038672.2599999998</v>
      </c>
      <c r="J512">
        <v>13767.67</v>
      </c>
      <c r="L512">
        <v>8.7799999999999994</v>
      </c>
      <c r="M512">
        <v>6.07</v>
      </c>
      <c r="N512">
        <v>3544.15</v>
      </c>
      <c r="P512">
        <v>35.520000000000003</v>
      </c>
      <c r="Q512">
        <v>20739.41</v>
      </c>
      <c r="S512">
        <v>0.1986</v>
      </c>
      <c r="T512">
        <v>0.1986</v>
      </c>
      <c r="V512">
        <v>1596480.31</v>
      </c>
      <c r="X512">
        <v>144767.5</v>
      </c>
      <c r="Y512">
        <v>3822043.3200000008</v>
      </c>
      <c r="Z512">
        <v>5563291.1300000008</v>
      </c>
      <c r="AA512">
        <v>0.69206592209047235</v>
      </c>
      <c r="AB512">
        <v>70646576</v>
      </c>
      <c r="AC512">
        <v>2.0434799999999999E-2</v>
      </c>
      <c r="AD512">
        <v>1443648.65</v>
      </c>
      <c r="AE512">
        <v>0</v>
      </c>
      <c r="AF512">
        <v>1596480.31</v>
      </c>
      <c r="AH512">
        <v>585271.06000000006</v>
      </c>
      <c r="AJ512">
        <v>3641818.41</v>
      </c>
      <c r="AK512">
        <v>5383066.2200000007</v>
      </c>
      <c r="AL512">
        <v>0.66964618607302206</v>
      </c>
      <c r="AO512">
        <v>247.9405014729054</v>
      </c>
      <c r="AP512">
        <v>2.6893130064448656E-2</v>
      </c>
    </row>
    <row r="513" spans="1:42" x14ac:dyDescent="0.25">
      <c r="A513" t="s">
        <v>1173</v>
      </c>
      <c r="B513" t="s">
        <v>1174</v>
      </c>
      <c r="C513" t="s">
        <v>1164</v>
      </c>
      <c r="D513" t="s">
        <v>102</v>
      </c>
      <c r="F513">
        <v>323.27999999999997</v>
      </c>
      <c r="H513">
        <v>9015652</v>
      </c>
      <c r="I513">
        <v>4922579.57</v>
      </c>
      <c r="J513">
        <v>15226.98</v>
      </c>
      <c r="L513">
        <v>1.83</v>
      </c>
      <c r="M513">
        <v>1.83</v>
      </c>
      <c r="N513">
        <v>591.6</v>
      </c>
      <c r="P513">
        <v>104.04</v>
      </c>
      <c r="Q513">
        <v>33634.050000000003</v>
      </c>
      <c r="S513">
        <v>7.3599999999999999E-2</v>
      </c>
      <c r="T513">
        <v>7.3599999999999999E-2</v>
      </c>
      <c r="V513">
        <v>362301.85</v>
      </c>
      <c r="X513">
        <v>148814.74</v>
      </c>
      <c r="Y513">
        <v>3244100.78</v>
      </c>
      <c r="Z513">
        <v>3755217.3699999996</v>
      </c>
      <c r="AA513">
        <v>0.76285559564860406</v>
      </c>
      <c r="AB513">
        <v>9015652</v>
      </c>
      <c r="AC513">
        <v>5.0631500000000003E-2</v>
      </c>
      <c r="AD513">
        <v>456475.98</v>
      </c>
      <c r="AE513">
        <v>6931.21</v>
      </c>
      <c r="AF513">
        <v>369233.06</v>
      </c>
      <c r="AH513">
        <v>312725.96000000002</v>
      </c>
      <c r="AJ513">
        <v>3169939.56</v>
      </c>
      <c r="AK513">
        <v>3687987.36</v>
      </c>
      <c r="AL513">
        <v>0.74919812012302311</v>
      </c>
      <c r="AO513">
        <v>460.32770353872803</v>
      </c>
      <c r="AP513">
        <v>4.0351206626695162E-2</v>
      </c>
    </row>
    <row r="514" spans="1:42" x14ac:dyDescent="0.25">
      <c r="A514" t="s">
        <v>1175</v>
      </c>
      <c r="B514" t="s">
        <v>1176</v>
      </c>
      <c r="C514" t="s">
        <v>1164</v>
      </c>
      <c r="D514" t="s">
        <v>211</v>
      </c>
      <c r="F514">
        <v>1004.13</v>
      </c>
      <c r="H514">
        <v>255495579</v>
      </c>
      <c r="I514">
        <v>12796596.82</v>
      </c>
      <c r="J514">
        <v>12743.96</v>
      </c>
      <c r="L514">
        <v>19.96</v>
      </c>
      <c r="M514">
        <v>13.81</v>
      </c>
      <c r="N514">
        <v>13867.03</v>
      </c>
      <c r="P514">
        <v>3.16</v>
      </c>
      <c r="Q514">
        <v>3173.05</v>
      </c>
      <c r="S514">
        <v>0.5998</v>
      </c>
      <c r="T514">
        <v>0.5998</v>
      </c>
      <c r="V514">
        <v>7675398.7699999996</v>
      </c>
      <c r="X514">
        <v>572117.28</v>
      </c>
      <c r="Y514">
        <v>1897278.47</v>
      </c>
      <c r="Z514">
        <v>10144794.52</v>
      </c>
      <c r="AA514">
        <v>0.79277284911755153</v>
      </c>
      <c r="AB514">
        <v>255495579</v>
      </c>
      <c r="AC514">
        <v>2.9944700000000001E-2</v>
      </c>
      <c r="AD514">
        <v>7650738.46</v>
      </c>
      <c r="AE514">
        <v>0</v>
      </c>
      <c r="AF514">
        <v>7675398.7699999996</v>
      </c>
      <c r="AH514">
        <v>525642.31000000006</v>
      </c>
      <c r="AJ514">
        <v>1788351.11</v>
      </c>
      <c r="AK514">
        <v>10035867.16</v>
      </c>
      <c r="AL514">
        <v>0.7842606359461749</v>
      </c>
      <c r="AO514">
        <v>569.76415404379918</v>
      </c>
      <c r="AP514">
        <v>5.7007259151485225E-2</v>
      </c>
    </row>
    <row r="515" spans="1:42" x14ac:dyDescent="0.25">
      <c r="A515" t="s">
        <v>1177</v>
      </c>
      <c r="B515" t="s">
        <v>1178</v>
      </c>
      <c r="C515" t="s">
        <v>1164</v>
      </c>
      <c r="D515" t="s">
        <v>102</v>
      </c>
      <c r="F515">
        <v>200.87</v>
      </c>
      <c r="H515">
        <v>49635714</v>
      </c>
      <c r="I515">
        <v>2557553.37</v>
      </c>
      <c r="J515">
        <v>12732.38</v>
      </c>
      <c r="L515">
        <v>19.399999999999999</v>
      </c>
      <c r="M515">
        <v>19.399999999999999</v>
      </c>
      <c r="N515">
        <v>3896.87</v>
      </c>
      <c r="P515">
        <v>54.31</v>
      </c>
      <c r="Q515">
        <v>10909.24</v>
      </c>
      <c r="S515">
        <v>0.85240000000000005</v>
      </c>
      <c r="T515">
        <v>0.85240000000000005</v>
      </c>
      <c r="V515">
        <v>2180058.4900000002</v>
      </c>
      <c r="X515">
        <v>147068.94</v>
      </c>
      <c r="Y515">
        <v>568989.93999999994</v>
      </c>
      <c r="Z515">
        <v>2896117.37</v>
      </c>
      <c r="AA515">
        <v>1</v>
      </c>
      <c r="AB515">
        <v>49635714</v>
      </c>
      <c r="AC515">
        <v>5.1592399999999997E-2</v>
      </c>
      <c r="AD515">
        <v>2560825.61</v>
      </c>
      <c r="AE515">
        <v>324565.89</v>
      </c>
      <c r="AF515">
        <v>2504624.38</v>
      </c>
      <c r="AH515">
        <v>108474.21</v>
      </c>
      <c r="AJ515">
        <v>568989.93999999994</v>
      </c>
      <c r="AK515">
        <v>3220683.26</v>
      </c>
      <c r="AL515">
        <v>1.2592829138107096</v>
      </c>
      <c r="AO515">
        <v>732.15980484890724</v>
      </c>
      <c r="AP515">
        <v>4.5663894312910486E-2</v>
      </c>
    </row>
    <row r="516" spans="1:42" x14ac:dyDescent="0.25">
      <c r="A516" t="s">
        <v>1179</v>
      </c>
      <c r="B516" t="s">
        <v>1180</v>
      </c>
      <c r="C516" t="s">
        <v>1164</v>
      </c>
      <c r="D516" t="s">
        <v>102</v>
      </c>
      <c r="F516">
        <v>946.36</v>
      </c>
      <c r="H516">
        <v>185111371</v>
      </c>
      <c r="I516">
        <v>12382422.039999999</v>
      </c>
      <c r="J516">
        <v>13084.26</v>
      </c>
      <c r="L516">
        <v>14.94</v>
      </c>
      <c r="M516">
        <v>14.94</v>
      </c>
      <c r="N516">
        <v>14138.61</v>
      </c>
      <c r="P516">
        <v>8.4600000000000009</v>
      </c>
      <c r="Q516">
        <v>8006.2</v>
      </c>
      <c r="S516">
        <v>0.6603</v>
      </c>
      <c r="T516">
        <v>0.6603</v>
      </c>
      <c r="V516">
        <v>8176113.2699999996</v>
      </c>
      <c r="X516">
        <v>796737.04</v>
      </c>
      <c r="Y516">
        <v>3008888.7299999995</v>
      </c>
      <c r="Z516">
        <v>11981739.039999999</v>
      </c>
      <c r="AA516">
        <v>0.96764098342750393</v>
      </c>
      <c r="AB516">
        <v>185111371</v>
      </c>
      <c r="AC516">
        <v>4.5305100000000001E-2</v>
      </c>
      <c r="AD516">
        <v>8386489.1699999999</v>
      </c>
      <c r="AE516">
        <v>138911.20000000001</v>
      </c>
      <c r="AF516">
        <v>8315024.4699999997</v>
      </c>
      <c r="AH516">
        <v>406763.63</v>
      </c>
      <c r="AJ516">
        <v>2995726.25</v>
      </c>
      <c r="AK516">
        <v>12107487.76</v>
      </c>
      <c r="AL516">
        <v>0.97779640533072965</v>
      </c>
      <c r="AO516">
        <v>841.89636079293291</v>
      </c>
      <c r="AP516">
        <v>6.5805314512248581E-2</v>
      </c>
    </row>
    <row r="517" spans="1:42" x14ac:dyDescent="0.25">
      <c r="A517" t="s">
        <v>1181</v>
      </c>
      <c r="B517" t="s">
        <v>1182</v>
      </c>
      <c r="C517" t="s">
        <v>1164</v>
      </c>
      <c r="D517" t="s">
        <v>222</v>
      </c>
      <c r="F517">
        <v>520.16</v>
      </c>
      <c r="H517">
        <v>273607355</v>
      </c>
      <c r="I517">
        <v>7224709.04</v>
      </c>
      <c r="J517">
        <v>13889.39</v>
      </c>
      <c r="L517">
        <v>37.869999999999997</v>
      </c>
      <c r="M517">
        <v>11.65</v>
      </c>
      <c r="N517">
        <v>6059.86</v>
      </c>
      <c r="P517">
        <v>0.14000000000000001</v>
      </c>
      <c r="Q517">
        <v>72.819999999999993</v>
      </c>
      <c r="S517">
        <v>0.47839999999999999</v>
      </c>
      <c r="T517">
        <v>0.47839999999999999</v>
      </c>
      <c r="V517">
        <v>3456300.8</v>
      </c>
      <c r="X517">
        <v>425656.84</v>
      </c>
      <c r="Y517">
        <v>802748.66</v>
      </c>
      <c r="Z517">
        <v>4684706.3</v>
      </c>
      <c r="AA517">
        <v>0.64842836909595458</v>
      </c>
      <c r="AB517">
        <v>273607355</v>
      </c>
      <c r="AC517">
        <v>1.7225500000000001E-2</v>
      </c>
      <c r="AD517">
        <v>4713023.49</v>
      </c>
      <c r="AE517">
        <v>601216.13</v>
      </c>
      <c r="AF517">
        <v>4057516.93</v>
      </c>
      <c r="AH517">
        <v>101703.64</v>
      </c>
      <c r="AJ517">
        <v>766992.54</v>
      </c>
      <c r="AK517">
        <v>5250166.3100000005</v>
      </c>
      <c r="AL517">
        <v>0.72669588227458926</v>
      </c>
      <c r="AO517">
        <v>818.31905567517697</v>
      </c>
      <c r="AP517">
        <v>8.1074925034136672E-2</v>
      </c>
    </row>
    <row r="518" spans="1:42" x14ac:dyDescent="0.25">
      <c r="A518" t="s">
        <v>1183</v>
      </c>
      <c r="B518" t="s">
        <v>1184</v>
      </c>
      <c r="C518" t="s">
        <v>1164</v>
      </c>
      <c r="D518" t="s">
        <v>222</v>
      </c>
      <c r="F518">
        <v>402.66</v>
      </c>
      <c r="H518">
        <v>129766830</v>
      </c>
      <c r="I518">
        <v>5896930.6200000001</v>
      </c>
      <c r="J518">
        <v>14644.93</v>
      </c>
      <c r="L518">
        <v>22</v>
      </c>
      <c r="M518">
        <v>6.76</v>
      </c>
      <c r="N518">
        <v>2721.98</v>
      </c>
      <c r="P518">
        <v>27.77</v>
      </c>
      <c r="Q518">
        <v>11181.86</v>
      </c>
      <c r="S518">
        <v>0.22700000000000001</v>
      </c>
      <c r="T518">
        <v>0.22700000000000001</v>
      </c>
      <c r="V518">
        <v>1338603.25</v>
      </c>
      <c r="X518">
        <v>246963.88</v>
      </c>
      <c r="Y518">
        <v>2115928.04</v>
      </c>
      <c r="Z518">
        <v>3701495.17</v>
      </c>
      <c r="AA518">
        <v>0.6276986128081663</v>
      </c>
      <c r="AB518">
        <v>129766830</v>
      </c>
      <c r="AC518">
        <v>2.47361E-2</v>
      </c>
      <c r="AD518">
        <v>3209925.28</v>
      </c>
      <c r="AE518">
        <v>424790.1</v>
      </c>
      <c r="AF518">
        <v>1763393.35</v>
      </c>
      <c r="AH518">
        <v>195659.23</v>
      </c>
      <c r="AJ518">
        <v>2043083.83</v>
      </c>
      <c r="AK518">
        <v>4053441.06</v>
      </c>
      <c r="AL518">
        <v>0.68738150763591654</v>
      </c>
      <c r="AO518">
        <v>613.33104852729343</v>
      </c>
      <c r="AP518">
        <v>6.0926969541281552E-2</v>
      </c>
    </row>
    <row r="519" spans="1:42" x14ac:dyDescent="0.25">
      <c r="A519" t="s">
        <v>1185</v>
      </c>
      <c r="B519" t="s">
        <v>1186</v>
      </c>
      <c r="C519" t="s">
        <v>1164</v>
      </c>
      <c r="D519" t="s">
        <v>222</v>
      </c>
      <c r="F519">
        <v>31.65</v>
      </c>
      <c r="H519">
        <v>43117461</v>
      </c>
      <c r="I519">
        <v>444677.73</v>
      </c>
      <c r="J519">
        <v>14049.84</v>
      </c>
      <c r="L519">
        <v>96.96</v>
      </c>
      <c r="M519">
        <v>29.83</v>
      </c>
      <c r="N519">
        <v>944.11</v>
      </c>
      <c r="P519">
        <v>316.83999999999997</v>
      </c>
      <c r="Q519">
        <v>10027.98</v>
      </c>
      <c r="S519">
        <v>0.99419999999999997</v>
      </c>
      <c r="T519">
        <v>0.9</v>
      </c>
      <c r="V519">
        <v>400209.95</v>
      </c>
      <c r="X519">
        <v>48686.48</v>
      </c>
      <c r="Y519">
        <v>53282.06</v>
      </c>
      <c r="Z519">
        <v>502178.49</v>
      </c>
      <c r="AA519">
        <v>1</v>
      </c>
      <c r="AB519">
        <v>43117461</v>
      </c>
      <c r="AC519">
        <v>2.73312E-2</v>
      </c>
      <c r="AD519">
        <v>1178451.95</v>
      </c>
      <c r="AE519">
        <v>700417.8</v>
      </c>
      <c r="AF519">
        <v>1100627.75</v>
      </c>
      <c r="AH519">
        <v>13464.57</v>
      </c>
      <c r="AJ519">
        <v>53282.06</v>
      </c>
      <c r="AK519">
        <v>1202596.29</v>
      </c>
      <c r="AL519">
        <v>2.7044221216115321</v>
      </c>
      <c r="AO519">
        <v>1538.2774091627173</v>
      </c>
      <c r="AP519">
        <v>4.0484475467656732E-2</v>
      </c>
    </row>
    <row r="520" spans="1:42" x14ac:dyDescent="0.25">
      <c r="A520" t="s">
        <v>1187</v>
      </c>
      <c r="B520" t="s">
        <v>1188</v>
      </c>
      <c r="C520" t="s">
        <v>1161</v>
      </c>
      <c r="D520" t="s">
        <v>211</v>
      </c>
      <c r="F520">
        <v>373.55</v>
      </c>
      <c r="H520">
        <v>40982364</v>
      </c>
      <c r="I520">
        <v>4803830.91</v>
      </c>
      <c r="J520">
        <v>12859.94</v>
      </c>
      <c r="L520">
        <v>8.5299999999999994</v>
      </c>
      <c r="M520">
        <v>5.9</v>
      </c>
      <c r="N520">
        <v>2203.94</v>
      </c>
      <c r="P520">
        <v>37.57</v>
      </c>
      <c r="Q520">
        <v>14034.27</v>
      </c>
      <c r="S520">
        <v>0.19189999999999999</v>
      </c>
      <c r="T520">
        <v>0.19189999999999999</v>
      </c>
      <c r="V520">
        <v>921855.15</v>
      </c>
      <c r="X520">
        <v>132923.54</v>
      </c>
      <c r="Y520">
        <v>2235166.1800000002</v>
      </c>
      <c r="Z520">
        <v>3289944.87</v>
      </c>
      <c r="AA520">
        <v>0.68485859132789506</v>
      </c>
      <c r="AB520">
        <v>40982364</v>
      </c>
      <c r="AC520">
        <v>3.4567500000000001E-2</v>
      </c>
      <c r="AD520">
        <v>1416657.86</v>
      </c>
      <c r="AE520">
        <v>94952.639999999999</v>
      </c>
      <c r="AF520">
        <v>1016807.79</v>
      </c>
      <c r="AH520">
        <v>169373.08</v>
      </c>
      <c r="AJ520">
        <v>2181789.7000000002</v>
      </c>
      <c r="AK520">
        <v>3331521.0300000003</v>
      </c>
      <c r="AL520">
        <v>0.69351338388386363</v>
      </c>
      <c r="AO520">
        <v>355.83868290724132</v>
      </c>
      <c r="AP520">
        <v>3.989875459378385E-2</v>
      </c>
    </row>
    <row r="521" spans="1:42" x14ac:dyDescent="0.25">
      <c r="A521" t="s">
        <v>1189</v>
      </c>
      <c r="B521" t="s">
        <v>1190</v>
      </c>
      <c r="C521" t="s">
        <v>1161</v>
      </c>
      <c r="D521" t="s">
        <v>102</v>
      </c>
      <c r="F521">
        <v>957.21</v>
      </c>
      <c r="H521">
        <v>153468492</v>
      </c>
      <c r="I521">
        <v>11642311.789999999</v>
      </c>
      <c r="J521">
        <v>12162.75</v>
      </c>
      <c r="L521">
        <v>13.18</v>
      </c>
      <c r="M521">
        <v>13.18</v>
      </c>
      <c r="N521">
        <v>12616.02</v>
      </c>
      <c r="P521">
        <v>1.32</v>
      </c>
      <c r="Q521">
        <v>1263.51</v>
      </c>
      <c r="S521">
        <v>0.56479999999999997</v>
      </c>
      <c r="T521">
        <v>0.56479999999999997</v>
      </c>
      <c r="V521">
        <v>6575577.6900000004</v>
      </c>
      <c r="X521">
        <v>482420.3</v>
      </c>
      <c r="Y521">
        <v>2272501.1599999997</v>
      </c>
      <c r="Z521">
        <v>9330499.1500000004</v>
      </c>
      <c r="AA521">
        <v>0.80143010411508664</v>
      </c>
      <c r="AB521">
        <v>153468492</v>
      </c>
      <c r="AC521">
        <v>4.0374399999999998E-2</v>
      </c>
      <c r="AD521">
        <v>6196198.2800000003</v>
      </c>
      <c r="AE521">
        <v>0</v>
      </c>
      <c r="AF521">
        <v>6575577.6900000004</v>
      </c>
      <c r="AH521">
        <v>69317.009999999995</v>
      </c>
      <c r="AJ521">
        <v>2258736.88</v>
      </c>
      <c r="AK521">
        <v>9316734.870000001</v>
      </c>
      <c r="AL521">
        <v>0.800247840639561</v>
      </c>
      <c r="AO521">
        <v>503.98585472362385</v>
      </c>
      <c r="AP521">
        <v>5.1779975144876041E-2</v>
      </c>
    </row>
    <row r="522" spans="1:42" x14ac:dyDescent="0.25">
      <c r="A522" t="s">
        <v>1191</v>
      </c>
      <c r="B522" t="s">
        <v>1192</v>
      </c>
      <c r="C522" t="s">
        <v>1161</v>
      </c>
      <c r="D522" t="s">
        <v>102</v>
      </c>
      <c r="F522">
        <v>448.72</v>
      </c>
      <c r="H522">
        <v>84414846</v>
      </c>
      <c r="I522">
        <v>5982862.8099999996</v>
      </c>
      <c r="J522">
        <v>13333.17</v>
      </c>
      <c r="L522">
        <v>14.1</v>
      </c>
      <c r="M522">
        <v>14.1</v>
      </c>
      <c r="N522">
        <v>6326.95</v>
      </c>
      <c r="P522">
        <v>4.28</v>
      </c>
      <c r="Q522">
        <v>1920.52</v>
      </c>
      <c r="S522">
        <v>0.61560000000000004</v>
      </c>
      <c r="T522">
        <v>0.61560000000000004</v>
      </c>
      <c r="V522">
        <v>3683050.34</v>
      </c>
      <c r="X522">
        <v>252779.18</v>
      </c>
      <c r="Y522">
        <v>1186070.3299999996</v>
      </c>
      <c r="Z522">
        <v>5121899.8499999996</v>
      </c>
      <c r="AA522">
        <v>0.85609515254788204</v>
      </c>
      <c r="AB522">
        <v>84414846</v>
      </c>
      <c r="AC522">
        <v>4.2899100000000003E-2</v>
      </c>
      <c r="AD522">
        <v>3621320.92</v>
      </c>
      <c r="AE522">
        <v>0</v>
      </c>
      <c r="AF522">
        <v>3683050.34</v>
      </c>
      <c r="AH522">
        <v>215479.22</v>
      </c>
      <c r="AJ522">
        <v>1155061.82</v>
      </c>
      <c r="AK522">
        <v>5090891.34</v>
      </c>
      <c r="AL522">
        <v>0.85091226419079469</v>
      </c>
      <c r="AO522">
        <v>563.33388304510606</v>
      </c>
      <c r="AP522">
        <v>4.9653226344446001E-2</v>
      </c>
    </row>
    <row r="523" spans="1:42" x14ac:dyDescent="0.25">
      <c r="A523" t="s">
        <v>1193</v>
      </c>
      <c r="B523" t="s">
        <v>1194</v>
      </c>
      <c r="C523" t="s">
        <v>1161</v>
      </c>
      <c r="D523" t="s">
        <v>102</v>
      </c>
      <c r="F523">
        <v>342.04</v>
      </c>
      <c r="H523">
        <v>88183452</v>
      </c>
      <c r="I523">
        <v>4222905.01</v>
      </c>
      <c r="J523">
        <v>12346.23</v>
      </c>
      <c r="L523">
        <v>20.88</v>
      </c>
      <c r="M523">
        <v>20.88</v>
      </c>
      <c r="N523">
        <v>7141.79</v>
      </c>
      <c r="P523">
        <v>78.319999999999993</v>
      </c>
      <c r="Q523">
        <v>26788.57</v>
      </c>
      <c r="S523">
        <v>0.89559999999999995</v>
      </c>
      <c r="T523">
        <v>0.89559999999999995</v>
      </c>
      <c r="V523">
        <v>3782033.72</v>
      </c>
      <c r="X523">
        <v>309659.78000000003</v>
      </c>
      <c r="Y523">
        <v>511028.65</v>
      </c>
      <c r="Z523">
        <v>4602722.1500000004</v>
      </c>
      <c r="AA523">
        <v>1</v>
      </c>
      <c r="AB523">
        <v>88183452</v>
      </c>
      <c r="AC523">
        <v>4.6612899999999999E-2</v>
      </c>
      <c r="AD523">
        <v>4110486.42</v>
      </c>
      <c r="AE523">
        <v>294162.23</v>
      </c>
      <c r="AF523">
        <v>4076195.95</v>
      </c>
      <c r="AH523">
        <v>61797.55</v>
      </c>
      <c r="AJ523">
        <v>511028.65</v>
      </c>
      <c r="AK523">
        <v>4896884.3800000008</v>
      </c>
      <c r="AL523">
        <v>1.1596008833738842</v>
      </c>
      <c r="AO523">
        <v>905.33206642497953</v>
      </c>
      <c r="AP523">
        <v>6.3236081551102497E-2</v>
      </c>
    </row>
    <row r="524" spans="1:42" x14ac:dyDescent="0.25">
      <c r="A524" t="s">
        <v>1195</v>
      </c>
      <c r="B524" t="s">
        <v>1196</v>
      </c>
      <c r="C524" t="s">
        <v>1161</v>
      </c>
      <c r="D524" t="s">
        <v>102</v>
      </c>
      <c r="F524">
        <v>319.02999999999997</v>
      </c>
      <c r="H524">
        <v>59169700</v>
      </c>
      <c r="I524">
        <v>4011330.98</v>
      </c>
      <c r="J524">
        <v>12573.52</v>
      </c>
      <c r="L524">
        <v>14.75</v>
      </c>
      <c r="M524">
        <v>14.75</v>
      </c>
      <c r="N524">
        <v>4705.6899999999996</v>
      </c>
      <c r="P524">
        <v>7.39</v>
      </c>
      <c r="Q524">
        <v>2357.63</v>
      </c>
      <c r="S524">
        <v>0.65029999999999999</v>
      </c>
      <c r="T524">
        <v>0.65029999999999999</v>
      </c>
      <c r="V524">
        <v>2608568.5299999998</v>
      </c>
      <c r="X524">
        <v>299477.21999999997</v>
      </c>
      <c r="Y524">
        <v>859647.58999999985</v>
      </c>
      <c r="Z524">
        <v>3767693.34</v>
      </c>
      <c r="AA524">
        <v>0.93926264344309973</v>
      </c>
      <c r="AB524">
        <v>59169700</v>
      </c>
      <c r="AC524">
        <v>4.3291999999999997E-2</v>
      </c>
      <c r="AD524">
        <v>2561574.65</v>
      </c>
      <c r="AE524">
        <v>0</v>
      </c>
      <c r="AF524">
        <v>2608568.5299999998</v>
      </c>
      <c r="AH524">
        <v>55834.37</v>
      </c>
      <c r="AJ524">
        <v>856256.35</v>
      </c>
      <c r="AK524">
        <v>3764302.1</v>
      </c>
      <c r="AL524">
        <v>0.93841722828865148</v>
      </c>
      <c r="AO524">
        <v>938.71178259097894</v>
      </c>
      <c r="AP524">
        <v>7.9557169441846862E-2</v>
      </c>
    </row>
    <row r="525" spans="1:42" x14ac:dyDescent="0.25">
      <c r="A525" t="s">
        <v>1197</v>
      </c>
      <c r="B525" t="s">
        <v>1198</v>
      </c>
      <c r="C525" t="s">
        <v>1161</v>
      </c>
      <c r="D525" t="s">
        <v>102</v>
      </c>
      <c r="F525">
        <v>435.6</v>
      </c>
      <c r="H525">
        <v>62004198</v>
      </c>
      <c r="I525">
        <v>5517751.5700000003</v>
      </c>
      <c r="J525">
        <v>12667.01</v>
      </c>
      <c r="L525">
        <v>11.23</v>
      </c>
      <c r="M525">
        <v>11.23</v>
      </c>
      <c r="N525">
        <v>4891.78</v>
      </c>
      <c r="P525">
        <v>0.63</v>
      </c>
      <c r="Q525">
        <v>274.42</v>
      </c>
      <c r="S525">
        <v>0.45469999999999999</v>
      </c>
      <c r="T525">
        <v>0.45469999999999999</v>
      </c>
      <c r="V525">
        <v>2508921.63</v>
      </c>
      <c r="X525">
        <v>144313.76999999999</v>
      </c>
      <c r="Y525">
        <v>1261263.2000000002</v>
      </c>
      <c r="Z525">
        <v>3914498.6</v>
      </c>
      <c r="AA525">
        <v>0.70943726812260233</v>
      </c>
      <c r="AB525">
        <v>62004198</v>
      </c>
      <c r="AC525">
        <v>4.7230899999999999E-2</v>
      </c>
      <c r="AD525">
        <v>2928514.07</v>
      </c>
      <c r="AE525">
        <v>190788.68</v>
      </c>
      <c r="AF525">
        <v>2699710.31</v>
      </c>
      <c r="AH525">
        <v>109225.04</v>
      </c>
      <c r="AJ525">
        <v>1229526.47</v>
      </c>
      <c r="AK525">
        <v>4073550.55</v>
      </c>
      <c r="AL525">
        <v>0.7382627685066292</v>
      </c>
      <c r="AO525">
        <v>331.29882920110191</v>
      </c>
      <c r="AP525">
        <v>3.5427023238977604E-2</v>
      </c>
    </row>
    <row r="526" spans="1:42" x14ac:dyDescent="0.25">
      <c r="A526" t="s">
        <v>1199</v>
      </c>
      <c r="B526" t="s">
        <v>1200</v>
      </c>
      <c r="C526" t="s">
        <v>1161</v>
      </c>
      <c r="D526" t="s">
        <v>102</v>
      </c>
      <c r="F526">
        <v>2474.87</v>
      </c>
      <c r="H526">
        <v>387870047</v>
      </c>
      <c r="I526">
        <v>30381208.899999999</v>
      </c>
      <c r="J526">
        <v>12275.88</v>
      </c>
      <c r="L526">
        <v>12.76</v>
      </c>
      <c r="M526">
        <v>12.76</v>
      </c>
      <c r="N526">
        <v>31579.34</v>
      </c>
      <c r="P526">
        <v>0.53</v>
      </c>
      <c r="Q526">
        <v>1311.68</v>
      </c>
      <c r="S526">
        <v>0.54120000000000001</v>
      </c>
      <c r="T526">
        <v>0.54120000000000001</v>
      </c>
      <c r="V526">
        <v>16442310.25</v>
      </c>
      <c r="X526">
        <v>853175.53</v>
      </c>
      <c r="Y526">
        <v>5330324.9700000007</v>
      </c>
      <c r="Z526">
        <v>22625810.75</v>
      </c>
      <c r="AA526">
        <v>0.74473042940697465</v>
      </c>
      <c r="AB526">
        <v>387870047</v>
      </c>
      <c r="AC526">
        <v>3.4516400000000003E-2</v>
      </c>
      <c r="AD526">
        <v>13387877.689999999</v>
      </c>
      <c r="AE526">
        <v>0</v>
      </c>
      <c r="AF526">
        <v>16442310.25</v>
      </c>
      <c r="AH526">
        <v>214109.94</v>
      </c>
      <c r="AJ526">
        <v>5275669.21</v>
      </c>
      <c r="AK526">
        <v>22571154.990000002</v>
      </c>
      <c r="AL526">
        <v>0.74293143055278499</v>
      </c>
      <c r="AO526">
        <v>344.73549317741947</v>
      </c>
      <c r="AP526">
        <v>3.7799374040805342E-2</v>
      </c>
    </row>
    <row r="527" spans="1:42" x14ac:dyDescent="0.25">
      <c r="A527" t="s">
        <v>1201</v>
      </c>
      <c r="B527" t="s">
        <v>1202</v>
      </c>
      <c r="C527" t="s">
        <v>1161</v>
      </c>
      <c r="D527" t="s">
        <v>102</v>
      </c>
      <c r="F527">
        <v>1785.2</v>
      </c>
      <c r="H527">
        <v>80751956</v>
      </c>
      <c r="I527">
        <v>25750040.719999999</v>
      </c>
      <c r="J527">
        <v>14424.17</v>
      </c>
      <c r="L527">
        <v>3.13</v>
      </c>
      <c r="M527">
        <v>3.13</v>
      </c>
      <c r="N527">
        <v>5587.67</v>
      </c>
      <c r="P527">
        <v>79.209999999999994</v>
      </c>
      <c r="Q527">
        <v>141405.69</v>
      </c>
      <c r="S527">
        <v>0.10299999999999999</v>
      </c>
      <c r="T527">
        <v>0.10299999999999999</v>
      </c>
      <c r="V527">
        <v>2652254.19</v>
      </c>
      <c r="X527">
        <v>841786.56</v>
      </c>
      <c r="Y527">
        <v>14134100.050000001</v>
      </c>
      <c r="Z527">
        <v>17628140.800000001</v>
      </c>
      <c r="AA527">
        <v>0.68458690965518598</v>
      </c>
      <c r="AB527">
        <v>80751956</v>
      </c>
      <c r="AC527">
        <v>3.9168300000000003E-2</v>
      </c>
      <c r="AD527">
        <v>3162916.83</v>
      </c>
      <c r="AE527">
        <v>52598.25</v>
      </c>
      <c r="AF527">
        <v>2704852.44</v>
      </c>
      <c r="AH527">
        <v>2233802.13</v>
      </c>
      <c r="AJ527">
        <v>13429529.609999999</v>
      </c>
      <c r="AK527">
        <v>16976168.609999999</v>
      </c>
      <c r="AL527">
        <v>0.65926764134452986</v>
      </c>
      <c r="AO527">
        <v>471.5362760475017</v>
      </c>
      <c r="AP527">
        <v>4.9586368946885721E-2</v>
      </c>
    </row>
    <row r="528" spans="1:42" x14ac:dyDescent="0.25">
      <c r="A528" t="s">
        <v>1203</v>
      </c>
      <c r="B528" t="s">
        <v>1204</v>
      </c>
      <c r="C528" t="s">
        <v>1161</v>
      </c>
      <c r="D528" t="s">
        <v>102</v>
      </c>
      <c r="F528">
        <v>503.2</v>
      </c>
      <c r="H528">
        <v>59722431</v>
      </c>
      <c r="I528">
        <v>6732090.3300000001</v>
      </c>
      <c r="J528">
        <v>13378.55</v>
      </c>
      <c r="L528">
        <v>8.8699999999999992</v>
      </c>
      <c r="M528">
        <v>8.8699999999999992</v>
      </c>
      <c r="N528">
        <v>4463.38</v>
      </c>
      <c r="P528">
        <v>9.98</v>
      </c>
      <c r="Q528">
        <v>5021.93</v>
      </c>
      <c r="S528">
        <v>0.32669999999999999</v>
      </c>
      <c r="T528">
        <v>0.32669999999999999</v>
      </c>
      <c r="V528">
        <v>2199373.91</v>
      </c>
      <c r="X528">
        <v>296724.28000000003</v>
      </c>
      <c r="Y528">
        <v>2294451.4400000004</v>
      </c>
      <c r="Z528">
        <v>4790549.6300000008</v>
      </c>
      <c r="AA528">
        <v>0.7115991312017943</v>
      </c>
      <c r="AB528">
        <v>59722431</v>
      </c>
      <c r="AC528">
        <v>4.0134799999999998E-2</v>
      </c>
      <c r="AD528">
        <v>2396947.8199999998</v>
      </c>
      <c r="AE528">
        <v>64547.39</v>
      </c>
      <c r="AF528">
        <v>2263921.2999999998</v>
      </c>
      <c r="AH528">
        <v>220998.31</v>
      </c>
      <c r="AJ528">
        <v>2230715.33</v>
      </c>
      <c r="AK528">
        <v>4791360.91</v>
      </c>
      <c r="AL528">
        <v>0.71171964057707471</v>
      </c>
      <c r="AO528">
        <v>589.67464228934818</v>
      </c>
      <c r="AP528">
        <v>6.1929018826511237E-2</v>
      </c>
    </row>
    <row r="529" spans="1:42" x14ac:dyDescent="0.25">
      <c r="A529" t="s">
        <v>1205</v>
      </c>
      <c r="B529" t="s">
        <v>1206</v>
      </c>
      <c r="C529" t="s">
        <v>1207</v>
      </c>
      <c r="D529" t="s">
        <v>102</v>
      </c>
      <c r="F529">
        <v>192.75</v>
      </c>
      <c r="H529">
        <v>63222630</v>
      </c>
      <c r="I529">
        <v>2449715.2200000002</v>
      </c>
      <c r="J529">
        <v>12709.28</v>
      </c>
      <c r="L529">
        <v>25.8</v>
      </c>
      <c r="M529">
        <v>25.8</v>
      </c>
      <c r="N529">
        <v>4972.95</v>
      </c>
      <c r="P529">
        <v>189.61</v>
      </c>
      <c r="Q529">
        <v>36547.32</v>
      </c>
      <c r="S529">
        <v>0.97470000000000001</v>
      </c>
      <c r="T529">
        <v>0.9</v>
      </c>
      <c r="V529">
        <v>2204743.69</v>
      </c>
      <c r="X529">
        <v>112685.09</v>
      </c>
      <c r="Y529">
        <v>262518.34999999998</v>
      </c>
      <c r="Z529">
        <v>2579947.13</v>
      </c>
      <c r="AA529">
        <v>1</v>
      </c>
      <c r="AB529">
        <v>63222630</v>
      </c>
      <c r="AC529">
        <v>4.2696699999999997E-2</v>
      </c>
      <c r="AD529">
        <v>2699397.66</v>
      </c>
      <c r="AE529">
        <v>445188.57</v>
      </c>
      <c r="AF529">
        <v>2649932.2599999998</v>
      </c>
      <c r="AH529">
        <v>95950.26</v>
      </c>
      <c r="AJ529">
        <v>262518.34999999998</v>
      </c>
      <c r="AK529">
        <v>3025135.6999999997</v>
      </c>
      <c r="AL529">
        <v>1.2348928052134973</v>
      </c>
      <c r="AO529">
        <v>584.61784695201038</v>
      </c>
      <c r="AP529">
        <v>3.7249598422973228E-2</v>
      </c>
    </row>
    <row r="530" spans="1:42" x14ac:dyDescent="0.25">
      <c r="A530" t="s">
        <v>1208</v>
      </c>
      <c r="B530" t="s">
        <v>1209</v>
      </c>
      <c r="C530" t="s">
        <v>1207</v>
      </c>
      <c r="D530" t="s">
        <v>102</v>
      </c>
      <c r="F530">
        <v>624.28</v>
      </c>
      <c r="H530">
        <v>117437122</v>
      </c>
      <c r="I530">
        <v>8189262.2699999996</v>
      </c>
      <c r="J530">
        <v>13117.93</v>
      </c>
      <c r="L530">
        <v>14.34</v>
      </c>
      <c r="M530">
        <v>14.34</v>
      </c>
      <c r="N530">
        <v>8952.17</v>
      </c>
      <c r="P530">
        <v>5.33</v>
      </c>
      <c r="Q530">
        <v>3327.41</v>
      </c>
      <c r="S530">
        <v>0.62849999999999995</v>
      </c>
      <c r="T530">
        <v>0.62849999999999995</v>
      </c>
      <c r="V530">
        <v>5146951.33</v>
      </c>
      <c r="X530">
        <v>448730.29</v>
      </c>
      <c r="Y530">
        <v>1488068.8400000003</v>
      </c>
      <c r="Z530">
        <v>7083750.4600000009</v>
      </c>
      <c r="AA530">
        <v>0.8650047130557954</v>
      </c>
      <c r="AB530">
        <v>117437122</v>
      </c>
      <c r="AC530">
        <v>4.6603100000000001E-2</v>
      </c>
      <c r="AD530">
        <v>5472933.9400000004</v>
      </c>
      <c r="AE530">
        <v>204880.07</v>
      </c>
      <c r="AF530">
        <v>5351831.4000000004</v>
      </c>
      <c r="AH530">
        <v>197179.6</v>
      </c>
      <c r="AJ530">
        <v>1461450.52</v>
      </c>
      <c r="AK530">
        <v>7262012.2100000009</v>
      </c>
      <c r="AL530">
        <v>0.88677245526781756</v>
      </c>
      <c r="AO530">
        <v>718.79651758826162</v>
      </c>
      <c r="AP530">
        <v>6.179145352882847E-2</v>
      </c>
    </row>
    <row r="531" spans="1:42" x14ac:dyDescent="0.25">
      <c r="A531" t="s">
        <v>1210</v>
      </c>
      <c r="B531" t="s">
        <v>1211</v>
      </c>
      <c r="C531" t="s">
        <v>1212</v>
      </c>
      <c r="D531" t="s">
        <v>97</v>
      </c>
      <c r="F531">
        <v>4</v>
      </c>
      <c r="H531">
        <v>0</v>
      </c>
      <c r="I531">
        <v>40705.39</v>
      </c>
      <c r="J531">
        <v>10176.34</v>
      </c>
      <c r="L531">
        <v>0</v>
      </c>
      <c r="M531">
        <v>0</v>
      </c>
      <c r="N531">
        <v>0</v>
      </c>
      <c r="P531">
        <v>0</v>
      </c>
      <c r="Q531">
        <v>0</v>
      </c>
      <c r="S531">
        <v>0</v>
      </c>
      <c r="T531">
        <v>0.1</v>
      </c>
      <c r="V531">
        <v>4070.53</v>
      </c>
      <c r="X531">
        <v>0</v>
      </c>
      <c r="Y531">
        <v>62333.110000000008</v>
      </c>
      <c r="Z531">
        <v>66403.640000000014</v>
      </c>
      <c r="AA531">
        <v>1</v>
      </c>
      <c r="AB531">
        <v>0</v>
      </c>
      <c r="AC531">
        <v>0</v>
      </c>
      <c r="AD531">
        <v>0</v>
      </c>
      <c r="AE531">
        <v>0</v>
      </c>
      <c r="AF531">
        <v>4070.53</v>
      </c>
      <c r="AH531">
        <v>0</v>
      </c>
      <c r="AJ531">
        <v>62333.11</v>
      </c>
      <c r="AK531">
        <v>66403.64</v>
      </c>
      <c r="AL531">
        <v>1.6313230262626153</v>
      </c>
      <c r="AO531">
        <v>0</v>
      </c>
      <c r="AP531">
        <v>0</v>
      </c>
    </row>
    <row r="532" spans="1:42" x14ac:dyDescent="0.25">
      <c r="A532" t="s">
        <v>1213</v>
      </c>
      <c r="B532" t="s">
        <v>1214</v>
      </c>
      <c r="C532" t="s">
        <v>1212</v>
      </c>
      <c r="D532" t="s">
        <v>97</v>
      </c>
      <c r="F532">
        <v>9.64</v>
      </c>
      <c r="H532">
        <v>0</v>
      </c>
      <c r="I532">
        <v>117514.53</v>
      </c>
      <c r="J532">
        <v>12190.3</v>
      </c>
      <c r="L532">
        <v>0</v>
      </c>
      <c r="M532">
        <v>0</v>
      </c>
      <c r="N532">
        <v>0</v>
      </c>
      <c r="P532">
        <v>0</v>
      </c>
      <c r="Q532">
        <v>0</v>
      </c>
      <c r="S532">
        <v>0</v>
      </c>
      <c r="T532">
        <v>0.1</v>
      </c>
      <c r="V532">
        <v>11751.45</v>
      </c>
      <c r="X532">
        <v>0</v>
      </c>
      <c r="Y532">
        <v>97349.27</v>
      </c>
      <c r="Z532">
        <v>109100.72</v>
      </c>
      <c r="AA532">
        <v>0.92840196016611731</v>
      </c>
      <c r="AB532">
        <v>0</v>
      </c>
      <c r="AC532">
        <v>0</v>
      </c>
      <c r="AD532">
        <v>0</v>
      </c>
      <c r="AE532">
        <v>0</v>
      </c>
      <c r="AF532">
        <v>11751.45</v>
      </c>
      <c r="AH532">
        <v>0</v>
      </c>
      <c r="AJ532">
        <v>97349.27</v>
      </c>
      <c r="AK532">
        <v>109100.72</v>
      </c>
      <c r="AL532">
        <v>0.92840196016611731</v>
      </c>
      <c r="AO532">
        <v>0</v>
      </c>
      <c r="AP532">
        <v>0</v>
      </c>
    </row>
    <row r="533" spans="1:42" x14ac:dyDescent="0.25">
      <c r="A533" t="s">
        <v>1215</v>
      </c>
      <c r="B533" t="s">
        <v>1216</v>
      </c>
      <c r="C533" t="s">
        <v>1212</v>
      </c>
      <c r="D533" t="s">
        <v>97</v>
      </c>
      <c r="F533">
        <v>6.99</v>
      </c>
      <c r="H533">
        <v>0</v>
      </c>
      <c r="I533">
        <v>95853.61</v>
      </c>
      <c r="J533">
        <v>13712.96</v>
      </c>
      <c r="L533">
        <v>0</v>
      </c>
      <c r="M533">
        <v>0</v>
      </c>
      <c r="N533">
        <v>0</v>
      </c>
      <c r="P533">
        <v>0</v>
      </c>
      <c r="Q533">
        <v>0</v>
      </c>
      <c r="S533">
        <v>0</v>
      </c>
      <c r="T533">
        <v>0.1</v>
      </c>
      <c r="V533">
        <v>9585.36</v>
      </c>
      <c r="X533">
        <v>0</v>
      </c>
      <c r="Y533">
        <v>72073.680000000008</v>
      </c>
      <c r="Z533">
        <v>81659.040000000008</v>
      </c>
      <c r="AA533">
        <v>0.85191408023130277</v>
      </c>
      <c r="AB533">
        <v>0</v>
      </c>
      <c r="AC533">
        <v>0</v>
      </c>
      <c r="AD533">
        <v>0</v>
      </c>
      <c r="AE533">
        <v>0</v>
      </c>
      <c r="AF533">
        <v>9585.36</v>
      </c>
      <c r="AH533">
        <v>0</v>
      </c>
      <c r="AJ533">
        <v>72073.679999999993</v>
      </c>
      <c r="AK533">
        <v>81659.039999999994</v>
      </c>
      <c r="AL533">
        <v>0.85191408023130266</v>
      </c>
      <c r="AO533">
        <v>0</v>
      </c>
      <c r="AP533">
        <v>0</v>
      </c>
    </row>
    <row r="534" spans="1:42" x14ac:dyDescent="0.25">
      <c r="A534" t="s">
        <v>1217</v>
      </c>
      <c r="B534" t="s">
        <v>1218</v>
      </c>
      <c r="C534" t="s">
        <v>1219</v>
      </c>
      <c r="D534" t="s">
        <v>102</v>
      </c>
      <c r="F534">
        <v>269.27</v>
      </c>
      <c r="H534">
        <v>17173855</v>
      </c>
      <c r="I534">
        <v>3982898.95</v>
      </c>
      <c r="J534">
        <v>14791.46</v>
      </c>
      <c r="L534">
        <v>4.3099999999999996</v>
      </c>
      <c r="M534">
        <v>4.3099999999999996</v>
      </c>
      <c r="N534">
        <v>1160.55</v>
      </c>
      <c r="P534">
        <v>59.59</v>
      </c>
      <c r="Q534">
        <v>16045.79</v>
      </c>
      <c r="S534">
        <v>0.13639999999999999</v>
      </c>
      <c r="T534">
        <v>0.13639999999999999</v>
      </c>
      <c r="V534">
        <v>543267.41</v>
      </c>
      <c r="X534">
        <v>473038.45</v>
      </c>
      <c r="Y534">
        <v>3570121.3199999994</v>
      </c>
      <c r="Z534">
        <v>4586427.18</v>
      </c>
      <c r="AA534">
        <v>1</v>
      </c>
      <c r="AB534">
        <v>17173855</v>
      </c>
      <c r="AC534">
        <v>3.1792300000000003E-2</v>
      </c>
      <c r="AD534">
        <v>545996.35</v>
      </c>
      <c r="AE534">
        <v>372.22</v>
      </c>
      <c r="AF534">
        <v>543639.63</v>
      </c>
      <c r="AH534">
        <v>1372354.6</v>
      </c>
      <c r="AJ534">
        <v>3570121.32</v>
      </c>
      <c r="AK534">
        <v>4586799.4000000004</v>
      </c>
      <c r="AL534">
        <v>1.151623342088556</v>
      </c>
      <c r="AO534">
        <v>1756.7439744494375</v>
      </c>
      <c r="AP534">
        <v>0.10313039850838036</v>
      </c>
    </row>
    <row r="535" spans="1:42" x14ac:dyDescent="0.25">
      <c r="A535" t="s">
        <v>1220</v>
      </c>
      <c r="B535" t="s">
        <v>1221</v>
      </c>
      <c r="C535" t="s">
        <v>1219</v>
      </c>
      <c r="D535" t="s">
        <v>102</v>
      </c>
      <c r="F535">
        <v>344.12</v>
      </c>
      <c r="H535">
        <v>20768901</v>
      </c>
      <c r="I535">
        <v>4700254.01</v>
      </c>
      <c r="J535">
        <v>13658.76</v>
      </c>
      <c r="L535">
        <v>4.41</v>
      </c>
      <c r="M535">
        <v>4.41</v>
      </c>
      <c r="N535">
        <v>1517.56</v>
      </c>
      <c r="P535">
        <v>58.06</v>
      </c>
      <c r="Q535">
        <v>19979.599999999999</v>
      </c>
      <c r="S535">
        <v>0.13950000000000001</v>
      </c>
      <c r="T535">
        <v>0.13950000000000001</v>
      </c>
      <c r="V535">
        <v>655685.43000000005</v>
      </c>
      <c r="X535">
        <v>278815.34999999998</v>
      </c>
      <c r="Y535">
        <v>3024904.9799999995</v>
      </c>
      <c r="Z535">
        <v>3959405.76</v>
      </c>
      <c r="AA535">
        <v>0.84238123122201214</v>
      </c>
      <c r="AB535">
        <v>20768901</v>
      </c>
      <c r="AC535">
        <v>2.6618200000000002E-2</v>
      </c>
      <c r="AD535">
        <v>552830.76</v>
      </c>
      <c r="AE535">
        <v>0</v>
      </c>
      <c r="AF535">
        <v>655685.43000000005</v>
      </c>
      <c r="AH535">
        <v>589188.06999999995</v>
      </c>
      <c r="AJ535">
        <v>2932037.88</v>
      </c>
      <c r="AK535">
        <v>3866538.66</v>
      </c>
      <c r="AL535">
        <v>0.82262334158404349</v>
      </c>
      <c r="AO535">
        <v>810.22710101127507</v>
      </c>
      <c r="AP535">
        <v>7.2109805310985806E-2</v>
      </c>
    </row>
    <row r="536" spans="1:42" x14ac:dyDescent="0.25">
      <c r="A536" t="s">
        <v>1222</v>
      </c>
      <c r="B536" t="s">
        <v>1223</v>
      </c>
      <c r="C536" t="s">
        <v>1212</v>
      </c>
      <c r="D536" t="s">
        <v>211</v>
      </c>
      <c r="F536">
        <v>173.3</v>
      </c>
      <c r="H536">
        <v>20520148</v>
      </c>
      <c r="I536">
        <v>2240483.2000000002</v>
      </c>
      <c r="J536">
        <v>12928.35</v>
      </c>
      <c r="L536">
        <v>9.15</v>
      </c>
      <c r="M536">
        <v>6.33</v>
      </c>
      <c r="N536">
        <v>1096.98</v>
      </c>
      <c r="P536">
        <v>32.49</v>
      </c>
      <c r="Q536">
        <v>5630.51</v>
      </c>
      <c r="S536">
        <v>0.20899999999999999</v>
      </c>
      <c r="T536">
        <v>0.20899999999999999</v>
      </c>
      <c r="V536">
        <v>468260.98</v>
      </c>
      <c r="X536">
        <v>359172.85</v>
      </c>
      <c r="Y536">
        <v>1004653.71</v>
      </c>
      <c r="Z536">
        <v>1832087.54</v>
      </c>
      <c r="AA536">
        <v>0.81771982936537968</v>
      </c>
      <c r="AB536">
        <v>20520148</v>
      </c>
      <c r="AC536">
        <v>3.9163200000000002E-2</v>
      </c>
      <c r="AD536">
        <v>803634.66</v>
      </c>
      <c r="AE536">
        <v>70093.09</v>
      </c>
      <c r="AF536">
        <v>538354.06999999995</v>
      </c>
      <c r="AH536">
        <v>149643.66</v>
      </c>
      <c r="AJ536">
        <v>977376.63</v>
      </c>
      <c r="AK536">
        <v>1874903.5499999998</v>
      </c>
      <c r="AL536">
        <v>0.83682999720774498</v>
      </c>
      <c r="AO536">
        <v>2072.5496249278704</v>
      </c>
      <c r="AP536">
        <v>0.19156870762765371</v>
      </c>
    </row>
    <row r="537" spans="1:42" x14ac:dyDescent="0.25">
      <c r="A537" t="s">
        <v>1224</v>
      </c>
      <c r="B537" t="s">
        <v>1225</v>
      </c>
      <c r="C537" t="s">
        <v>1212</v>
      </c>
      <c r="D537" t="s">
        <v>211</v>
      </c>
      <c r="F537">
        <v>1472.88</v>
      </c>
      <c r="H537">
        <v>312696586</v>
      </c>
      <c r="I537">
        <v>21089588.850000001</v>
      </c>
      <c r="J537">
        <v>14318.6</v>
      </c>
      <c r="L537">
        <v>14.82</v>
      </c>
      <c r="M537">
        <v>10.26</v>
      </c>
      <c r="N537">
        <v>15111.74</v>
      </c>
      <c r="P537">
        <v>3.13</v>
      </c>
      <c r="Q537">
        <v>4610.1099999999997</v>
      </c>
      <c r="S537">
        <v>0.4007</v>
      </c>
      <c r="T537">
        <v>0.4007</v>
      </c>
      <c r="V537">
        <v>8450598.25</v>
      </c>
      <c r="X537">
        <v>856375.1</v>
      </c>
      <c r="Y537">
        <v>3613119</v>
      </c>
      <c r="Z537">
        <v>12920092.35</v>
      </c>
      <c r="AA537">
        <v>0.61262893467930257</v>
      </c>
      <c r="AB537">
        <v>312696586</v>
      </c>
      <c r="AC537">
        <v>4.1329400000000002E-2</v>
      </c>
      <c r="AD537">
        <v>12923562.279999999</v>
      </c>
      <c r="AE537">
        <v>1792316.68</v>
      </c>
      <c r="AF537">
        <v>10242914.93</v>
      </c>
      <c r="AH537">
        <v>1952726.71</v>
      </c>
      <c r="AJ537">
        <v>2856689.17</v>
      </c>
      <c r="AK537">
        <v>13955979.199999999</v>
      </c>
      <c r="AL537">
        <v>0.66174733415914833</v>
      </c>
      <c r="AO537">
        <v>581.42896909456294</v>
      </c>
      <c r="AP537">
        <v>6.1362595037401609E-2</v>
      </c>
    </row>
    <row r="538" spans="1:42" x14ac:dyDescent="0.25">
      <c r="A538" t="s">
        <v>1226</v>
      </c>
      <c r="B538" t="s">
        <v>1227</v>
      </c>
      <c r="C538" t="s">
        <v>1212</v>
      </c>
      <c r="D538" t="s">
        <v>211</v>
      </c>
      <c r="F538">
        <v>218.5</v>
      </c>
      <c r="H538">
        <v>41585464</v>
      </c>
      <c r="I538">
        <v>2667812.41</v>
      </c>
      <c r="J538">
        <v>12209.66</v>
      </c>
      <c r="L538">
        <v>15.58</v>
      </c>
      <c r="M538">
        <v>10.78</v>
      </c>
      <c r="N538">
        <v>2355.4299999999998</v>
      </c>
      <c r="P538">
        <v>1.56</v>
      </c>
      <c r="Q538">
        <v>340.86</v>
      </c>
      <c r="S538">
        <v>0.42949999999999999</v>
      </c>
      <c r="T538">
        <v>0.42949999999999999</v>
      </c>
      <c r="V538">
        <v>1145825.43</v>
      </c>
      <c r="X538">
        <v>11659.75</v>
      </c>
      <c r="Y538">
        <v>640533.34</v>
      </c>
      <c r="Z538">
        <v>1798018.52</v>
      </c>
      <c r="AA538">
        <v>0.67396737239107452</v>
      </c>
      <c r="AB538">
        <v>41585464</v>
      </c>
      <c r="AC538">
        <v>2.7710200000000001E-2</v>
      </c>
      <c r="AD538">
        <v>1152341.52</v>
      </c>
      <c r="AE538">
        <v>2798.66</v>
      </c>
      <c r="AF538">
        <v>1148624.0900000001</v>
      </c>
      <c r="AH538">
        <v>69509.119999999995</v>
      </c>
      <c r="AJ538">
        <v>617871.09</v>
      </c>
      <c r="AK538">
        <v>1778154.9300000002</v>
      </c>
      <c r="AL538">
        <v>0.66652172519131514</v>
      </c>
      <c r="AO538">
        <v>53.362700228832949</v>
      </c>
      <c r="AP538">
        <v>6.5572182734380735E-3</v>
      </c>
    </row>
    <row r="539" spans="1:42" x14ac:dyDescent="0.25">
      <c r="A539" t="s">
        <v>1228</v>
      </c>
      <c r="B539" t="s">
        <v>1229</v>
      </c>
      <c r="C539" t="s">
        <v>1212</v>
      </c>
      <c r="D539" t="s">
        <v>211</v>
      </c>
      <c r="F539">
        <v>557.71</v>
      </c>
      <c r="H539">
        <v>74103871</v>
      </c>
      <c r="I539">
        <v>7322597.7599999998</v>
      </c>
      <c r="J539">
        <v>13129.75</v>
      </c>
      <c r="L539">
        <v>10.11</v>
      </c>
      <c r="M539">
        <v>6.99</v>
      </c>
      <c r="N539">
        <v>3898.39</v>
      </c>
      <c r="P539">
        <v>25.4</v>
      </c>
      <c r="Q539">
        <v>14165.83</v>
      </c>
      <c r="S539">
        <v>0.23699999999999999</v>
      </c>
      <c r="T539">
        <v>0.23699999999999999</v>
      </c>
      <c r="V539">
        <v>1735455.66</v>
      </c>
      <c r="X539">
        <v>40205.160000000003</v>
      </c>
      <c r="Y539">
        <v>3340765.11</v>
      </c>
      <c r="Z539">
        <v>5116425.93</v>
      </c>
      <c r="AA539">
        <v>0.69871732651337115</v>
      </c>
      <c r="AB539">
        <v>74103871</v>
      </c>
      <c r="AC539">
        <v>2.5907300000000001E-2</v>
      </c>
      <c r="AD539">
        <v>1919831.21</v>
      </c>
      <c r="AE539">
        <v>43697</v>
      </c>
      <c r="AF539">
        <v>1779152.66</v>
      </c>
      <c r="AH539">
        <v>331833</v>
      </c>
      <c r="AJ539">
        <v>3240789.57</v>
      </c>
      <c r="AK539">
        <v>5060147.3899999997</v>
      </c>
      <c r="AL539">
        <v>0.6910317288819644</v>
      </c>
      <c r="AO539">
        <v>72.089724050133583</v>
      </c>
      <c r="AP539">
        <v>7.9454523556872145E-3</v>
      </c>
    </row>
    <row r="540" spans="1:42" x14ac:dyDescent="0.25">
      <c r="A540" t="s">
        <v>1230</v>
      </c>
      <c r="B540" t="s">
        <v>1231</v>
      </c>
      <c r="C540" t="s">
        <v>1212</v>
      </c>
      <c r="D540" t="s">
        <v>222</v>
      </c>
      <c r="F540">
        <v>959.66</v>
      </c>
      <c r="H540">
        <v>443289368</v>
      </c>
      <c r="I540">
        <v>14123715.189999999</v>
      </c>
      <c r="J540">
        <v>14717.41</v>
      </c>
      <c r="L540">
        <v>31.38</v>
      </c>
      <c r="M540">
        <v>9.65</v>
      </c>
      <c r="N540">
        <v>9260.7099999999991</v>
      </c>
      <c r="P540">
        <v>5.66</v>
      </c>
      <c r="Q540">
        <v>5431.67</v>
      </c>
      <c r="S540">
        <v>0.36759999999999998</v>
      </c>
      <c r="T540">
        <v>0.36759999999999998</v>
      </c>
      <c r="V540">
        <v>5191877.7</v>
      </c>
      <c r="X540">
        <v>1315121.51</v>
      </c>
      <c r="Y540">
        <v>1702191.6600000001</v>
      </c>
      <c r="Z540">
        <v>8209190.8700000001</v>
      </c>
      <c r="AA540">
        <v>0.58123452360554151</v>
      </c>
      <c r="AB540">
        <v>443289368</v>
      </c>
      <c r="AC540">
        <v>2.5368999999999999E-2</v>
      </c>
      <c r="AD540">
        <v>11245807.970000001</v>
      </c>
      <c r="AE540">
        <v>2225424.7599999998</v>
      </c>
      <c r="AF540">
        <v>7417302.46</v>
      </c>
      <c r="AH540">
        <v>680403.38</v>
      </c>
      <c r="AJ540">
        <v>1417262.21</v>
      </c>
      <c r="AK540">
        <v>10149686.18</v>
      </c>
      <c r="AL540">
        <v>0.71862721978323896</v>
      </c>
      <c r="AO540">
        <v>1370.4035908550945</v>
      </c>
      <c r="AP540">
        <v>0.12957262783074541</v>
      </c>
    </row>
    <row r="541" spans="1:42" x14ac:dyDescent="0.25">
      <c r="A541" t="s">
        <v>1232</v>
      </c>
      <c r="B541" t="s">
        <v>1233</v>
      </c>
      <c r="C541" t="s">
        <v>1212</v>
      </c>
      <c r="D541" t="s">
        <v>102</v>
      </c>
      <c r="F541">
        <v>832.97</v>
      </c>
      <c r="H541">
        <v>78477242</v>
      </c>
      <c r="I541">
        <v>11377102.210000001</v>
      </c>
      <c r="J541">
        <v>13658.47</v>
      </c>
      <c r="L541">
        <v>6.89</v>
      </c>
      <c r="M541">
        <v>6.89</v>
      </c>
      <c r="N541">
        <v>5739.16</v>
      </c>
      <c r="P541">
        <v>26.41</v>
      </c>
      <c r="Q541">
        <v>21998.73</v>
      </c>
      <c r="S541">
        <v>0.2326</v>
      </c>
      <c r="T541">
        <v>0.2326</v>
      </c>
      <c r="V541">
        <v>2646313.9700000002</v>
      </c>
      <c r="X541">
        <v>2413732.12</v>
      </c>
      <c r="Y541">
        <v>3973972.7800000003</v>
      </c>
      <c r="Z541">
        <v>9034018.870000001</v>
      </c>
      <c r="AA541">
        <v>0.79405271247888354</v>
      </c>
      <c r="AB541">
        <v>78477242</v>
      </c>
      <c r="AC541">
        <v>3.4174599999999999E-2</v>
      </c>
      <c r="AD541">
        <v>2681928.35</v>
      </c>
      <c r="AE541">
        <v>8283.9</v>
      </c>
      <c r="AF541">
        <v>2654597.87</v>
      </c>
      <c r="AH541">
        <v>509530.81</v>
      </c>
      <c r="AJ541">
        <v>3869036.29</v>
      </c>
      <c r="AK541">
        <v>8937366.2800000012</v>
      </c>
      <c r="AL541">
        <v>0.78555735151473172</v>
      </c>
      <c r="AO541">
        <v>2897.7419594943394</v>
      </c>
      <c r="AP541">
        <v>0.27007197024043195</v>
      </c>
    </row>
    <row r="542" spans="1:42" x14ac:dyDescent="0.25">
      <c r="A542" t="s">
        <v>1234</v>
      </c>
      <c r="B542" t="s">
        <v>1235</v>
      </c>
      <c r="C542" t="s">
        <v>1212</v>
      </c>
      <c r="D542" t="s">
        <v>102</v>
      </c>
      <c r="F542">
        <v>1876.54</v>
      </c>
      <c r="H542">
        <v>157555862</v>
      </c>
      <c r="I542">
        <v>26485867.309999999</v>
      </c>
      <c r="J542">
        <v>14114.2</v>
      </c>
      <c r="L542">
        <v>5.94</v>
      </c>
      <c r="M542">
        <v>5.94</v>
      </c>
      <c r="N542">
        <v>11146.64</v>
      </c>
      <c r="P542">
        <v>37.08</v>
      </c>
      <c r="Q542">
        <v>69582.100000000006</v>
      </c>
      <c r="S542">
        <v>0.19350000000000001</v>
      </c>
      <c r="T542">
        <v>0.19350000000000001</v>
      </c>
      <c r="V542">
        <v>5125015.32</v>
      </c>
      <c r="X542">
        <v>627408.15</v>
      </c>
      <c r="Y542">
        <v>12191542.91</v>
      </c>
      <c r="Z542">
        <v>17943966.380000003</v>
      </c>
      <c r="AA542">
        <v>0.67749211947554699</v>
      </c>
      <c r="AB542">
        <v>157555862</v>
      </c>
      <c r="AC542">
        <v>4.6173699999999998E-2</v>
      </c>
      <c r="AD542">
        <v>7274937.0999999996</v>
      </c>
      <c r="AE542">
        <v>416009.86</v>
      </c>
      <c r="AF542">
        <v>5541025.1799999997</v>
      </c>
      <c r="AH542">
        <v>2142450.5</v>
      </c>
      <c r="AJ542">
        <v>11500585.74</v>
      </c>
      <c r="AK542">
        <v>17669019.07</v>
      </c>
      <c r="AL542">
        <v>0.66711121305545806</v>
      </c>
      <c r="AO542">
        <v>334.34307288946678</v>
      </c>
      <c r="AP542">
        <v>3.5508940678278415E-2</v>
      </c>
    </row>
    <row r="543" spans="1:42" x14ac:dyDescent="0.25">
      <c r="A543" t="s">
        <v>1236</v>
      </c>
      <c r="B543" t="s">
        <v>1237</v>
      </c>
      <c r="C543" t="s">
        <v>1212</v>
      </c>
      <c r="D543" t="s">
        <v>102</v>
      </c>
      <c r="F543">
        <v>374.54</v>
      </c>
      <c r="H543">
        <v>28364365</v>
      </c>
      <c r="I543">
        <v>5043290.34</v>
      </c>
      <c r="J543">
        <v>13465.29</v>
      </c>
      <c r="L543">
        <v>5.62</v>
      </c>
      <c r="M543">
        <v>5.62</v>
      </c>
      <c r="N543">
        <v>2104.91</v>
      </c>
      <c r="P543">
        <v>41.08</v>
      </c>
      <c r="Q543">
        <v>15386.1</v>
      </c>
      <c r="S543">
        <v>0.1812</v>
      </c>
      <c r="T543">
        <v>0.1812</v>
      </c>
      <c r="V543">
        <v>913844.2</v>
      </c>
      <c r="X543">
        <v>135090.23999999999</v>
      </c>
      <c r="Y543">
        <v>2775802.85</v>
      </c>
      <c r="Z543">
        <v>3824737.29</v>
      </c>
      <c r="AA543">
        <v>0.75838134078158193</v>
      </c>
      <c r="AB543">
        <v>29934953</v>
      </c>
      <c r="AC543">
        <v>2.95032E-2</v>
      </c>
      <c r="AD543">
        <v>883176.9</v>
      </c>
      <c r="AE543">
        <v>0</v>
      </c>
      <c r="AF543">
        <v>913844.2</v>
      </c>
      <c r="AH543">
        <v>380065.16</v>
      </c>
      <c r="AJ543">
        <v>2683972.0099999998</v>
      </c>
      <c r="AK543">
        <v>3732906.4499999997</v>
      </c>
      <c r="AL543">
        <v>0.74017282336356627</v>
      </c>
      <c r="AO543">
        <v>360.68307790890157</v>
      </c>
      <c r="AP543">
        <v>3.618902370296475E-2</v>
      </c>
    </row>
    <row r="544" spans="1:42" x14ac:dyDescent="0.25">
      <c r="A544" t="s">
        <v>1238</v>
      </c>
      <c r="B544" t="s">
        <v>1239</v>
      </c>
      <c r="C544" t="s">
        <v>1240</v>
      </c>
      <c r="D544" t="s">
        <v>211</v>
      </c>
      <c r="F544">
        <v>87.13</v>
      </c>
      <c r="H544">
        <v>8811172</v>
      </c>
      <c r="I544">
        <v>1117442.5</v>
      </c>
      <c r="J544">
        <v>12825</v>
      </c>
      <c r="L544">
        <v>7.88</v>
      </c>
      <c r="M544">
        <v>5.45</v>
      </c>
      <c r="N544">
        <v>474.85</v>
      </c>
      <c r="P544">
        <v>43.29</v>
      </c>
      <c r="Q544">
        <v>3771.85</v>
      </c>
      <c r="S544">
        <v>0.1749</v>
      </c>
      <c r="T544">
        <v>0.1749</v>
      </c>
      <c r="V544">
        <v>195440.69</v>
      </c>
      <c r="X544">
        <v>32336.94</v>
      </c>
      <c r="Y544">
        <v>710485.23999999987</v>
      </c>
      <c r="Z544">
        <v>938262.86999999988</v>
      </c>
      <c r="AA544">
        <v>0.83965203578707615</v>
      </c>
      <c r="AB544">
        <v>8811172</v>
      </c>
      <c r="AC544">
        <v>3.0042200000000002E-2</v>
      </c>
      <c r="AD544">
        <v>264706.99</v>
      </c>
      <c r="AE544">
        <v>12114.67</v>
      </c>
      <c r="AF544">
        <v>207555.36</v>
      </c>
      <c r="AH544">
        <v>92739.24</v>
      </c>
      <c r="AJ544">
        <v>695614.69</v>
      </c>
      <c r="AK544">
        <v>935506.99</v>
      </c>
      <c r="AL544">
        <v>0.83718579703206208</v>
      </c>
      <c r="AO544">
        <v>371.13439687822796</v>
      </c>
      <c r="AP544">
        <v>3.456621954262469E-2</v>
      </c>
    </row>
    <row r="545" spans="1:42" x14ac:dyDescent="0.25">
      <c r="A545" t="s">
        <v>1241</v>
      </c>
      <c r="B545" t="s">
        <v>1242</v>
      </c>
      <c r="C545" t="s">
        <v>1240</v>
      </c>
      <c r="D545" t="s">
        <v>211</v>
      </c>
      <c r="F545">
        <v>515.54</v>
      </c>
      <c r="H545">
        <v>80988343</v>
      </c>
      <c r="I545">
        <v>6537828.3099999996</v>
      </c>
      <c r="J545">
        <v>12681.51</v>
      </c>
      <c r="L545">
        <v>12.38</v>
      </c>
      <c r="M545">
        <v>8.57</v>
      </c>
      <c r="N545">
        <v>4418.17</v>
      </c>
      <c r="P545">
        <v>11.97</v>
      </c>
      <c r="Q545">
        <v>6171.01</v>
      </c>
      <c r="S545">
        <v>0.3115</v>
      </c>
      <c r="T545">
        <v>0.3115</v>
      </c>
      <c r="V545">
        <v>2036533.51</v>
      </c>
      <c r="X545">
        <v>261051.78</v>
      </c>
      <c r="Y545">
        <v>2472071.66</v>
      </c>
      <c r="Z545">
        <v>4769656.95</v>
      </c>
      <c r="AA545">
        <v>0.72954759957592108</v>
      </c>
      <c r="AB545">
        <v>80988343</v>
      </c>
      <c r="AC545">
        <v>1.6180799999999999E-2</v>
      </c>
      <c r="AD545">
        <v>1310456.18</v>
      </c>
      <c r="AE545">
        <v>0</v>
      </c>
      <c r="AF545">
        <v>2036533.51</v>
      </c>
      <c r="AH545">
        <v>241320.32000000001</v>
      </c>
      <c r="AJ545">
        <v>2406806</v>
      </c>
      <c r="AK545">
        <v>4704391.29</v>
      </c>
      <c r="AL545">
        <v>0.71956482595365068</v>
      </c>
      <c r="AO545">
        <v>506.36571362066962</v>
      </c>
      <c r="AP545">
        <v>5.54910856490426E-2</v>
      </c>
    </row>
    <row r="546" spans="1:42" x14ac:dyDescent="0.25">
      <c r="A546" t="s">
        <v>1243</v>
      </c>
      <c r="B546" t="s">
        <v>1244</v>
      </c>
      <c r="C546" t="s">
        <v>1240</v>
      </c>
      <c r="D546" t="s">
        <v>222</v>
      </c>
      <c r="F546">
        <v>422.32</v>
      </c>
      <c r="H546">
        <v>124263446</v>
      </c>
      <c r="I546">
        <v>5808155.2000000002</v>
      </c>
      <c r="J546">
        <v>13752.97</v>
      </c>
      <c r="L546">
        <v>21.39</v>
      </c>
      <c r="M546">
        <v>6.58</v>
      </c>
      <c r="N546">
        <v>2778.86</v>
      </c>
      <c r="P546">
        <v>29.7</v>
      </c>
      <c r="Q546">
        <v>12542.9</v>
      </c>
      <c r="S546">
        <v>0.21940000000000001</v>
      </c>
      <c r="T546">
        <v>0.21940000000000001</v>
      </c>
      <c r="V546">
        <v>1274309.25</v>
      </c>
      <c r="X546">
        <v>512003.06</v>
      </c>
      <c r="Y546">
        <v>2138288.64</v>
      </c>
      <c r="Z546">
        <v>3924600.95</v>
      </c>
      <c r="AA546">
        <v>0.67570524802780751</v>
      </c>
      <c r="AB546">
        <v>124263446</v>
      </c>
      <c r="AC546">
        <v>1.6932699999999998E-2</v>
      </c>
      <c r="AD546">
        <v>2104115.65</v>
      </c>
      <c r="AE546">
        <v>182059.51999999999</v>
      </c>
      <c r="AF546">
        <v>1456368.77</v>
      </c>
      <c r="AH546">
        <v>101786.9</v>
      </c>
      <c r="AJ546">
        <v>2105279.6800000002</v>
      </c>
      <c r="AK546">
        <v>4073651.5100000002</v>
      </c>
      <c r="AL546">
        <v>0.70136753749279979</v>
      </c>
      <c r="AO546">
        <v>1212.3580697101725</v>
      </c>
      <c r="AP546">
        <v>0.12568651460320915</v>
      </c>
    </row>
    <row r="547" spans="1:42" x14ac:dyDescent="0.25">
      <c r="A547" t="s">
        <v>1245</v>
      </c>
      <c r="B547" t="s">
        <v>1246</v>
      </c>
      <c r="C547" t="s">
        <v>1240</v>
      </c>
      <c r="D547" t="s">
        <v>211</v>
      </c>
      <c r="F547">
        <v>177</v>
      </c>
      <c r="H547">
        <v>35347789</v>
      </c>
      <c r="I547">
        <v>2119140.06</v>
      </c>
      <c r="J547">
        <v>11972.54</v>
      </c>
      <c r="L547">
        <v>16.68</v>
      </c>
      <c r="M547">
        <v>11.54</v>
      </c>
      <c r="N547">
        <v>2042.58</v>
      </c>
      <c r="P547">
        <v>0.24</v>
      </c>
      <c r="Q547">
        <v>42.48</v>
      </c>
      <c r="S547">
        <v>0.47220000000000001</v>
      </c>
      <c r="T547">
        <v>0.47220000000000001</v>
      </c>
      <c r="V547">
        <v>1000657.93</v>
      </c>
      <c r="X547">
        <v>367309.52</v>
      </c>
      <c r="Y547">
        <v>207108.23999999996</v>
      </c>
      <c r="Z547">
        <v>1575075.6900000002</v>
      </c>
      <c r="AA547">
        <v>0.74326172192695938</v>
      </c>
      <c r="AB547">
        <v>35347789</v>
      </c>
      <c r="AC547">
        <v>2.7864E-2</v>
      </c>
      <c r="AD547">
        <v>984930.79</v>
      </c>
      <c r="AE547">
        <v>0</v>
      </c>
      <c r="AF547">
        <v>1000657.93</v>
      </c>
      <c r="AH547">
        <v>23587.54</v>
      </c>
      <c r="AJ547">
        <v>201052.41</v>
      </c>
      <c r="AK547">
        <v>1569019.86</v>
      </c>
      <c r="AL547">
        <v>0.74040403917426778</v>
      </c>
      <c r="AO547">
        <v>2075.1950282485877</v>
      </c>
      <c r="AP547">
        <v>0.23410125605420953</v>
      </c>
    </row>
    <row r="548" spans="1:42" x14ac:dyDescent="0.25">
      <c r="A548" t="s">
        <v>1247</v>
      </c>
      <c r="B548" t="s">
        <v>1248</v>
      </c>
      <c r="C548" t="s">
        <v>1240</v>
      </c>
      <c r="D548" t="s">
        <v>102</v>
      </c>
      <c r="F548">
        <v>1390.28</v>
      </c>
      <c r="H548">
        <v>88225483</v>
      </c>
      <c r="I548">
        <v>18591019.960000001</v>
      </c>
      <c r="J548">
        <v>13372.14</v>
      </c>
      <c r="L548">
        <v>4.74</v>
      </c>
      <c r="M548">
        <v>4.74</v>
      </c>
      <c r="N548">
        <v>6589.92</v>
      </c>
      <c r="P548">
        <v>53.14</v>
      </c>
      <c r="Q548">
        <v>73879.47</v>
      </c>
      <c r="S548">
        <v>0.1502</v>
      </c>
      <c r="T548">
        <v>0.1502</v>
      </c>
      <c r="V548">
        <v>2792371.19</v>
      </c>
      <c r="X548">
        <v>715026.47</v>
      </c>
      <c r="Y548">
        <v>9262027.2599999998</v>
      </c>
      <c r="Z548">
        <v>12769424.92</v>
      </c>
      <c r="AA548">
        <v>0.68685983595705846</v>
      </c>
      <c r="AB548">
        <v>88225483</v>
      </c>
      <c r="AC548">
        <v>3.4555299999999997E-2</v>
      </c>
      <c r="AD548">
        <v>3048658.03</v>
      </c>
      <c r="AE548">
        <v>38494.28</v>
      </c>
      <c r="AF548">
        <v>2830865.47</v>
      </c>
      <c r="AH548">
        <v>965949.32</v>
      </c>
      <c r="AJ548">
        <v>8959549.7300000004</v>
      </c>
      <c r="AK548">
        <v>12505441.670000002</v>
      </c>
      <c r="AL548">
        <v>0.67266033261792058</v>
      </c>
      <c r="AO548">
        <v>514.30393158212735</v>
      </c>
      <c r="AP548">
        <v>5.7177226432179255E-2</v>
      </c>
    </row>
    <row r="549" spans="1:42" x14ac:dyDescent="0.25">
      <c r="A549" t="s">
        <v>1249</v>
      </c>
      <c r="B549" t="s">
        <v>1250</v>
      </c>
      <c r="C549" t="s">
        <v>1251</v>
      </c>
      <c r="D549" t="s">
        <v>102</v>
      </c>
      <c r="F549">
        <v>328.53</v>
      </c>
      <c r="H549">
        <v>20309702</v>
      </c>
      <c r="I549">
        <v>4348171.7300000004</v>
      </c>
      <c r="J549">
        <v>13235.23</v>
      </c>
      <c r="L549">
        <v>4.67</v>
      </c>
      <c r="M549">
        <v>4.67</v>
      </c>
      <c r="N549">
        <v>1534.23</v>
      </c>
      <c r="P549">
        <v>54.16</v>
      </c>
      <c r="Q549">
        <v>17793.18</v>
      </c>
      <c r="S549">
        <v>0.1479</v>
      </c>
      <c r="T549">
        <v>0.1479</v>
      </c>
      <c r="V549">
        <v>643094.59</v>
      </c>
      <c r="X549">
        <v>222653.4</v>
      </c>
      <c r="Y549">
        <v>2435877.1599999997</v>
      </c>
      <c r="Z549">
        <v>3301625.1499999994</v>
      </c>
      <c r="AA549">
        <v>0.75931342067761409</v>
      </c>
      <c r="AB549">
        <v>20309702</v>
      </c>
      <c r="AC549">
        <v>3.0218399999999999E-2</v>
      </c>
      <c r="AD549">
        <v>613726.68999999994</v>
      </c>
      <c r="AE549">
        <v>0</v>
      </c>
      <c r="AF549">
        <v>643094.59</v>
      </c>
      <c r="AH549">
        <v>267431.81</v>
      </c>
      <c r="AJ549">
        <v>2371509.91</v>
      </c>
      <c r="AK549">
        <v>3237257.9000000004</v>
      </c>
      <c r="AL549">
        <v>0.7445101300081356</v>
      </c>
      <c r="AO549">
        <v>677.72623504702767</v>
      </c>
      <c r="AP549">
        <v>6.8778394208258778E-2</v>
      </c>
    </row>
    <row r="550" spans="1:42" x14ac:dyDescent="0.25">
      <c r="A550" t="s">
        <v>1252</v>
      </c>
      <c r="B550" t="s">
        <v>1253</v>
      </c>
      <c r="C550" t="s">
        <v>1251</v>
      </c>
      <c r="D550" t="s">
        <v>102</v>
      </c>
      <c r="F550">
        <v>422.3</v>
      </c>
      <c r="H550">
        <v>26315062</v>
      </c>
      <c r="I550">
        <v>6095205.71</v>
      </c>
      <c r="J550">
        <v>14433.35</v>
      </c>
      <c r="L550">
        <v>4.3099999999999996</v>
      </c>
      <c r="M550">
        <v>4.3099999999999996</v>
      </c>
      <c r="N550">
        <v>1820.11</v>
      </c>
      <c r="P550">
        <v>59.59</v>
      </c>
      <c r="Q550">
        <v>25164.85</v>
      </c>
      <c r="S550">
        <v>0.13639999999999999</v>
      </c>
      <c r="T550">
        <v>0.13639999999999999</v>
      </c>
      <c r="V550">
        <v>831386.05</v>
      </c>
      <c r="X550">
        <v>205920.42</v>
      </c>
      <c r="Y550">
        <v>3951688.8800000004</v>
      </c>
      <c r="Z550">
        <v>4988995.3500000006</v>
      </c>
      <c r="AA550">
        <v>0.81851139852669563</v>
      </c>
      <c r="AB550">
        <v>26315062</v>
      </c>
      <c r="AC550">
        <v>3.2733699999999998E-2</v>
      </c>
      <c r="AD550">
        <v>861389.34</v>
      </c>
      <c r="AE550">
        <v>4092.44</v>
      </c>
      <c r="AF550">
        <v>835478.49</v>
      </c>
      <c r="AH550">
        <v>1279821.25</v>
      </c>
      <c r="AJ550">
        <v>3719415.91</v>
      </c>
      <c r="AK550">
        <v>4760814.82</v>
      </c>
      <c r="AL550">
        <v>0.78107533141814178</v>
      </c>
      <c r="AO550">
        <v>487.61643381482361</v>
      </c>
      <c r="AP550">
        <v>4.3253188327119177E-2</v>
      </c>
    </row>
    <row r="551" spans="1:42" x14ac:dyDescent="0.25">
      <c r="A551" t="s">
        <v>1254</v>
      </c>
      <c r="B551" t="s">
        <v>1255</v>
      </c>
      <c r="C551" t="s">
        <v>1256</v>
      </c>
      <c r="D551" t="s">
        <v>211</v>
      </c>
      <c r="F551">
        <v>132.31</v>
      </c>
      <c r="H551">
        <v>19427908</v>
      </c>
      <c r="I551">
        <v>1610388.25</v>
      </c>
      <c r="J551">
        <v>12171.32</v>
      </c>
      <c r="L551">
        <v>12.06</v>
      </c>
      <c r="M551">
        <v>8.34</v>
      </c>
      <c r="N551">
        <v>1103.46</v>
      </c>
      <c r="P551">
        <v>13.61</v>
      </c>
      <c r="Q551">
        <v>1800.73</v>
      </c>
      <c r="S551">
        <v>0.3</v>
      </c>
      <c r="T551">
        <v>0.3</v>
      </c>
      <c r="V551">
        <v>483116.47</v>
      </c>
      <c r="X551">
        <v>24131.07</v>
      </c>
      <c r="Y551">
        <v>543233.6100000001</v>
      </c>
      <c r="Z551">
        <v>1050481.1500000001</v>
      </c>
      <c r="AA551">
        <v>0.65231545871003471</v>
      </c>
      <c r="AB551">
        <v>19427908</v>
      </c>
      <c r="AC551">
        <v>1.7108700000000001E-2</v>
      </c>
      <c r="AD551">
        <v>332386.24</v>
      </c>
      <c r="AE551">
        <v>0</v>
      </c>
      <c r="AF551">
        <v>483116.47</v>
      </c>
      <c r="AH551">
        <v>32488.42</v>
      </c>
      <c r="AJ551">
        <v>531937.88</v>
      </c>
      <c r="AK551">
        <v>1039185.4199999999</v>
      </c>
      <c r="AL551">
        <v>0.64530116883304378</v>
      </c>
      <c r="AO551">
        <v>182.38281309046934</v>
      </c>
      <c r="AP551">
        <v>2.3221139880888631E-2</v>
      </c>
    </row>
    <row r="552" spans="1:42" x14ac:dyDescent="0.25">
      <c r="A552" t="s">
        <v>1257</v>
      </c>
      <c r="B552" t="s">
        <v>1258</v>
      </c>
      <c r="C552" t="s">
        <v>1256</v>
      </c>
      <c r="D552" t="s">
        <v>102</v>
      </c>
      <c r="F552">
        <v>484.29</v>
      </c>
      <c r="H552">
        <v>37323607</v>
      </c>
      <c r="I552">
        <v>6756952.3899999997</v>
      </c>
      <c r="J552">
        <v>13952.28</v>
      </c>
      <c r="L552">
        <v>5.52</v>
      </c>
      <c r="M552">
        <v>5.52</v>
      </c>
      <c r="N552">
        <v>2673.28</v>
      </c>
      <c r="P552">
        <v>42.38</v>
      </c>
      <c r="Q552">
        <v>20524.21</v>
      </c>
      <c r="S552">
        <v>0.17749999999999999</v>
      </c>
      <c r="T552">
        <v>0.17749999999999999</v>
      </c>
      <c r="V552">
        <v>1199359.04</v>
      </c>
      <c r="X552">
        <v>127467.02</v>
      </c>
      <c r="Y552">
        <v>3501438.7399999993</v>
      </c>
      <c r="Z552">
        <v>4828264.7999999989</v>
      </c>
      <c r="AA552">
        <v>0.71456250115741882</v>
      </c>
      <c r="AB552">
        <v>39211533</v>
      </c>
      <c r="AC552">
        <v>2.7663400000000001E-2</v>
      </c>
      <c r="AD552">
        <v>1084724.32</v>
      </c>
      <c r="AE552">
        <v>0</v>
      </c>
      <c r="AF552">
        <v>1199359.04</v>
      </c>
      <c r="AH552">
        <v>537876.01</v>
      </c>
      <c r="AJ552">
        <v>3347908.75</v>
      </c>
      <c r="AK552">
        <v>4674734.8100000005</v>
      </c>
      <c r="AL552">
        <v>0.69184072051749368</v>
      </c>
      <c r="AO552">
        <v>263.20390675008775</v>
      </c>
      <c r="AP552">
        <v>2.7267219463942168E-2</v>
      </c>
    </row>
    <row r="553" spans="1:42" x14ac:dyDescent="0.25">
      <c r="A553" t="s">
        <v>1259</v>
      </c>
      <c r="B553" t="s">
        <v>1260</v>
      </c>
      <c r="C553" t="s">
        <v>1256</v>
      </c>
      <c r="D553" t="s">
        <v>211</v>
      </c>
      <c r="F553">
        <v>611.89</v>
      </c>
      <c r="H553">
        <v>87222582</v>
      </c>
      <c r="I553">
        <v>8140138.9800000004</v>
      </c>
      <c r="J553">
        <v>13303.27</v>
      </c>
      <c r="L553">
        <v>10.71</v>
      </c>
      <c r="M553">
        <v>7.41</v>
      </c>
      <c r="N553">
        <v>4534.1000000000004</v>
      </c>
      <c r="P553">
        <v>21.34</v>
      </c>
      <c r="Q553">
        <v>13057.73</v>
      </c>
      <c r="S553">
        <v>0.25580000000000003</v>
      </c>
      <c r="T553">
        <v>0.25580000000000003</v>
      </c>
      <c r="V553">
        <v>2082247.55</v>
      </c>
      <c r="X553">
        <v>213273.97</v>
      </c>
      <c r="Y553">
        <v>3527463.97</v>
      </c>
      <c r="Z553">
        <v>5822985.4900000002</v>
      </c>
      <c r="AA553">
        <v>0.71534226925447408</v>
      </c>
      <c r="AB553">
        <v>87222582</v>
      </c>
      <c r="AC553">
        <v>1.9248600000000001E-2</v>
      </c>
      <c r="AD553">
        <v>1678912.59</v>
      </c>
      <c r="AE553">
        <v>0</v>
      </c>
      <c r="AF553">
        <v>2082247.55</v>
      </c>
      <c r="AH553">
        <v>385753.35</v>
      </c>
      <c r="AJ553">
        <v>3417656.29</v>
      </c>
      <c r="AK553">
        <v>5713177.8100000005</v>
      </c>
      <c r="AL553">
        <v>0.70185261259507392</v>
      </c>
      <c r="AO553">
        <v>348.54952687574564</v>
      </c>
      <c r="AP553">
        <v>3.7330182447095933E-2</v>
      </c>
    </row>
    <row r="554" spans="1:42" x14ac:dyDescent="0.25">
      <c r="A554" t="s">
        <v>1261</v>
      </c>
      <c r="B554" t="s">
        <v>1262</v>
      </c>
      <c r="C554" t="s">
        <v>1256</v>
      </c>
      <c r="D554" t="s">
        <v>211</v>
      </c>
      <c r="F554">
        <v>338.7</v>
      </c>
      <c r="H554">
        <v>29564245</v>
      </c>
      <c r="I554">
        <v>4300637.78</v>
      </c>
      <c r="J554">
        <v>12697.48</v>
      </c>
      <c r="L554">
        <v>6.87</v>
      </c>
      <c r="M554">
        <v>4.75</v>
      </c>
      <c r="N554">
        <v>1608.82</v>
      </c>
      <c r="P554">
        <v>52.99</v>
      </c>
      <c r="Q554">
        <v>17947.71</v>
      </c>
      <c r="S554">
        <v>0.15049999999999999</v>
      </c>
      <c r="T554">
        <v>0.15049999999999999</v>
      </c>
      <c r="V554">
        <v>647245.98</v>
      </c>
      <c r="X554">
        <v>86556.14</v>
      </c>
      <c r="Y554">
        <v>2514804.9200000009</v>
      </c>
      <c r="Z554">
        <v>3248607.040000001</v>
      </c>
      <c r="AA554">
        <v>0.75537797093899894</v>
      </c>
      <c r="AB554">
        <v>29564245</v>
      </c>
      <c r="AC554">
        <v>2.5515699999999999E-2</v>
      </c>
      <c r="AD554">
        <v>754352.4</v>
      </c>
      <c r="AE554">
        <v>16119.51</v>
      </c>
      <c r="AF554">
        <v>663365.49</v>
      </c>
      <c r="AH554">
        <v>322179.06</v>
      </c>
      <c r="AJ554">
        <v>2435992.8199999998</v>
      </c>
      <c r="AK554">
        <v>3185914.4499999997</v>
      </c>
      <c r="AL554">
        <v>0.74080046099581065</v>
      </c>
      <c r="AO554">
        <v>255.55400059049308</v>
      </c>
      <c r="AP554">
        <v>2.7168381749861491E-2</v>
      </c>
    </row>
    <row r="555" spans="1:42" x14ac:dyDescent="0.25">
      <c r="A555" t="s">
        <v>1263</v>
      </c>
      <c r="B555" t="s">
        <v>1264</v>
      </c>
      <c r="C555" t="s">
        <v>1256</v>
      </c>
      <c r="D555" t="s">
        <v>102</v>
      </c>
      <c r="F555">
        <v>251.53</v>
      </c>
      <c r="H555">
        <v>17630943</v>
      </c>
      <c r="I555">
        <v>3409823.18</v>
      </c>
      <c r="J555">
        <v>13556.32</v>
      </c>
      <c r="L555">
        <v>5.17</v>
      </c>
      <c r="M555">
        <v>5.17</v>
      </c>
      <c r="N555">
        <v>1300.4100000000001</v>
      </c>
      <c r="P555">
        <v>47.05</v>
      </c>
      <c r="Q555">
        <v>11834.48</v>
      </c>
      <c r="S555">
        <v>0.16489999999999999</v>
      </c>
      <c r="T555">
        <v>0.16489999999999999</v>
      </c>
      <c r="V555">
        <v>562279.84</v>
      </c>
      <c r="X555">
        <v>67098.42</v>
      </c>
      <c r="Y555">
        <v>1797829.9900000005</v>
      </c>
      <c r="Z555">
        <v>2427208.2500000005</v>
      </c>
      <c r="AA555">
        <v>0.71182818635188005</v>
      </c>
      <c r="AB555">
        <v>19045064</v>
      </c>
      <c r="AC555">
        <v>4.0862000000000002E-2</v>
      </c>
      <c r="AD555">
        <v>778219.4</v>
      </c>
      <c r="AE555">
        <v>35608.43</v>
      </c>
      <c r="AF555">
        <v>597888.27</v>
      </c>
      <c r="AH555">
        <v>203170.13</v>
      </c>
      <c r="AJ555">
        <v>1739282.08</v>
      </c>
      <c r="AK555">
        <v>2404268.77</v>
      </c>
      <c r="AL555">
        <v>0.70510071727531631</v>
      </c>
      <c r="AO555">
        <v>266.76110205542079</v>
      </c>
      <c r="AP555">
        <v>2.7908036255031504E-2</v>
      </c>
    </row>
    <row r="556" spans="1:42" x14ac:dyDescent="0.25">
      <c r="A556" t="s">
        <v>1265</v>
      </c>
      <c r="B556" t="s">
        <v>1266</v>
      </c>
      <c r="C556" t="s">
        <v>1256</v>
      </c>
      <c r="D556" t="s">
        <v>222</v>
      </c>
      <c r="F556">
        <v>516</v>
      </c>
      <c r="H556">
        <v>136117068</v>
      </c>
      <c r="I556">
        <v>7232482.6299999999</v>
      </c>
      <c r="J556">
        <v>14016.43</v>
      </c>
      <c r="L556">
        <v>18.82</v>
      </c>
      <c r="M556">
        <v>5.79</v>
      </c>
      <c r="N556">
        <v>2987.64</v>
      </c>
      <c r="P556">
        <v>38.93</v>
      </c>
      <c r="Q556">
        <v>20087.88</v>
      </c>
      <c r="S556">
        <v>0.18770000000000001</v>
      </c>
      <c r="T556">
        <v>0.18770000000000001</v>
      </c>
      <c r="V556">
        <v>1357536.98</v>
      </c>
      <c r="X556">
        <v>288962.81</v>
      </c>
      <c r="Y556">
        <v>2908424.9300000006</v>
      </c>
      <c r="Z556">
        <v>4554924.7200000007</v>
      </c>
      <c r="AA556">
        <v>0.62978716341555885</v>
      </c>
      <c r="AB556">
        <v>136117068</v>
      </c>
      <c r="AC556">
        <v>1.7777000000000001E-2</v>
      </c>
      <c r="AD556">
        <v>2419753.11</v>
      </c>
      <c r="AE556">
        <v>199377.96</v>
      </c>
      <c r="AF556">
        <v>1556914.94</v>
      </c>
      <c r="AH556">
        <v>185855.62</v>
      </c>
      <c r="AJ556">
        <v>2839618.79</v>
      </c>
      <c r="AK556">
        <v>4685496.54</v>
      </c>
      <c r="AL556">
        <v>0.64784069035503511</v>
      </c>
      <c r="AO556">
        <v>560.00544573643413</v>
      </c>
      <c r="AP556">
        <v>6.1671758272176636E-2</v>
      </c>
    </row>
    <row r="557" spans="1:42" x14ac:dyDescent="0.25">
      <c r="A557" t="s">
        <v>1267</v>
      </c>
      <c r="B557" t="s">
        <v>1268</v>
      </c>
      <c r="C557" t="s">
        <v>1256</v>
      </c>
      <c r="D557" t="s">
        <v>102</v>
      </c>
      <c r="F557">
        <v>273.19</v>
      </c>
      <c r="H557">
        <v>61739261</v>
      </c>
      <c r="I557">
        <v>3837544.84</v>
      </c>
      <c r="J557">
        <v>14047.16</v>
      </c>
      <c r="L557">
        <v>16.079999999999998</v>
      </c>
      <c r="M557">
        <v>16.079999999999998</v>
      </c>
      <c r="N557">
        <v>4392.8900000000003</v>
      </c>
      <c r="P557">
        <v>16.399999999999999</v>
      </c>
      <c r="Q557">
        <v>4480.3100000000004</v>
      </c>
      <c r="S557">
        <v>0.71740000000000004</v>
      </c>
      <c r="T557">
        <v>0.71740000000000004</v>
      </c>
      <c r="V557">
        <v>2753054.66</v>
      </c>
      <c r="X557">
        <v>801770.25</v>
      </c>
      <c r="Y557">
        <v>882481.92</v>
      </c>
      <c r="Z557">
        <v>4437306.83</v>
      </c>
      <c r="AA557">
        <v>1</v>
      </c>
      <c r="AB557">
        <v>61739261</v>
      </c>
      <c r="AC557">
        <v>3.3989499999999999E-2</v>
      </c>
      <c r="AD557">
        <v>2098486.61</v>
      </c>
      <c r="AE557">
        <v>0</v>
      </c>
      <c r="AF557">
        <v>2753054.66</v>
      </c>
      <c r="AH557">
        <v>496453.92</v>
      </c>
      <c r="AJ557">
        <v>882481.92</v>
      </c>
      <c r="AK557">
        <v>4437306.83</v>
      </c>
      <c r="AL557">
        <v>1.1562879432048538</v>
      </c>
      <c r="AO557">
        <v>2934.8447966616641</v>
      </c>
      <c r="AP557">
        <v>0.18068848531711745</v>
      </c>
    </row>
    <row r="558" spans="1:42" x14ac:dyDescent="0.25">
      <c r="A558" t="s">
        <v>1269</v>
      </c>
      <c r="B558" t="s">
        <v>1270</v>
      </c>
      <c r="C558" t="s">
        <v>1271</v>
      </c>
      <c r="D558" t="s">
        <v>97</v>
      </c>
      <c r="F558">
        <v>94.98</v>
      </c>
      <c r="H558">
        <v>0</v>
      </c>
      <c r="I558">
        <v>1519476.08</v>
      </c>
      <c r="J558">
        <v>15997.85</v>
      </c>
      <c r="L558">
        <v>0</v>
      </c>
      <c r="M558">
        <v>0</v>
      </c>
      <c r="N558">
        <v>0</v>
      </c>
      <c r="P558">
        <v>0</v>
      </c>
      <c r="Q558">
        <v>0</v>
      </c>
      <c r="S558">
        <v>0</v>
      </c>
      <c r="T558">
        <v>0.1</v>
      </c>
      <c r="V558">
        <v>151947.6</v>
      </c>
      <c r="X558">
        <v>0</v>
      </c>
      <c r="Y558">
        <v>1184344.07</v>
      </c>
      <c r="Z558">
        <v>1336291.6700000002</v>
      </c>
      <c r="AA558">
        <v>0.87944238648363593</v>
      </c>
      <c r="AB558">
        <v>0</v>
      </c>
      <c r="AC558">
        <v>0</v>
      </c>
      <c r="AD558">
        <v>0</v>
      </c>
      <c r="AE558">
        <v>0</v>
      </c>
      <c r="AF558">
        <v>151947.6</v>
      </c>
      <c r="AH558">
        <v>0</v>
      </c>
      <c r="AJ558">
        <v>1184344.07</v>
      </c>
      <c r="AK558">
        <v>1336291.6700000002</v>
      </c>
      <c r="AL558">
        <v>0.87944238648363593</v>
      </c>
      <c r="AO558">
        <v>0</v>
      </c>
      <c r="AP558">
        <v>0</v>
      </c>
    </row>
    <row r="559" spans="1:42" x14ac:dyDescent="0.25">
      <c r="A559" t="s">
        <v>1272</v>
      </c>
      <c r="B559" t="s">
        <v>1273</v>
      </c>
      <c r="C559" t="s">
        <v>1271</v>
      </c>
      <c r="D559" t="s">
        <v>97</v>
      </c>
      <c r="F559">
        <v>956.96</v>
      </c>
      <c r="H559">
        <v>0</v>
      </c>
      <c r="I559">
        <v>15058708.369999999</v>
      </c>
      <c r="J559">
        <v>15735.98</v>
      </c>
      <c r="L559">
        <v>0</v>
      </c>
      <c r="M559">
        <v>0</v>
      </c>
      <c r="N559">
        <v>0</v>
      </c>
      <c r="P559">
        <v>0</v>
      </c>
      <c r="Q559">
        <v>0</v>
      </c>
      <c r="S559">
        <v>0</v>
      </c>
      <c r="T559">
        <v>0.1</v>
      </c>
      <c r="V559">
        <v>1505870.83</v>
      </c>
      <c r="X559">
        <v>0</v>
      </c>
      <c r="Y559">
        <v>6333187.9700000007</v>
      </c>
      <c r="Z559">
        <v>7839058.8000000007</v>
      </c>
      <c r="AA559">
        <v>0.52056647936797795</v>
      </c>
      <c r="AB559">
        <v>0</v>
      </c>
      <c r="AC559">
        <v>0</v>
      </c>
      <c r="AD559">
        <v>0</v>
      </c>
      <c r="AE559">
        <v>0</v>
      </c>
      <c r="AF559">
        <v>1505870.83</v>
      </c>
      <c r="AH559">
        <v>0</v>
      </c>
      <c r="AJ559">
        <v>6333187.9699999997</v>
      </c>
      <c r="AK559">
        <v>7839058.7999999998</v>
      </c>
      <c r="AL559">
        <v>0.52056647936797784</v>
      </c>
      <c r="AO559">
        <v>0</v>
      </c>
      <c r="AP559">
        <v>0</v>
      </c>
    </row>
    <row r="560" spans="1:42" x14ac:dyDescent="0.25">
      <c r="A560" t="s">
        <v>1274</v>
      </c>
      <c r="B560" t="s">
        <v>1275</v>
      </c>
      <c r="C560" t="s">
        <v>1271</v>
      </c>
      <c r="D560" t="s">
        <v>102</v>
      </c>
      <c r="F560">
        <v>36256.620000000003</v>
      </c>
      <c r="H560">
        <v>3559503023</v>
      </c>
      <c r="I560">
        <v>588376647.44000006</v>
      </c>
      <c r="J560">
        <v>16228.11</v>
      </c>
      <c r="L560">
        <v>6.04</v>
      </c>
      <c r="M560">
        <v>6.04</v>
      </c>
      <c r="N560">
        <v>218989.98</v>
      </c>
      <c r="P560">
        <v>35.880000000000003</v>
      </c>
      <c r="Q560">
        <v>1300887.52</v>
      </c>
      <c r="S560">
        <v>0.19739999999999999</v>
      </c>
      <c r="T560">
        <v>0.19739999999999999</v>
      </c>
      <c r="V560">
        <v>116145550.2</v>
      </c>
      <c r="X560">
        <v>6782511.96</v>
      </c>
      <c r="Y560">
        <v>222026225.60999995</v>
      </c>
      <c r="Z560">
        <v>344954287.76999998</v>
      </c>
      <c r="AA560">
        <v>0.58628140540737017</v>
      </c>
      <c r="AB560">
        <v>5157292989</v>
      </c>
      <c r="AC560">
        <v>5.8093100000000002E-2</v>
      </c>
      <c r="AD560">
        <v>299603137.32999998</v>
      </c>
      <c r="AE560">
        <v>36214527.689999998</v>
      </c>
      <c r="AF560">
        <v>152360077.88999999</v>
      </c>
      <c r="AH560">
        <v>28592050.34</v>
      </c>
      <c r="AJ560">
        <v>210197162.72</v>
      </c>
      <c r="AK560">
        <v>369339752.56999999</v>
      </c>
      <c r="AL560">
        <v>0.62772673622751751</v>
      </c>
      <c r="AO560">
        <v>187.06961542471416</v>
      </c>
      <c r="AP560">
        <v>1.8363882882372725E-2</v>
      </c>
    </row>
    <row r="561" spans="1:42" x14ac:dyDescent="0.25">
      <c r="A561" t="s">
        <v>1276</v>
      </c>
      <c r="B561" t="s">
        <v>1277</v>
      </c>
      <c r="C561" t="s">
        <v>1271</v>
      </c>
      <c r="D561" t="s">
        <v>102</v>
      </c>
      <c r="F561">
        <v>5219.71</v>
      </c>
      <c r="H561">
        <v>1270437115</v>
      </c>
      <c r="I561">
        <v>70228245.609999999</v>
      </c>
      <c r="J561">
        <v>13454.43</v>
      </c>
      <c r="L561">
        <v>18.09</v>
      </c>
      <c r="M561">
        <v>18.09</v>
      </c>
      <c r="N561">
        <v>94424.55</v>
      </c>
      <c r="P561">
        <v>36.72</v>
      </c>
      <c r="Q561">
        <v>191667.75</v>
      </c>
      <c r="S561">
        <v>0.80530000000000002</v>
      </c>
      <c r="T561">
        <v>0.80530000000000002</v>
      </c>
      <c r="V561">
        <v>56554806.18</v>
      </c>
      <c r="X561">
        <v>1028382.9</v>
      </c>
      <c r="Y561">
        <v>5246474.3200000012</v>
      </c>
      <c r="Z561">
        <v>62829663.399999999</v>
      </c>
      <c r="AA561">
        <v>0.89464947976791698</v>
      </c>
      <c r="AB561">
        <v>1308062473</v>
      </c>
      <c r="AC561">
        <v>5.2541900000000002E-2</v>
      </c>
      <c r="AD561">
        <v>68728087.650000006</v>
      </c>
      <c r="AE561">
        <v>9803143.5600000005</v>
      </c>
      <c r="AF561">
        <v>66357949.740000002</v>
      </c>
      <c r="AH561">
        <v>541747.17000000004</v>
      </c>
      <c r="AJ561">
        <v>5189400.97</v>
      </c>
      <c r="AK561">
        <v>72575733.609999999</v>
      </c>
      <c r="AL561">
        <v>1.0334265505226536</v>
      </c>
      <c r="AO561">
        <v>197.01916389991015</v>
      </c>
      <c r="AP561">
        <v>1.4169789940067545E-2</v>
      </c>
    </row>
    <row r="562" spans="1:42" x14ac:dyDescent="0.25">
      <c r="A562" t="s">
        <v>1278</v>
      </c>
      <c r="B562" t="s">
        <v>1279</v>
      </c>
      <c r="C562" t="s">
        <v>1271</v>
      </c>
      <c r="D562" t="s">
        <v>102</v>
      </c>
      <c r="F562">
        <v>11088.7</v>
      </c>
      <c r="H562">
        <v>1490549713</v>
      </c>
      <c r="I562">
        <v>180974119.03</v>
      </c>
      <c r="J562">
        <v>16320.58</v>
      </c>
      <c r="L562">
        <v>8.23</v>
      </c>
      <c r="M562">
        <v>8.23</v>
      </c>
      <c r="N562">
        <v>91260</v>
      </c>
      <c r="P562">
        <v>14.44</v>
      </c>
      <c r="Q562">
        <v>160120.82</v>
      </c>
      <c r="S562">
        <v>0.29459999999999997</v>
      </c>
      <c r="T562">
        <v>0.29459999999999997</v>
      </c>
      <c r="V562">
        <v>53314975.460000001</v>
      </c>
      <c r="X562">
        <v>3801809.42</v>
      </c>
      <c r="Y562">
        <v>64299495.090000004</v>
      </c>
      <c r="Z562">
        <v>121416279.97</v>
      </c>
      <c r="AA562">
        <v>0.67090410839282977</v>
      </c>
      <c r="AB562">
        <v>1730689482</v>
      </c>
      <c r="AC562">
        <v>4.4206799999999997E-2</v>
      </c>
      <c r="AD562">
        <v>76508243.790000007</v>
      </c>
      <c r="AE562">
        <v>6832736.8499999996</v>
      </c>
      <c r="AF562">
        <v>60147712.310000002</v>
      </c>
      <c r="AH562">
        <v>10334565.84</v>
      </c>
      <c r="AJ562">
        <v>60898431.93</v>
      </c>
      <c r="AK562">
        <v>124847953.66</v>
      </c>
      <c r="AL562">
        <v>0.68986634292886928</v>
      </c>
      <c r="AO562">
        <v>342.85438509473607</v>
      </c>
      <c r="AP562">
        <v>3.045151569206745E-2</v>
      </c>
    </row>
    <row r="563" spans="1:42" x14ac:dyDescent="0.25">
      <c r="A563" t="s">
        <v>1280</v>
      </c>
      <c r="B563" t="s">
        <v>1281</v>
      </c>
      <c r="C563" t="s">
        <v>1271</v>
      </c>
      <c r="D563" t="s">
        <v>102</v>
      </c>
      <c r="F563">
        <v>12876.78</v>
      </c>
      <c r="H563">
        <v>598047798</v>
      </c>
      <c r="I563">
        <v>234701699.24000001</v>
      </c>
      <c r="J563">
        <v>18226.73</v>
      </c>
      <c r="L563">
        <v>2.54</v>
      </c>
      <c r="M563">
        <v>2.54</v>
      </c>
      <c r="N563">
        <v>32707.02</v>
      </c>
      <c r="P563">
        <v>90.06</v>
      </c>
      <c r="Q563">
        <v>1159682.8</v>
      </c>
      <c r="S563">
        <v>8.8800000000000004E-2</v>
      </c>
      <c r="T563">
        <v>8.8800000000000004E-2</v>
      </c>
      <c r="V563">
        <v>20841510.890000001</v>
      </c>
      <c r="X563">
        <v>6160004.3799999999</v>
      </c>
      <c r="Y563">
        <v>141341092.94999999</v>
      </c>
      <c r="Z563">
        <v>168342608.22</v>
      </c>
      <c r="AA563">
        <v>0.71726199156256265</v>
      </c>
      <c r="AB563">
        <v>823211343</v>
      </c>
      <c r="AC563">
        <v>3.3732100000000001E-2</v>
      </c>
      <c r="AD563">
        <v>27768647.34</v>
      </c>
      <c r="AE563">
        <v>615129.71</v>
      </c>
      <c r="AF563">
        <v>21456640.600000001</v>
      </c>
      <c r="AH563">
        <v>38781526</v>
      </c>
      <c r="AJ563">
        <v>130376081.52</v>
      </c>
      <c r="AK563">
        <v>157992726.5</v>
      </c>
      <c r="AL563">
        <v>0.67316396520180555</v>
      </c>
      <c r="AO563">
        <v>478.38080482853627</v>
      </c>
      <c r="AP563">
        <v>3.8989164352448848E-2</v>
      </c>
    </row>
    <row r="564" spans="1:42" x14ac:dyDescent="0.25">
      <c r="A564" t="s">
        <v>1282</v>
      </c>
      <c r="B564" t="s">
        <v>1283</v>
      </c>
      <c r="C564" t="s">
        <v>1271</v>
      </c>
      <c r="D564" t="s">
        <v>102</v>
      </c>
      <c r="F564">
        <v>20050.46</v>
      </c>
      <c r="H564">
        <v>3243178367</v>
      </c>
      <c r="I564">
        <v>301770173.94</v>
      </c>
      <c r="J564">
        <v>15050.53</v>
      </c>
      <c r="L564">
        <v>10.74</v>
      </c>
      <c r="M564">
        <v>10.74</v>
      </c>
      <c r="N564">
        <v>215341.94</v>
      </c>
      <c r="P564">
        <v>1.66</v>
      </c>
      <c r="Q564">
        <v>33283.760000000002</v>
      </c>
      <c r="S564">
        <v>0.42730000000000001</v>
      </c>
      <c r="T564">
        <v>0.42730000000000001</v>
      </c>
      <c r="V564">
        <v>128946395.31999999</v>
      </c>
      <c r="X564">
        <v>3024978.16</v>
      </c>
      <c r="Y564">
        <v>61679288.420000002</v>
      </c>
      <c r="Z564">
        <v>193650661.89999998</v>
      </c>
      <c r="AA564">
        <v>0.64171571156831064</v>
      </c>
      <c r="AB564">
        <v>3718793509</v>
      </c>
      <c r="AC564">
        <v>4.5490299999999997E-2</v>
      </c>
      <c r="AD564">
        <v>169169032.36000001</v>
      </c>
      <c r="AE564">
        <v>17187132.800000001</v>
      </c>
      <c r="AF564">
        <v>146133528.12</v>
      </c>
      <c r="AH564">
        <v>5784910.1100000003</v>
      </c>
      <c r="AJ564">
        <v>59606646.009999998</v>
      </c>
      <c r="AK564">
        <v>208765152.28999999</v>
      </c>
      <c r="AL564">
        <v>0.6918018091857816</v>
      </c>
      <c r="AO564">
        <v>150.8682673614471</v>
      </c>
      <c r="AP564">
        <v>1.4489861582827484E-2</v>
      </c>
    </row>
    <row r="565" spans="1:42" x14ac:dyDescent="0.25">
      <c r="A565" t="s">
        <v>1284</v>
      </c>
      <c r="B565" t="s">
        <v>1285</v>
      </c>
      <c r="C565" t="s">
        <v>1271</v>
      </c>
      <c r="D565" t="s">
        <v>102</v>
      </c>
      <c r="F565">
        <v>4605.5</v>
      </c>
      <c r="H565">
        <v>684189618</v>
      </c>
      <c r="I565">
        <v>62045928.880000003</v>
      </c>
      <c r="J565">
        <v>13472.13</v>
      </c>
      <c r="L565">
        <v>11.02</v>
      </c>
      <c r="M565">
        <v>11.02</v>
      </c>
      <c r="N565">
        <v>50752.61</v>
      </c>
      <c r="P565">
        <v>1.02</v>
      </c>
      <c r="Q565">
        <v>4697.6099999999997</v>
      </c>
      <c r="S565">
        <v>0.44290000000000002</v>
      </c>
      <c r="T565">
        <v>0.44290000000000002</v>
      </c>
      <c r="V565">
        <v>27480141.899999999</v>
      </c>
      <c r="X565">
        <v>243559.08</v>
      </c>
      <c r="Y565">
        <v>7516830.2199999997</v>
      </c>
      <c r="Z565">
        <v>35240531.199999996</v>
      </c>
      <c r="AA565">
        <v>0.56797491529471633</v>
      </c>
      <c r="AB565">
        <v>761092379</v>
      </c>
      <c r="AC565">
        <v>5.5592700000000002E-2</v>
      </c>
      <c r="AD565">
        <v>42311180.289999999</v>
      </c>
      <c r="AE565">
        <v>6568666.9000000004</v>
      </c>
      <c r="AF565">
        <v>34048808.799999997</v>
      </c>
      <c r="AH565">
        <v>168387.15</v>
      </c>
      <c r="AJ565">
        <v>7444082.7400000002</v>
      </c>
      <c r="AK565">
        <v>41736450.619999997</v>
      </c>
      <c r="AL565">
        <v>0.67267025207601339</v>
      </c>
      <c r="AO565">
        <v>52.88439474541309</v>
      </c>
      <c r="AP565">
        <v>5.8356442960985069E-3</v>
      </c>
    </row>
    <row r="566" spans="1:42" x14ac:dyDescent="0.25">
      <c r="A566" t="s">
        <v>1286</v>
      </c>
      <c r="B566" t="s">
        <v>1287</v>
      </c>
      <c r="C566" t="s">
        <v>1271</v>
      </c>
      <c r="D566" t="s">
        <v>102</v>
      </c>
      <c r="F566">
        <v>4017.86</v>
      </c>
      <c r="H566">
        <v>807196826</v>
      </c>
      <c r="I566">
        <v>52609976.810000002</v>
      </c>
      <c r="J566">
        <v>13094.02</v>
      </c>
      <c r="L566">
        <v>15.34</v>
      </c>
      <c r="M566">
        <v>15.34</v>
      </c>
      <c r="N566">
        <v>61633.97</v>
      </c>
      <c r="P566">
        <v>10.95</v>
      </c>
      <c r="Q566">
        <v>43995.56</v>
      </c>
      <c r="S566">
        <v>0.68079999999999996</v>
      </c>
      <c r="T566">
        <v>0.68079999999999996</v>
      </c>
      <c r="V566">
        <v>35816872.210000001</v>
      </c>
      <c r="X566">
        <v>528976.5</v>
      </c>
      <c r="Y566">
        <v>7196045.0199999996</v>
      </c>
      <c r="Z566">
        <v>43541893.730000004</v>
      </c>
      <c r="AA566">
        <v>0.82763567616178169</v>
      </c>
      <c r="AB566">
        <v>875634457</v>
      </c>
      <c r="AC566">
        <v>5.2294500000000001E-2</v>
      </c>
      <c r="AD566">
        <v>45790866.109999999</v>
      </c>
      <c r="AE566">
        <v>6790295.04</v>
      </c>
      <c r="AF566">
        <v>42607167.25</v>
      </c>
      <c r="AH566">
        <v>261210.85</v>
      </c>
      <c r="AJ566">
        <v>7151021.5800000001</v>
      </c>
      <c r="AK566">
        <v>50287165.329999998</v>
      </c>
      <c r="AL566">
        <v>0.95584846029511106</v>
      </c>
      <c r="AO566">
        <v>131.65627971108998</v>
      </c>
      <c r="AP566">
        <v>1.0519115494553966E-2</v>
      </c>
    </row>
    <row r="567" spans="1:42" x14ac:dyDescent="0.25">
      <c r="A567" t="s">
        <v>1288</v>
      </c>
      <c r="B567" t="s">
        <v>1289</v>
      </c>
      <c r="C567" t="s">
        <v>1271</v>
      </c>
      <c r="D567" t="s">
        <v>102</v>
      </c>
      <c r="F567">
        <v>11884.3</v>
      </c>
      <c r="H567">
        <v>3069909078</v>
      </c>
      <c r="I567">
        <v>157790758.63</v>
      </c>
      <c r="J567">
        <v>13277.24</v>
      </c>
      <c r="L567">
        <v>19.45</v>
      </c>
      <c r="M567">
        <v>19.45</v>
      </c>
      <c r="N567">
        <v>231149.63</v>
      </c>
      <c r="P567">
        <v>55.05</v>
      </c>
      <c r="Q567">
        <v>654230.71</v>
      </c>
      <c r="S567">
        <v>0.85399999999999998</v>
      </c>
      <c r="T567">
        <v>0.85399999999999998</v>
      </c>
      <c r="V567">
        <v>134753307.87</v>
      </c>
      <c r="X567">
        <v>2018862.18</v>
      </c>
      <c r="Y567">
        <v>9643144.2499999963</v>
      </c>
      <c r="Z567">
        <v>146415314.30000001</v>
      </c>
      <c r="AA567">
        <v>0.92790804462336096</v>
      </c>
      <c r="AB567">
        <v>3086272955</v>
      </c>
      <c r="AC567">
        <v>5.0848699999999997E-2</v>
      </c>
      <c r="AD567">
        <v>156932967.59999999</v>
      </c>
      <c r="AE567">
        <v>18941429.399999999</v>
      </c>
      <c r="AF567">
        <v>153694737.27000001</v>
      </c>
      <c r="AH567">
        <v>693817.79</v>
      </c>
      <c r="AJ567">
        <v>9593125.5600000005</v>
      </c>
      <c r="AK567">
        <v>165306725.01000002</v>
      </c>
      <c r="AL567">
        <v>1.0476324877658016</v>
      </c>
      <c r="AO567">
        <v>169.87640668781503</v>
      </c>
      <c r="AP567">
        <v>1.2212825460536293E-2</v>
      </c>
    </row>
    <row r="568" spans="1:42" x14ac:dyDescent="0.25">
      <c r="A568" t="s">
        <v>1290</v>
      </c>
      <c r="B568" t="s">
        <v>1291</v>
      </c>
      <c r="C568" t="s">
        <v>1271</v>
      </c>
      <c r="D568" t="s">
        <v>102</v>
      </c>
      <c r="F568">
        <v>5324.46</v>
      </c>
      <c r="H568">
        <v>1436753717</v>
      </c>
      <c r="I568">
        <v>68116546.299999997</v>
      </c>
      <c r="J568">
        <v>12793.13</v>
      </c>
      <c r="L568">
        <v>21.09</v>
      </c>
      <c r="M568">
        <v>21.09</v>
      </c>
      <c r="N568">
        <v>112292.86</v>
      </c>
      <c r="P568">
        <v>82.08</v>
      </c>
      <c r="Q568">
        <v>437031.67</v>
      </c>
      <c r="S568">
        <v>0.90090000000000003</v>
      </c>
      <c r="T568">
        <v>0.9</v>
      </c>
      <c r="V568">
        <v>61304891.670000002</v>
      </c>
      <c r="X568">
        <v>1672824.12</v>
      </c>
      <c r="Y568">
        <v>4274023.29</v>
      </c>
      <c r="Z568">
        <v>67251739.079999998</v>
      </c>
      <c r="AA568">
        <v>0.9873040066331138</v>
      </c>
      <c r="AB568">
        <v>1491590873</v>
      </c>
      <c r="AC568">
        <v>4.9486099999999998E-2</v>
      </c>
      <c r="AD568">
        <v>73813015.099999994</v>
      </c>
      <c r="AE568">
        <v>11257311.08</v>
      </c>
      <c r="AF568">
        <v>72562202.75</v>
      </c>
      <c r="AH568">
        <v>194064.3</v>
      </c>
      <c r="AJ568">
        <v>4271559.45</v>
      </c>
      <c r="AK568">
        <v>78506586.320000008</v>
      </c>
      <c r="AL568">
        <v>1.1525332769256977</v>
      </c>
      <c r="AO568">
        <v>314.17723487452253</v>
      </c>
      <c r="AP568">
        <v>2.130807360775332E-2</v>
      </c>
    </row>
    <row r="569" spans="1:42" x14ac:dyDescent="0.25">
      <c r="A569" t="s">
        <v>1292</v>
      </c>
      <c r="B569" t="s">
        <v>1293</v>
      </c>
      <c r="C569" t="s">
        <v>1294</v>
      </c>
      <c r="D569" t="s">
        <v>97</v>
      </c>
      <c r="F569">
        <v>131.97999999999999</v>
      </c>
      <c r="H569">
        <v>0</v>
      </c>
      <c r="I569">
        <v>1988202.51</v>
      </c>
      <c r="J569">
        <v>15064.42</v>
      </c>
      <c r="L569">
        <v>0</v>
      </c>
      <c r="M569">
        <v>0</v>
      </c>
      <c r="N569">
        <v>0</v>
      </c>
      <c r="P569">
        <v>0</v>
      </c>
      <c r="Q569">
        <v>0</v>
      </c>
      <c r="S569">
        <v>0</v>
      </c>
      <c r="T569">
        <v>0.1</v>
      </c>
      <c r="V569">
        <v>198820.25</v>
      </c>
      <c r="X569">
        <v>0</v>
      </c>
      <c r="Y569">
        <v>923983.19</v>
      </c>
      <c r="Z569">
        <v>1122803.44</v>
      </c>
      <c r="AA569">
        <v>0.5647329355800883</v>
      </c>
      <c r="AB569">
        <v>0</v>
      </c>
      <c r="AC569">
        <v>0</v>
      </c>
      <c r="AD569">
        <v>0</v>
      </c>
      <c r="AE569">
        <v>0</v>
      </c>
      <c r="AF569">
        <v>198820.25</v>
      </c>
      <c r="AH569">
        <v>0</v>
      </c>
      <c r="AJ569">
        <v>923983.19</v>
      </c>
      <c r="AK569">
        <v>1122803.44</v>
      </c>
      <c r="AL569">
        <v>0.5647329355800883</v>
      </c>
      <c r="AO569">
        <v>0</v>
      </c>
      <c r="AP569">
        <v>0</v>
      </c>
    </row>
    <row r="570" spans="1:42" x14ac:dyDescent="0.25">
      <c r="A570" t="s">
        <v>1295</v>
      </c>
      <c r="B570" t="s">
        <v>1296</v>
      </c>
      <c r="C570" t="s">
        <v>1294</v>
      </c>
      <c r="D570" t="s">
        <v>97</v>
      </c>
      <c r="F570">
        <v>29</v>
      </c>
      <c r="H570">
        <v>0</v>
      </c>
      <c r="I570">
        <v>408718.39</v>
      </c>
      <c r="J570">
        <v>14093.73</v>
      </c>
      <c r="L570">
        <v>0</v>
      </c>
      <c r="M570">
        <v>0</v>
      </c>
      <c r="N570">
        <v>0</v>
      </c>
      <c r="P570">
        <v>0</v>
      </c>
      <c r="Q570">
        <v>0</v>
      </c>
      <c r="S570">
        <v>0</v>
      </c>
      <c r="T570">
        <v>0.1</v>
      </c>
      <c r="V570">
        <v>40871.83</v>
      </c>
      <c r="X570">
        <v>0</v>
      </c>
      <c r="Y570">
        <v>241298.43000000002</v>
      </c>
      <c r="Z570">
        <v>282170.26</v>
      </c>
      <c r="AA570">
        <v>0.69037818435329035</v>
      </c>
      <c r="AB570">
        <v>0</v>
      </c>
      <c r="AC570">
        <v>0</v>
      </c>
      <c r="AD570">
        <v>0</v>
      </c>
      <c r="AE570">
        <v>0</v>
      </c>
      <c r="AF570">
        <v>40871.83</v>
      </c>
      <c r="AH570">
        <v>0</v>
      </c>
      <c r="AJ570">
        <v>241298.43</v>
      </c>
      <c r="AK570">
        <v>282170.26</v>
      </c>
      <c r="AL570">
        <v>0.69037818435329035</v>
      </c>
      <c r="AO570">
        <v>0</v>
      </c>
      <c r="AP570">
        <v>0</v>
      </c>
    </row>
    <row r="571" spans="1:42" x14ac:dyDescent="0.25">
      <c r="A571" t="s">
        <v>1297</v>
      </c>
      <c r="B571" t="s">
        <v>1298</v>
      </c>
      <c r="C571" t="s">
        <v>1299</v>
      </c>
      <c r="D571" t="s">
        <v>102</v>
      </c>
      <c r="F571">
        <v>261.22000000000003</v>
      </c>
      <c r="H571">
        <v>44958585</v>
      </c>
      <c r="I571">
        <v>3346597.58</v>
      </c>
      <c r="J571">
        <v>12811.41</v>
      </c>
      <c r="L571">
        <v>13.43</v>
      </c>
      <c r="M571">
        <v>13.43</v>
      </c>
      <c r="N571">
        <v>3508.18</v>
      </c>
      <c r="P571">
        <v>1.96</v>
      </c>
      <c r="Q571">
        <v>511.99</v>
      </c>
      <c r="S571">
        <v>0.57879999999999998</v>
      </c>
      <c r="T571">
        <v>0.57879999999999998</v>
      </c>
      <c r="V571">
        <v>1937010.67</v>
      </c>
      <c r="X571">
        <v>147114.72</v>
      </c>
      <c r="Y571">
        <v>1192918.2400000005</v>
      </c>
      <c r="Z571">
        <v>3277043.6300000004</v>
      </c>
      <c r="AA571">
        <v>0.97921651816888011</v>
      </c>
      <c r="AB571">
        <v>44958585</v>
      </c>
      <c r="AC571">
        <v>5.23572E-2</v>
      </c>
      <c r="AD571">
        <v>2353905.62</v>
      </c>
      <c r="AE571">
        <v>241298.79</v>
      </c>
      <c r="AF571">
        <v>2178309.46</v>
      </c>
      <c r="AH571">
        <v>148685.29999999999</v>
      </c>
      <c r="AJ571">
        <v>1189828.04</v>
      </c>
      <c r="AK571">
        <v>3515252.22</v>
      </c>
      <c r="AL571">
        <v>1.0503958530920829</v>
      </c>
      <c r="AO571">
        <v>563.18321721154575</v>
      </c>
      <c r="AP571">
        <v>4.1850402415790237E-2</v>
      </c>
    </row>
    <row r="572" spans="1:42" x14ac:dyDescent="0.25">
      <c r="A572" t="s">
        <v>1300</v>
      </c>
      <c r="B572" t="s">
        <v>1301</v>
      </c>
      <c r="C572" t="s">
        <v>1299</v>
      </c>
      <c r="D572" t="s">
        <v>102</v>
      </c>
      <c r="F572">
        <v>950.63</v>
      </c>
      <c r="H572">
        <v>133738850</v>
      </c>
      <c r="I572">
        <v>12124647.109999999</v>
      </c>
      <c r="J572">
        <v>12754.32</v>
      </c>
      <c r="L572">
        <v>11.03</v>
      </c>
      <c r="M572">
        <v>11.03</v>
      </c>
      <c r="N572">
        <v>10485.44</v>
      </c>
      <c r="P572">
        <v>1</v>
      </c>
      <c r="Q572">
        <v>950.63</v>
      </c>
      <c r="S572">
        <v>0.44350000000000001</v>
      </c>
      <c r="T572">
        <v>0.44350000000000001</v>
      </c>
      <c r="V572">
        <v>5377280.9900000002</v>
      </c>
      <c r="X572">
        <v>359106.04</v>
      </c>
      <c r="Y572">
        <v>3614620.0700000003</v>
      </c>
      <c r="Z572">
        <v>9351007.1000000015</v>
      </c>
      <c r="AA572">
        <v>0.77123952682198949</v>
      </c>
      <c r="AB572">
        <v>133738850</v>
      </c>
      <c r="AC572">
        <v>4.3384100000000002E-2</v>
      </c>
      <c r="AD572">
        <v>5802139.6399999997</v>
      </c>
      <c r="AE572">
        <v>188424.81</v>
      </c>
      <c r="AF572">
        <v>5565705.7999999998</v>
      </c>
      <c r="AH572">
        <v>281461.78000000003</v>
      </c>
      <c r="AJ572">
        <v>3550232.74</v>
      </c>
      <c r="AK572">
        <v>9475044.5800000001</v>
      </c>
      <c r="AL572">
        <v>0.78146971982263325</v>
      </c>
      <c r="AO572">
        <v>377.75584612309729</v>
      </c>
      <c r="AP572">
        <v>3.790019529385686E-2</v>
      </c>
    </row>
    <row r="573" spans="1:42" x14ac:dyDescent="0.25">
      <c r="A573" t="s">
        <v>1302</v>
      </c>
      <c r="B573" t="s">
        <v>1303</v>
      </c>
      <c r="C573" t="s">
        <v>1299</v>
      </c>
      <c r="D573" t="s">
        <v>102</v>
      </c>
      <c r="F573">
        <v>261.63</v>
      </c>
      <c r="H573">
        <v>38661798</v>
      </c>
      <c r="I573">
        <v>3354836.84</v>
      </c>
      <c r="J573">
        <v>12822.82</v>
      </c>
      <c r="L573">
        <v>11.52</v>
      </c>
      <c r="M573">
        <v>11.52</v>
      </c>
      <c r="N573">
        <v>3013.97</v>
      </c>
      <c r="P573">
        <v>0.26</v>
      </c>
      <c r="Q573">
        <v>68.02</v>
      </c>
      <c r="S573">
        <v>0.47110000000000002</v>
      </c>
      <c r="T573">
        <v>0.47110000000000002</v>
      </c>
      <c r="V573">
        <v>1580463.63</v>
      </c>
      <c r="X573">
        <v>128947.85</v>
      </c>
      <c r="Y573">
        <v>789136.95000000007</v>
      </c>
      <c r="Z573">
        <v>2498548.4300000002</v>
      </c>
      <c r="AA573">
        <v>0.74476004323357803</v>
      </c>
      <c r="AB573">
        <v>38661798</v>
      </c>
      <c r="AC573">
        <v>5.0988600000000002E-2</v>
      </c>
      <c r="AD573">
        <v>1971310.95</v>
      </c>
      <c r="AE573">
        <v>184128.17</v>
      </c>
      <c r="AF573">
        <v>1764591.8</v>
      </c>
      <c r="AH573">
        <v>42591.199999999997</v>
      </c>
      <c r="AJ573">
        <v>778265.97</v>
      </c>
      <c r="AK573">
        <v>2671805.62</v>
      </c>
      <c r="AL573">
        <v>0.79640404211132965</v>
      </c>
      <c r="AO573">
        <v>492.86339487061883</v>
      </c>
      <c r="AP573">
        <v>4.8262436845985822E-2</v>
      </c>
    </row>
    <row r="574" spans="1:42" x14ac:dyDescent="0.25">
      <c r="A574" t="s">
        <v>1304</v>
      </c>
      <c r="B574" t="s">
        <v>1305</v>
      </c>
      <c r="C574" t="s">
        <v>1299</v>
      </c>
      <c r="D574" t="s">
        <v>102</v>
      </c>
      <c r="F574">
        <v>872.95</v>
      </c>
      <c r="H574">
        <v>85192075</v>
      </c>
      <c r="I574">
        <v>11975878.57</v>
      </c>
      <c r="J574">
        <v>13718.85</v>
      </c>
      <c r="L574">
        <v>7.11</v>
      </c>
      <c r="M574">
        <v>7.11</v>
      </c>
      <c r="N574">
        <v>6206.67</v>
      </c>
      <c r="P574">
        <v>24.2</v>
      </c>
      <c r="Q574">
        <v>21125.39</v>
      </c>
      <c r="S574">
        <v>0.24229999999999999</v>
      </c>
      <c r="T574">
        <v>0.24229999999999999</v>
      </c>
      <c r="V574">
        <v>2901755.37</v>
      </c>
      <c r="X574">
        <v>719407.86</v>
      </c>
      <c r="Y574">
        <v>5228569.55</v>
      </c>
      <c r="Z574">
        <v>8849732.7799999993</v>
      </c>
      <c r="AA574">
        <v>0.73896313562905469</v>
      </c>
      <c r="AB574">
        <v>85192075</v>
      </c>
      <c r="AC574">
        <v>4.5033400000000001E-2</v>
      </c>
      <c r="AD574">
        <v>3836488.79</v>
      </c>
      <c r="AE574">
        <v>226485.9</v>
      </c>
      <c r="AF574">
        <v>3128241.27</v>
      </c>
      <c r="AH574">
        <v>911976.24</v>
      </c>
      <c r="AJ574">
        <v>4990510.13</v>
      </c>
      <c r="AK574">
        <v>8838159.2599999998</v>
      </c>
      <c r="AL574">
        <v>0.73799673304469715</v>
      </c>
      <c r="AO574">
        <v>824.1111862076865</v>
      </c>
      <c r="AP574">
        <v>8.13979290072218E-2</v>
      </c>
    </row>
    <row r="575" spans="1:42" x14ac:dyDescent="0.25">
      <c r="A575" t="s">
        <v>1306</v>
      </c>
      <c r="B575" t="s">
        <v>1307</v>
      </c>
      <c r="C575" t="s">
        <v>1299</v>
      </c>
      <c r="D575" t="s">
        <v>102</v>
      </c>
      <c r="F575">
        <v>847.39</v>
      </c>
      <c r="H575">
        <v>94809509</v>
      </c>
      <c r="I575">
        <v>11725509.789999999</v>
      </c>
      <c r="J575">
        <v>13837.2</v>
      </c>
      <c r="L575">
        <v>8.08</v>
      </c>
      <c r="M575">
        <v>8.08</v>
      </c>
      <c r="N575">
        <v>6846.91</v>
      </c>
      <c r="P575">
        <v>15.6</v>
      </c>
      <c r="Q575">
        <v>13219.28</v>
      </c>
      <c r="S575">
        <v>0.2873</v>
      </c>
      <c r="T575">
        <v>0.2873</v>
      </c>
      <c r="V575">
        <v>3368738.96</v>
      </c>
      <c r="X575">
        <v>371825.74</v>
      </c>
      <c r="Y575">
        <v>4509262.9400000004</v>
      </c>
      <c r="Z575">
        <v>8249827.6400000006</v>
      </c>
      <c r="AA575">
        <v>0.70357944240819237</v>
      </c>
      <c r="AB575">
        <v>94809509</v>
      </c>
      <c r="AC575">
        <v>4.3898699999999999E-2</v>
      </c>
      <c r="AD575">
        <v>4162014.19</v>
      </c>
      <c r="AE575">
        <v>227907.97</v>
      </c>
      <c r="AF575">
        <v>3596646.93</v>
      </c>
      <c r="AH575">
        <v>601812.81000000006</v>
      </c>
      <c r="AJ575">
        <v>4330873.25</v>
      </c>
      <c r="AK575">
        <v>8299345.9199999999</v>
      </c>
      <c r="AL575">
        <v>0.7078025662541364</v>
      </c>
      <c r="AO575">
        <v>438.78938859320971</v>
      </c>
      <c r="AP575">
        <v>4.4801812526450276E-2</v>
      </c>
    </row>
    <row r="576" spans="1:42" x14ac:dyDescent="0.25">
      <c r="A576" t="s">
        <v>1308</v>
      </c>
      <c r="B576" t="s">
        <v>1309</v>
      </c>
      <c r="C576" t="s">
        <v>1299</v>
      </c>
      <c r="D576" t="s">
        <v>102</v>
      </c>
      <c r="F576">
        <v>501.79</v>
      </c>
      <c r="H576">
        <v>93121406</v>
      </c>
      <c r="I576">
        <v>6845115.9100000001</v>
      </c>
      <c r="J576">
        <v>13641.39</v>
      </c>
      <c r="L576">
        <v>13.6</v>
      </c>
      <c r="M576">
        <v>13.6</v>
      </c>
      <c r="N576">
        <v>6824.34</v>
      </c>
      <c r="P576">
        <v>2.46</v>
      </c>
      <c r="Q576">
        <v>1234.4000000000001</v>
      </c>
      <c r="S576">
        <v>0.58819999999999995</v>
      </c>
      <c r="T576">
        <v>0.58819999999999995</v>
      </c>
      <c r="V576">
        <v>4026297.17</v>
      </c>
      <c r="X576">
        <v>352957.76</v>
      </c>
      <c r="Y576">
        <v>1703618.42</v>
      </c>
      <c r="Z576">
        <v>6082873.3499999996</v>
      </c>
      <c r="AA576">
        <v>0.88864431661610821</v>
      </c>
      <c r="AB576">
        <v>93121406</v>
      </c>
      <c r="AC576">
        <v>4.7699499999999999E-2</v>
      </c>
      <c r="AD576">
        <v>4441844.5</v>
      </c>
      <c r="AE576">
        <v>244424.93</v>
      </c>
      <c r="AF576">
        <v>4270722.0999999996</v>
      </c>
      <c r="AH576">
        <v>449815.61</v>
      </c>
      <c r="AJ576">
        <v>1653528.89</v>
      </c>
      <c r="AK576">
        <v>6277208.7499999991</v>
      </c>
      <c r="AL576">
        <v>0.91703469050533559</v>
      </c>
      <c r="AO576">
        <v>703.39735746029214</v>
      </c>
      <c r="AP576">
        <v>5.6228456636877026E-2</v>
      </c>
    </row>
    <row r="577" spans="1:42" x14ac:dyDescent="0.25">
      <c r="A577" t="s">
        <v>1310</v>
      </c>
      <c r="B577" t="s">
        <v>1311</v>
      </c>
      <c r="C577" t="s">
        <v>1299</v>
      </c>
      <c r="D577" t="s">
        <v>102</v>
      </c>
      <c r="F577">
        <v>103.04</v>
      </c>
      <c r="H577">
        <v>23619759</v>
      </c>
      <c r="I577">
        <v>1254593.3400000001</v>
      </c>
      <c r="J577">
        <v>12175.78</v>
      </c>
      <c r="L577">
        <v>18.82</v>
      </c>
      <c r="M577">
        <v>18.82</v>
      </c>
      <c r="N577">
        <v>1939.21</v>
      </c>
      <c r="P577">
        <v>46.1</v>
      </c>
      <c r="Q577">
        <v>4750.1400000000003</v>
      </c>
      <c r="S577">
        <v>0.83250000000000002</v>
      </c>
      <c r="T577">
        <v>0.83250000000000002</v>
      </c>
      <c r="V577">
        <v>1044448.95</v>
      </c>
      <c r="X577">
        <v>77843.78</v>
      </c>
      <c r="Y577">
        <v>235490.47</v>
      </c>
      <c r="Z577">
        <v>1357783.2</v>
      </c>
      <c r="AA577">
        <v>1</v>
      </c>
      <c r="AB577">
        <v>23619759</v>
      </c>
      <c r="AC577">
        <v>5.9113499999999999E-2</v>
      </c>
      <c r="AD577">
        <v>1396246.62</v>
      </c>
      <c r="AE577">
        <v>292871.56</v>
      </c>
      <c r="AF577">
        <v>1337320.51</v>
      </c>
      <c r="AH577">
        <v>28895.14</v>
      </c>
      <c r="AJ577">
        <v>235490.47</v>
      </c>
      <c r="AK577">
        <v>1650654.76</v>
      </c>
      <c r="AL577">
        <v>1.3156890821690477</v>
      </c>
      <c r="AO577">
        <v>755.47146739130426</v>
      </c>
      <c r="AP577">
        <v>4.7159334517655284E-2</v>
      </c>
    </row>
    <row r="578" spans="1:42" x14ac:dyDescent="0.25">
      <c r="A578" t="s">
        <v>1312</v>
      </c>
      <c r="B578" t="s">
        <v>1313</v>
      </c>
      <c r="C578" t="s">
        <v>1294</v>
      </c>
      <c r="D578" t="s">
        <v>102</v>
      </c>
      <c r="F578">
        <v>939.94</v>
      </c>
      <c r="H578">
        <v>124121107</v>
      </c>
      <c r="I578">
        <v>13759538.210000001</v>
      </c>
      <c r="J578">
        <v>14638.74</v>
      </c>
      <c r="L578">
        <v>9.02</v>
      </c>
      <c r="M578">
        <v>9.02</v>
      </c>
      <c r="N578">
        <v>8478.25</v>
      </c>
      <c r="P578">
        <v>9.06</v>
      </c>
      <c r="Q578">
        <v>8515.85</v>
      </c>
      <c r="S578">
        <v>0.33439999999999998</v>
      </c>
      <c r="T578">
        <v>0.33439999999999998</v>
      </c>
      <c r="V578">
        <v>4601189.57</v>
      </c>
      <c r="X578">
        <v>371604.15</v>
      </c>
      <c r="Y578">
        <v>5220809.54</v>
      </c>
      <c r="Z578">
        <v>10193603.260000002</v>
      </c>
      <c r="AA578">
        <v>0.74083905320249854</v>
      </c>
      <c r="AB578">
        <v>124468069</v>
      </c>
      <c r="AC578">
        <v>3.7210100000000003E-2</v>
      </c>
      <c r="AD578">
        <v>4631469.29</v>
      </c>
      <c r="AE578">
        <v>10125.530000000001</v>
      </c>
      <c r="AF578">
        <v>4611315.0999999996</v>
      </c>
      <c r="AH578">
        <v>748968.35</v>
      </c>
      <c r="AJ578">
        <v>5026706.1900000004</v>
      </c>
      <c r="AK578">
        <v>10009625.440000001</v>
      </c>
      <c r="AL578">
        <v>0.72746812336516642</v>
      </c>
      <c r="AO578">
        <v>395.3487988595017</v>
      </c>
      <c r="AP578">
        <v>3.7124680861185151E-2</v>
      </c>
    </row>
    <row r="579" spans="1:42" x14ac:dyDescent="0.25">
      <c r="A579" t="s">
        <v>1314</v>
      </c>
      <c r="B579" t="s">
        <v>1315</v>
      </c>
      <c r="C579" t="s">
        <v>1294</v>
      </c>
      <c r="D579" t="s">
        <v>102</v>
      </c>
      <c r="F579">
        <v>1630.86</v>
      </c>
      <c r="H579">
        <v>315850222</v>
      </c>
      <c r="I579">
        <v>21070445.82</v>
      </c>
      <c r="J579">
        <v>12919.83</v>
      </c>
      <c r="L579">
        <v>14.99</v>
      </c>
      <c r="M579">
        <v>14.99</v>
      </c>
      <c r="N579">
        <v>24446.59</v>
      </c>
      <c r="P579">
        <v>8.76</v>
      </c>
      <c r="Q579">
        <v>14286.33</v>
      </c>
      <c r="S579">
        <v>0.66290000000000004</v>
      </c>
      <c r="T579">
        <v>0.66290000000000004</v>
      </c>
      <c r="V579">
        <v>13967598.529999999</v>
      </c>
      <c r="X579">
        <v>2887062.43</v>
      </c>
      <c r="Y579">
        <v>2816163.3299999996</v>
      </c>
      <c r="Z579">
        <v>19670824.289999999</v>
      </c>
      <c r="AA579">
        <v>0.93357418528508374</v>
      </c>
      <c r="AB579">
        <v>315850222</v>
      </c>
      <c r="AC579">
        <v>4.3668600000000002E-2</v>
      </c>
      <c r="AD579">
        <v>13792737</v>
      </c>
      <c r="AE579">
        <v>0</v>
      </c>
      <c r="AF579">
        <v>13967598.529999999</v>
      </c>
      <c r="AH579">
        <v>234814.12</v>
      </c>
      <c r="AJ579">
        <v>2800565.61</v>
      </c>
      <c r="AK579">
        <v>19655226.57</v>
      </c>
      <c r="AL579">
        <v>0.93283391998015164</v>
      </c>
      <c r="AO579">
        <v>1770.269937333677</v>
      </c>
      <c r="AP579">
        <v>0.14688522768832168</v>
      </c>
    </row>
    <row r="580" spans="1:42" x14ac:dyDescent="0.25">
      <c r="A580" t="s">
        <v>1316</v>
      </c>
      <c r="B580" t="s">
        <v>1317</v>
      </c>
      <c r="C580" t="s">
        <v>1294</v>
      </c>
      <c r="D580" t="s">
        <v>102</v>
      </c>
      <c r="F580">
        <v>1844.88</v>
      </c>
      <c r="H580">
        <v>283729025</v>
      </c>
      <c r="I580">
        <v>24488124.760000002</v>
      </c>
      <c r="J580">
        <v>13273.55</v>
      </c>
      <c r="L580">
        <v>11.58</v>
      </c>
      <c r="M580">
        <v>11.58</v>
      </c>
      <c r="N580">
        <v>21363.71</v>
      </c>
      <c r="P580">
        <v>0.2</v>
      </c>
      <c r="Q580">
        <v>368.97</v>
      </c>
      <c r="S580">
        <v>0.47449999999999998</v>
      </c>
      <c r="T580">
        <v>0.47449999999999998</v>
      </c>
      <c r="V580">
        <v>11619615.189999999</v>
      </c>
      <c r="X580">
        <v>298682.23</v>
      </c>
      <c r="Y580">
        <v>5281918.0599999996</v>
      </c>
      <c r="Z580">
        <v>17200215.48</v>
      </c>
      <c r="AA580">
        <v>0.70239006247206004</v>
      </c>
      <c r="AB580">
        <v>283729025</v>
      </c>
      <c r="AC580">
        <v>4.5985600000000001E-2</v>
      </c>
      <c r="AD580">
        <v>13047449.449999999</v>
      </c>
      <c r="AE580">
        <v>677507.35</v>
      </c>
      <c r="AF580">
        <v>12297122.539999999</v>
      </c>
      <c r="AH580">
        <v>364134.89</v>
      </c>
      <c r="AJ580">
        <v>5173547.8899999997</v>
      </c>
      <c r="AK580">
        <v>17769352.66</v>
      </c>
      <c r="AL580">
        <v>0.72563141662138442</v>
      </c>
      <c r="AO580">
        <v>161.89791747972765</v>
      </c>
      <c r="AP580">
        <v>1.6808841363836154E-2</v>
      </c>
    </row>
    <row r="581" spans="1:42" x14ac:dyDescent="0.25">
      <c r="A581" t="s">
        <v>1318</v>
      </c>
      <c r="B581" t="s">
        <v>1319</v>
      </c>
      <c r="C581" t="s">
        <v>1294</v>
      </c>
      <c r="D581" t="s">
        <v>102</v>
      </c>
      <c r="F581">
        <v>421.43</v>
      </c>
      <c r="H581">
        <v>78101064</v>
      </c>
      <c r="I581">
        <v>5616649.3099999996</v>
      </c>
      <c r="J581">
        <v>13327.59</v>
      </c>
      <c r="L581">
        <v>13.9</v>
      </c>
      <c r="M581">
        <v>13.9</v>
      </c>
      <c r="N581">
        <v>5857.87</v>
      </c>
      <c r="P581">
        <v>3.49</v>
      </c>
      <c r="Q581">
        <v>1470.79</v>
      </c>
      <c r="S581">
        <v>0.60470000000000002</v>
      </c>
      <c r="T581">
        <v>0.60470000000000002</v>
      </c>
      <c r="V581">
        <v>3396387.83</v>
      </c>
      <c r="X581">
        <v>638200.39</v>
      </c>
      <c r="Y581">
        <v>820592.58999999985</v>
      </c>
      <c r="Z581">
        <v>4855180.8100000005</v>
      </c>
      <c r="AA581">
        <v>0.864426554343661</v>
      </c>
      <c r="AB581">
        <v>82414282</v>
      </c>
      <c r="AC581">
        <v>4.4795099999999997E-2</v>
      </c>
      <c r="AD581">
        <v>3691756</v>
      </c>
      <c r="AE581">
        <v>178609.13</v>
      </c>
      <c r="AF581">
        <v>3574996.96</v>
      </c>
      <c r="AH581">
        <v>81335.38</v>
      </c>
      <c r="AJ581">
        <v>809565.67</v>
      </c>
      <c r="AK581">
        <v>5022763.0199999996</v>
      </c>
      <c r="AL581">
        <v>0.89426324179744809</v>
      </c>
      <c r="AO581">
        <v>1514.3686733265311</v>
      </c>
      <c r="AP581">
        <v>0.12706161677522268</v>
      </c>
    </row>
    <row r="582" spans="1:42" x14ac:dyDescent="0.25">
      <c r="A582" t="s">
        <v>1320</v>
      </c>
      <c r="B582" t="s">
        <v>1321</v>
      </c>
      <c r="C582" t="s">
        <v>1294</v>
      </c>
      <c r="D582" t="s">
        <v>211</v>
      </c>
      <c r="F582">
        <v>2319.7399999999998</v>
      </c>
      <c r="H582">
        <v>447760237</v>
      </c>
      <c r="I582">
        <v>30967873.559999999</v>
      </c>
      <c r="J582">
        <v>13349.71</v>
      </c>
      <c r="L582">
        <v>14.45</v>
      </c>
      <c r="M582">
        <v>10</v>
      </c>
      <c r="N582">
        <v>23197.4</v>
      </c>
      <c r="P582">
        <v>4.12</v>
      </c>
      <c r="Q582">
        <v>9557.32</v>
      </c>
      <c r="S582">
        <v>0.38650000000000001</v>
      </c>
      <c r="T582">
        <v>0.38650000000000001</v>
      </c>
      <c r="V582">
        <v>11969083.130000001</v>
      </c>
      <c r="X582">
        <v>563589.04</v>
      </c>
      <c r="Y582">
        <v>7838211.5999999987</v>
      </c>
      <c r="Z582">
        <v>20370883.77</v>
      </c>
      <c r="AA582">
        <v>0.6578069924798543</v>
      </c>
      <c r="AB582">
        <v>452084734</v>
      </c>
      <c r="AC582">
        <v>2.9709900000000001E-2</v>
      </c>
      <c r="AD582">
        <v>13431392.23</v>
      </c>
      <c r="AE582">
        <v>565182.46</v>
      </c>
      <c r="AF582">
        <v>12534265.59</v>
      </c>
      <c r="AH582">
        <v>759146.19</v>
      </c>
      <c r="AJ582">
        <v>7578437.0800000001</v>
      </c>
      <c r="AK582">
        <v>20676291.710000001</v>
      </c>
      <c r="AL582">
        <v>0.66766908195810915</v>
      </c>
      <c r="AO582">
        <v>242.95353789648843</v>
      </c>
      <c r="AP582">
        <v>2.7257742727987467E-2</v>
      </c>
    </row>
    <row r="583" spans="1:42" x14ac:dyDescent="0.25">
      <c r="A583" t="s">
        <v>1322</v>
      </c>
      <c r="B583" t="s">
        <v>1323</v>
      </c>
      <c r="C583" t="s">
        <v>1294</v>
      </c>
      <c r="D583" t="s">
        <v>211</v>
      </c>
      <c r="F583">
        <v>1249.4000000000001</v>
      </c>
      <c r="H583">
        <v>231990509</v>
      </c>
      <c r="I583">
        <v>17843490.800000001</v>
      </c>
      <c r="J583">
        <v>14281.64</v>
      </c>
      <c r="L583">
        <v>13</v>
      </c>
      <c r="M583">
        <v>9</v>
      </c>
      <c r="N583">
        <v>11244.6</v>
      </c>
      <c r="P583">
        <v>9.18</v>
      </c>
      <c r="Q583">
        <v>11469.49</v>
      </c>
      <c r="S583">
        <v>0.33339999999999997</v>
      </c>
      <c r="T583">
        <v>0.33339999999999997</v>
      </c>
      <c r="V583">
        <v>5949019.8300000001</v>
      </c>
      <c r="X583">
        <v>722104.46</v>
      </c>
      <c r="Y583">
        <v>6029526.0500000007</v>
      </c>
      <c r="Z583">
        <v>12700650.34</v>
      </c>
      <c r="AA583">
        <v>0.71178058611715145</v>
      </c>
      <c r="AB583">
        <v>231990509</v>
      </c>
      <c r="AC583">
        <v>4.0191400000000002E-2</v>
      </c>
      <c r="AD583">
        <v>9324023.3399999999</v>
      </c>
      <c r="AE583">
        <v>1125226.17</v>
      </c>
      <c r="AF583">
        <v>7074246</v>
      </c>
      <c r="AH583">
        <v>1121290.8400000001</v>
      </c>
      <c r="AJ583">
        <v>5706348.2599999998</v>
      </c>
      <c r="AK583">
        <v>13502698.719999999</v>
      </c>
      <c r="AL583">
        <v>0.75672965964709094</v>
      </c>
      <c r="AO583">
        <v>577.96098927485184</v>
      </c>
      <c r="AP583">
        <v>5.3478528624091234E-2</v>
      </c>
    </row>
    <row r="584" spans="1:42" x14ac:dyDescent="0.25">
      <c r="A584" t="s">
        <v>1324</v>
      </c>
      <c r="B584" t="s">
        <v>1325</v>
      </c>
      <c r="C584" t="s">
        <v>1294</v>
      </c>
      <c r="D584" t="s">
        <v>102</v>
      </c>
      <c r="F584">
        <v>4560.88</v>
      </c>
      <c r="H584">
        <v>311836188</v>
      </c>
      <c r="I584">
        <v>72575906.189999998</v>
      </c>
      <c r="J584">
        <v>15912.69</v>
      </c>
      <c r="L584">
        <v>4.29</v>
      </c>
      <c r="M584">
        <v>4.29</v>
      </c>
      <c r="N584">
        <v>19566.169999999998</v>
      </c>
      <c r="P584">
        <v>59.9</v>
      </c>
      <c r="Q584">
        <v>273196.71000000002</v>
      </c>
      <c r="S584">
        <v>0.13569999999999999</v>
      </c>
      <c r="T584">
        <v>0.13569999999999999</v>
      </c>
      <c r="V584">
        <v>9848550.4600000009</v>
      </c>
      <c r="X584">
        <v>3422074.49</v>
      </c>
      <c r="Y584">
        <v>38958807.070000008</v>
      </c>
      <c r="Z584">
        <v>52229432.020000011</v>
      </c>
      <c r="AA584">
        <v>0.7196524957368915</v>
      </c>
      <c r="AB584">
        <v>319666683</v>
      </c>
      <c r="AC584">
        <v>4.6097199999999998E-2</v>
      </c>
      <c r="AD584">
        <v>14735739.01</v>
      </c>
      <c r="AE584">
        <v>663191.48</v>
      </c>
      <c r="AF584">
        <v>10511741.939999999</v>
      </c>
      <c r="AH584">
        <v>11018960.26</v>
      </c>
      <c r="AJ584">
        <v>35869669.060000002</v>
      </c>
      <c r="AK584">
        <v>49803485.490000002</v>
      </c>
      <c r="AL584">
        <v>0.68622616105704604</v>
      </c>
      <c r="AO584">
        <v>750.31013532476197</v>
      </c>
      <c r="AP584">
        <v>6.8711546116327848E-2</v>
      </c>
    </row>
    <row r="585" spans="1:42" x14ac:dyDescent="0.25">
      <c r="A585" t="s">
        <v>1326</v>
      </c>
      <c r="B585" t="s">
        <v>1327</v>
      </c>
      <c r="C585" t="s">
        <v>1294</v>
      </c>
      <c r="D585" t="s">
        <v>211</v>
      </c>
      <c r="F585">
        <v>291.04000000000002</v>
      </c>
      <c r="H585">
        <v>53297121</v>
      </c>
      <c r="I585">
        <v>3948439.18</v>
      </c>
      <c r="J585">
        <v>13566.65</v>
      </c>
      <c r="L585">
        <v>13.49</v>
      </c>
      <c r="M585">
        <v>9.33</v>
      </c>
      <c r="N585">
        <v>2715.4</v>
      </c>
      <c r="P585">
        <v>7.29</v>
      </c>
      <c r="Q585">
        <v>2121.6799999999998</v>
      </c>
      <c r="S585">
        <v>0.35060000000000002</v>
      </c>
      <c r="T585">
        <v>0.35060000000000002</v>
      </c>
      <c r="V585">
        <v>1384322.77</v>
      </c>
      <c r="X585">
        <v>194372.05</v>
      </c>
      <c r="Y585">
        <v>1381418.08</v>
      </c>
      <c r="Z585">
        <v>2960112.9000000004</v>
      </c>
      <c r="AA585">
        <v>0.7496919073728775</v>
      </c>
      <c r="AB585">
        <v>53297121</v>
      </c>
      <c r="AC585">
        <v>2.7349999999999999E-2</v>
      </c>
      <c r="AD585">
        <v>1457676.25</v>
      </c>
      <c r="AE585">
        <v>25717.73</v>
      </c>
      <c r="AF585">
        <v>1410040.5</v>
      </c>
      <c r="AH585">
        <v>148557.64000000001</v>
      </c>
      <c r="AJ585">
        <v>1344232.9</v>
      </c>
      <c r="AK585">
        <v>2948645.45</v>
      </c>
      <c r="AL585">
        <v>0.74678760785673293</v>
      </c>
      <c r="AO585">
        <v>667.85338785046724</v>
      </c>
      <c r="AP585">
        <v>6.5919098547436411E-2</v>
      </c>
    </row>
    <row r="586" spans="1:42" x14ac:dyDescent="0.25">
      <c r="A586" t="s">
        <v>1328</v>
      </c>
      <c r="B586" t="s">
        <v>1329</v>
      </c>
      <c r="C586" t="s">
        <v>1294</v>
      </c>
      <c r="D586" t="s">
        <v>211</v>
      </c>
      <c r="F586">
        <v>400.56</v>
      </c>
      <c r="H586">
        <v>83362799</v>
      </c>
      <c r="I586">
        <v>4952914.3600000003</v>
      </c>
      <c r="J586">
        <v>12364.97</v>
      </c>
      <c r="L586">
        <v>16.829999999999998</v>
      </c>
      <c r="M586">
        <v>11.65</v>
      </c>
      <c r="N586">
        <v>4666.5200000000004</v>
      </c>
      <c r="P586">
        <v>0.14000000000000001</v>
      </c>
      <c r="Q586">
        <v>56.07</v>
      </c>
      <c r="S586">
        <v>0.47839999999999999</v>
      </c>
      <c r="T586">
        <v>0.47839999999999999</v>
      </c>
      <c r="V586">
        <v>2369474.2200000002</v>
      </c>
      <c r="X586">
        <v>15190.09</v>
      </c>
      <c r="Y586">
        <v>1408964.4200000002</v>
      </c>
      <c r="Z586">
        <v>3793628.7300000004</v>
      </c>
      <c r="AA586">
        <v>0.76593868867137049</v>
      </c>
      <c r="AB586">
        <v>83623435</v>
      </c>
      <c r="AC586">
        <v>2.7335100000000001E-2</v>
      </c>
      <c r="AD586">
        <v>2285854.9500000002</v>
      </c>
      <c r="AE586">
        <v>0</v>
      </c>
      <c r="AF586">
        <v>2369474.2200000002</v>
      </c>
      <c r="AH586">
        <v>59420.68</v>
      </c>
      <c r="AJ586">
        <v>1395056.33</v>
      </c>
      <c r="AK586">
        <v>3779720.64</v>
      </c>
      <c r="AL586">
        <v>0.76313062679323207</v>
      </c>
      <c r="AO586">
        <v>37.922134012382664</v>
      </c>
      <c r="AP586">
        <v>4.0188393394068401E-3</v>
      </c>
    </row>
    <row r="587" spans="1:42" x14ac:dyDescent="0.25">
      <c r="A587" t="s">
        <v>1330</v>
      </c>
      <c r="B587" t="s">
        <v>1331</v>
      </c>
      <c r="C587" t="s">
        <v>1294</v>
      </c>
      <c r="D587" t="s">
        <v>211</v>
      </c>
      <c r="F587">
        <v>167.48</v>
      </c>
      <c r="H587">
        <v>15501951</v>
      </c>
      <c r="I587">
        <v>2637916.7599999998</v>
      </c>
      <c r="J587">
        <v>15750.63</v>
      </c>
      <c r="L587">
        <v>5.87</v>
      </c>
      <c r="M587">
        <v>4.0599999999999996</v>
      </c>
      <c r="N587">
        <v>679.96</v>
      </c>
      <c r="P587">
        <v>63.52</v>
      </c>
      <c r="Q587">
        <v>10638.32</v>
      </c>
      <c r="S587">
        <v>0.12870000000000001</v>
      </c>
      <c r="T587">
        <v>0.12870000000000001</v>
      </c>
      <c r="V587">
        <v>339499.88</v>
      </c>
      <c r="X587">
        <v>77473.259999999995</v>
      </c>
      <c r="Y587">
        <v>2143690.36</v>
      </c>
      <c r="Z587">
        <v>2560663.5</v>
      </c>
      <c r="AA587">
        <v>0.97071429198546821</v>
      </c>
      <c r="AB587">
        <v>15501951</v>
      </c>
      <c r="AC587">
        <v>1.7466200000000001E-2</v>
      </c>
      <c r="AD587">
        <v>270760.17</v>
      </c>
      <c r="AE587">
        <v>0</v>
      </c>
      <c r="AF587">
        <v>339499.88</v>
      </c>
      <c r="AH587">
        <v>728590.85</v>
      </c>
      <c r="AJ587">
        <v>2122353.06</v>
      </c>
      <c r="AK587">
        <v>2539326.2000000002</v>
      </c>
      <c r="AL587">
        <v>0.96262559854238938</v>
      </c>
      <c r="AO587">
        <v>462.58215906376881</v>
      </c>
      <c r="AP587">
        <v>3.0509376857530156E-2</v>
      </c>
    </row>
    <row r="588" spans="1:42" x14ac:dyDescent="0.25">
      <c r="A588" t="s">
        <v>1332</v>
      </c>
      <c r="B588" t="s">
        <v>1333</v>
      </c>
      <c r="C588" t="s">
        <v>1294</v>
      </c>
      <c r="D588" t="s">
        <v>222</v>
      </c>
      <c r="F588">
        <v>192.15</v>
      </c>
      <c r="H588">
        <v>68799072</v>
      </c>
      <c r="I588">
        <v>3068643.39</v>
      </c>
      <c r="J588">
        <v>15970.04</v>
      </c>
      <c r="L588">
        <v>22.42</v>
      </c>
      <c r="M588">
        <v>6.89</v>
      </c>
      <c r="N588">
        <v>1323.91</v>
      </c>
      <c r="P588">
        <v>26.41</v>
      </c>
      <c r="Q588">
        <v>5074.68</v>
      </c>
      <c r="S588">
        <v>0.2326</v>
      </c>
      <c r="T588">
        <v>0.2326</v>
      </c>
      <c r="V588">
        <v>713766.45</v>
      </c>
      <c r="X588">
        <v>214206.1</v>
      </c>
      <c r="Y588">
        <v>1498560.66</v>
      </c>
      <c r="Z588">
        <v>2426533.21</v>
      </c>
      <c r="AA588">
        <v>0.79075112406593451</v>
      </c>
      <c r="AB588">
        <v>68799072</v>
      </c>
      <c r="AC588">
        <v>3.0134000000000001E-2</v>
      </c>
      <c r="AD588">
        <v>2073191.23</v>
      </c>
      <c r="AE588">
        <v>316202.2</v>
      </c>
      <c r="AF588">
        <v>1029968.65</v>
      </c>
      <c r="AH588">
        <v>377024.96</v>
      </c>
      <c r="AJ588">
        <v>1419668.61</v>
      </c>
      <c r="AK588">
        <v>2663843.3600000003</v>
      </c>
      <c r="AL588">
        <v>0.86808502046241365</v>
      </c>
      <c r="AO588">
        <v>1114.7858443924017</v>
      </c>
      <c r="AP588">
        <v>8.0412423349096609E-2</v>
      </c>
    </row>
    <row r="589" spans="1:42" x14ac:dyDescent="0.25">
      <c r="A589" t="s">
        <v>1334</v>
      </c>
      <c r="B589" t="s">
        <v>1335</v>
      </c>
      <c r="C589" t="s">
        <v>1294</v>
      </c>
      <c r="D589" t="s">
        <v>222</v>
      </c>
      <c r="F589">
        <v>1932.82</v>
      </c>
      <c r="H589">
        <v>765722931</v>
      </c>
      <c r="I589">
        <v>27985549.68</v>
      </c>
      <c r="J589">
        <v>14479.12</v>
      </c>
      <c r="L589">
        <v>27.36</v>
      </c>
      <c r="M589">
        <v>8.41</v>
      </c>
      <c r="N589">
        <v>16255.01</v>
      </c>
      <c r="P589">
        <v>13.1</v>
      </c>
      <c r="Q589">
        <v>25319.94</v>
      </c>
      <c r="S589">
        <v>0.30349999999999999</v>
      </c>
      <c r="T589">
        <v>0.30349999999999999</v>
      </c>
      <c r="V589">
        <v>8493614.3200000003</v>
      </c>
      <c r="X589">
        <v>1095433.22</v>
      </c>
      <c r="Y589">
        <v>8173809.3500000006</v>
      </c>
      <c r="Z589">
        <v>17762856.890000001</v>
      </c>
      <c r="AA589">
        <v>0.63471531176299556</v>
      </c>
      <c r="AB589">
        <v>767662450</v>
      </c>
      <c r="AC589">
        <v>1.8557199999999999E-2</v>
      </c>
      <c r="AD589">
        <v>14245665.609999999</v>
      </c>
      <c r="AE589">
        <v>1745747.56</v>
      </c>
      <c r="AF589">
        <v>10239361.880000001</v>
      </c>
      <c r="AH589">
        <v>492345.31</v>
      </c>
      <c r="AJ589">
        <v>7993963.1399999997</v>
      </c>
      <c r="AK589">
        <v>19328758.240000002</v>
      </c>
      <c r="AL589">
        <v>0.69066923683880277</v>
      </c>
      <c r="AO589">
        <v>566.7538725799609</v>
      </c>
      <c r="AP589">
        <v>5.6673750398152832E-2</v>
      </c>
    </row>
    <row r="590" spans="1:42" x14ac:dyDescent="0.25">
      <c r="A590" t="s">
        <v>1336</v>
      </c>
      <c r="B590" t="s">
        <v>1337</v>
      </c>
      <c r="C590" t="s">
        <v>1338</v>
      </c>
      <c r="D590" t="s">
        <v>97</v>
      </c>
      <c r="F590">
        <v>65.650000000000006</v>
      </c>
      <c r="H590">
        <v>0</v>
      </c>
      <c r="I590">
        <v>919586.86</v>
      </c>
      <c r="J590">
        <v>14007.41</v>
      </c>
      <c r="L590">
        <v>0</v>
      </c>
      <c r="M590">
        <v>0</v>
      </c>
      <c r="N590">
        <v>0</v>
      </c>
      <c r="P590">
        <v>0</v>
      </c>
      <c r="Q590">
        <v>0</v>
      </c>
      <c r="S590">
        <v>0</v>
      </c>
      <c r="T590">
        <v>0.1</v>
      </c>
      <c r="V590">
        <v>91958.68</v>
      </c>
      <c r="X590">
        <v>0</v>
      </c>
      <c r="Y590">
        <v>455338.49000000005</v>
      </c>
      <c r="Z590">
        <v>547297.17000000004</v>
      </c>
      <c r="AA590">
        <v>0.59515549189121741</v>
      </c>
      <c r="AB590">
        <v>0</v>
      </c>
      <c r="AC590">
        <v>0</v>
      </c>
      <c r="AD590">
        <v>0</v>
      </c>
      <c r="AE590">
        <v>0</v>
      </c>
      <c r="AF590">
        <v>91958.68</v>
      </c>
      <c r="AH590">
        <v>0</v>
      </c>
      <c r="AJ590">
        <v>455338.49</v>
      </c>
      <c r="AK590">
        <v>547297.16999999993</v>
      </c>
      <c r="AL590">
        <v>0.5951554918912173</v>
      </c>
      <c r="AO590">
        <v>0</v>
      </c>
      <c r="AP590">
        <v>0</v>
      </c>
    </row>
    <row r="591" spans="1:42" x14ac:dyDescent="0.25">
      <c r="A591" t="s">
        <v>1339</v>
      </c>
      <c r="B591" t="s">
        <v>1340</v>
      </c>
      <c r="C591" t="s">
        <v>631</v>
      </c>
      <c r="D591" t="s">
        <v>97</v>
      </c>
      <c r="F591">
        <v>14.97</v>
      </c>
      <c r="H591">
        <v>0</v>
      </c>
      <c r="I591">
        <v>188571.26</v>
      </c>
      <c r="J591">
        <v>12596.61</v>
      </c>
      <c r="L591">
        <v>0</v>
      </c>
      <c r="M591">
        <v>0</v>
      </c>
      <c r="N591">
        <v>0</v>
      </c>
      <c r="P591">
        <v>0</v>
      </c>
      <c r="Q591">
        <v>0</v>
      </c>
      <c r="S591">
        <v>0</v>
      </c>
      <c r="T591">
        <v>0.1</v>
      </c>
      <c r="V591">
        <v>18857.12</v>
      </c>
      <c r="X591">
        <v>0</v>
      </c>
      <c r="Y591">
        <v>331269.96000000008</v>
      </c>
      <c r="Z591">
        <v>350127.08000000007</v>
      </c>
      <c r="AA591">
        <v>1</v>
      </c>
      <c r="AB591">
        <v>0</v>
      </c>
      <c r="AC591">
        <v>0</v>
      </c>
      <c r="AD591">
        <v>0</v>
      </c>
      <c r="AE591">
        <v>0</v>
      </c>
      <c r="AF591">
        <v>18857.12</v>
      </c>
      <c r="AH591">
        <v>0</v>
      </c>
      <c r="AJ591">
        <v>331269.96000000002</v>
      </c>
      <c r="AK591">
        <v>350127.08</v>
      </c>
      <c r="AL591">
        <v>1.8567361749611262</v>
      </c>
      <c r="AO591">
        <v>0</v>
      </c>
      <c r="AP591">
        <v>0</v>
      </c>
    </row>
    <row r="592" spans="1:42" x14ac:dyDescent="0.25">
      <c r="A592" t="s">
        <v>1341</v>
      </c>
      <c r="B592" t="s">
        <v>1342</v>
      </c>
      <c r="C592" t="s">
        <v>1343</v>
      </c>
      <c r="D592" t="s">
        <v>102</v>
      </c>
      <c r="F592">
        <v>699.78</v>
      </c>
      <c r="H592">
        <v>151714219</v>
      </c>
      <c r="I592">
        <v>8945763.5700000003</v>
      </c>
      <c r="J592">
        <v>12783.67</v>
      </c>
      <c r="L592">
        <v>16.95</v>
      </c>
      <c r="M592">
        <v>16.95</v>
      </c>
      <c r="N592">
        <v>11861.27</v>
      </c>
      <c r="P592">
        <v>24.2</v>
      </c>
      <c r="Q592">
        <v>16934.669999999998</v>
      </c>
      <c r="S592">
        <v>0.75760000000000005</v>
      </c>
      <c r="T592">
        <v>0.75760000000000005</v>
      </c>
      <c r="V592">
        <v>6777310.4800000004</v>
      </c>
      <c r="X592">
        <v>415068.65</v>
      </c>
      <c r="Y592">
        <v>1961533.6399999997</v>
      </c>
      <c r="Z592">
        <v>9153912.7699999996</v>
      </c>
      <c r="AA592">
        <v>1</v>
      </c>
      <c r="AB592">
        <v>151714219</v>
      </c>
      <c r="AC592">
        <v>3.9426799999999998E-2</v>
      </c>
      <c r="AD592">
        <v>5981606.1600000001</v>
      </c>
      <c r="AE592">
        <v>0</v>
      </c>
      <c r="AF592">
        <v>6777310.4800000004</v>
      </c>
      <c r="AH592">
        <v>361844.6</v>
      </c>
      <c r="AJ592">
        <v>1961533.64</v>
      </c>
      <c r="AK592">
        <v>9153912.7700000014</v>
      </c>
      <c r="AL592">
        <v>1.023267907582315</v>
      </c>
      <c r="AO592">
        <v>593.14163022664275</v>
      </c>
      <c r="AP592">
        <v>4.5343304052481152E-2</v>
      </c>
    </row>
    <row r="593" spans="1:42" x14ac:dyDescent="0.25">
      <c r="A593" t="s">
        <v>1344</v>
      </c>
      <c r="B593" t="s">
        <v>1345</v>
      </c>
      <c r="C593" t="s">
        <v>1346</v>
      </c>
      <c r="D593" t="s">
        <v>102</v>
      </c>
      <c r="F593">
        <v>968.96</v>
      </c>
      <c r="H593">
        <v>114856580</v>
      </c>
      <c r="I593">
        <v>12592887.08</v>
      </c>
      <c r="J593">
        <v>12996.29</v>
      </c>
      <c r="L593">
        <v>9.1199999999999992</v>
      </c>
      <c r="M593">
        <v>9.1199999999999992</v>
      </c>
      <c r="N593">
        <v>8836.91</v>
      </c>
      <c r="P593">
        <v>8.4600000000000009</v>
      </c>
      <c r="Q593">
        <v>8197.4</v>
      </c>
      <c r="S593">
        <v>0.33960000000000001</v>
      </c>
      <c r="T593">
        <v>0.33960000000000001</v>
      </c>
      <c r="V593">
        <v>4276544.45</v>
      </c>
      <c r="X593">
        <v>373489.44</v>
      </c>
      <c r="Y593">
        <v>4463563.9400000004</v>
      </c>
      <c r="Z593">
        <v>9113597.8300000019</v>
      </c>
      <c r="AA593">
        <v>0.72370996198911375</v>
      </c>
      <c r="AB593">
        <v>114856580</v>
      </c>
      <c r="AC593">
        <v>3.7283799999999999E-2</v>
      </c>
      <c r="AD593">
        <v>4282289.75</v>
      </c>
      <c r="AE593">
        <v>1951.1</v>
      </c>
      <c r="AF593">
        <v>4278495.55</v>
      </c>
      <c r="AH593">
        <v>325528.78000000003</v>
      </c>
      <c r="AJ593">
        <v>4373623.58</v>
      </c>
      <c r="AK593">
        <v>9025608.5700000003</v>
      </c>
      <c r="AL593">
        <v>0.71672274297880867</v>
      </c>
      <c r="AO593">
        <v>385.45392998678994</v>
      </c>
      <c r="AP593">
        <v>4.1381081076508508E-2</v>
      </c>
    </row>
    <row r="594" spans="1:42" x14ac:dyDescent="0.25">
      <c r="A594" t="s">
        <v>1347</v>
      </c>
      <c r="B594" t="s">
        <v>1348</v>
      </c>
      <c r="C594" t="s">
        <v>1346</v>
      </c>
      <c r="D594" t="s">
        <v>102</v>
      </c>
      <c r="F594">
        <v>3905.2</v>
      </c>
      <c r="H594">
        <v>449408008</v>
      </c>
      <c r="I594">
        <v>56040325.670000002</v>
      </c>
      <c r="J594">
        <v>14350.18</v>
      </c>
      <c r="L594">
        <v>8.01</v>
      </c>
      <c r="M594">
        <v>8.01</v>
      </c>
      <c r="N594">
        <v>31280.65</v>
      </c>
      <c r="P594">
        <v>16.16</v>
      </c>
      <c r="Q594">
        <v>63108.03</v>
      </c>
      <c r="S594">
        <v>0.28389999999999999</v>
      </c>
      <c r="T594">
        <v>0.28389999999999999</v>
      </c>
      <c r="V594">
        <v>15909848.449999999</v>
      </c>
      <c r="X594">
        <v>2854759.51</v>
      </c>
      <c r="Y594">
        <v>21702540.25</v>
      </c>
      <c r="Z594">
        <v>40467148.210000001</v>
      </c>
      <c r="AA594">
        <v>0.722107655981436</v>
      </c>
      <c r="AB594">
        <v>449408008</v>
      </c>
      <c r="AC594">
        <v>3.7249200000000003E-2</v>
      </c>
      <c r="AD594">
        <v>16740088.77</v>
      </c>
      <c r="AE594">
        <v>235705.22</v>
      </c>
      <c r="AF594">
        <v>16145553.67</v>
      </c>
      <c r="AH594">
        <v>4428175.9800000004</v>
      </c>
      <c r="AJ594">
        <v>20471984.039999999</v>
      </c>
      <c r="AK594">
        <v>39472297.219999999</v>
      </c>
      <c r="AL594">
        <v>0.70435524326602295</v>
      </c>
      <c r="AO594">
        <v>731.01493137355317</v>
      </c>
      <c r="AP594">
        <v>7.2323115477392022E-2</v>
      </c>
    </row>
    <row r="595" spans="1:42" x14ac:dyDescent="0.25">
      <c r="A595" t="s">
        <v>1349</v>
      </c>
      <c r="B595" t="s">
        <v>1350</v>
      </c>
      <c r="C595" t="s">
        <v>1346</v>
      </c>
      <c r="D595" t="s">
        <v>102</v>
      </c>
      <c r="F595">
        <v>569.25</v>
      </c>
      <c r="H595">
        <v>96336708</v>
      </c>
      <c r="I595">
        <v>7203743.6699999999</v>
      </c>
      <c r="J595">
        <v>12654.79</v>
      </c>
      <c r="L595">
        <v>13.37</v>
      </c>
      <c r="M595">
        <v>13.37</v>
      </c>
      <c r="N595">
        <v>7610.87</v>
      </c>
      <c r="P595">
        <v>1.79</v>
      </c>
      <c r="Q595">
        <v>1018.95</v>
      </c>
      <c r="S595">
        <v>0.57540000000000002</v>
      </c>
      <c r="T595">
        <v>0.57540000000000002</v>
      </c>
      <c r="V595">
        <v>4145034.1</v>
      </c>
      <c r="X595">
        <v>656162.04</v>
      </c>
      <c r="Y595">
        <v>1510283.91</v>
      </c>
      <c r="Z595">
        <v>6311480.0500000007</v>
      </c>
      <c r="AA595">
        <v>0.87613889931761002</v>
      </c>
      <c r="AB595">
        <v>96336708</v>
      </c>
      <c r="AC595">
        <v>4.5016899999999999E-2</v>
      </c>
      <c r="AD595">
        <v>4336779.95</v>
      </c>
      <c r="AE595">
        <v>110330.56</v>
      </c>
      <c r="AF595">
        <v>4255364.66</v>
      </c>
      <c r="AH595">
        <v>172306.27</v>
      </c>
      <c r="AJ595">
        <v>1488941.86</v>
      </c>
      <c r="AK595">
        <v>6400468.5600000005</v>
      </c>
      <c r="AL595">
        <v>0.88849199155360847</v>
      </c>
      <c r="AO595">
        <v>1152.6781554677207</v>
      </c>
      <c r="AP595">
        <v>0.10251781316460368</v>
      </c>
    </row>
    <row r="596" spans="1:42" x14ac:dyDescent="0.25">
      <c r="A596" t="s">
        <v>1351</v>
      </c>
      <c r="B596" t="s">
        <v>1352</v>
      </c>
      <c r="C596" t="s">
        <v>1346</v>
      </c>
      <c r="D596" t="s">
        <v>102</v>
      </c>
      <c r="F596">
        <v>267.02999999999997</v>
      </c>
      <c r="H596">
        <v>91618627</v>
      </c>
      <c r="I596">
        <v>3296086.94</v>
      </c>
      <c r="J596">
        <v>12343.5</v>
      </c>
      <c r="L596">
        <v>27.79</v>
      </c>
      <c r="M596">
        <v>27.79</v>
      </c>
      <c r="N596">
        <v>7420.76</v>
      </c>
      <c r="P596">
        <v>248.37</v>
      </c>
      <c r="Q596">
        <v>66322.240000000005</v>
      </c>
      <c r="S596">
        <v>0.98740000000000006</v>
      </c>
      <c r="T596">
        <v>0.9</v>
      </c>
      <c r="V596">
        <v>2966478.24</v>
      </c>
      <c r="X596">
        <v>129220.92</v>
      </c>
      <c r="Y596">
        <v>204691.42</v>
      </c>
      <c r="Z596">
        <v>3300390.58</v>
      </c>
      <c r="AA596">
        <v>1</v>
      </c>
      <c r="AB596">
        <v>91618627</v>
      </c>
      <c r="AC596">
        <v>4.0157900000000003E-2</v>
      </c>
      <c r="AD596">
        <v>3679211.66</v>
      </c>
      <c r="AE596">
        <v>641460.06999999995</v>
      </c>
      <c r="AF596">
        <v>3607938.31</v>
      </c>
      <c r="AH596">
        <v>55300.62</v>
      </c>
      <c r="AJ596">
        <v>204691.42</v>
      </c>
      <c r="AK596">
        <v>3941850.65</v>
      </c>
      <c r="AL596">
        <v>1.1959182878835108</v>
      </c>
      <c r="AO596">
        <v>483.91911021233574</v>
      </c>
      <c r="AP596">
        <v>3.2781789944274019E-2</v>
      </c>
    </row>
    <row r="597" spans="1:42" x14ac:dyDescent="0.25">
      <c r="A597" t="s">
        <v>1353</v>
      </c>
      <c r="B597" t="s">
        <v>1354</v>
      </c>
      <c r="C597" t="s">
        <v>1346</v>
      </c>
      <c r="D597" t="s">
        <v>102</v>
      </c>
      <c r="F597">
        <v>884.21</v>
      </c>
      <c r="H597">
        <v>103778250</v>
      </c>
      <c r="I597">
        <v>11779428.77</v>
      </c>
      <c r="J597">
        <v>13321.98</v>
      </c>
      <c r="L597">
        <v>8.81</v>
      </c>
      <c r="M597">
        <v>8.81</v>
      </c>
      <c r="N597">
        <v>7789.89</v>
      </c>
      <c r="P597">
        <v>10.36</v>
      </c>
      <c r="Q597">
        <v>9160.41</v>
      </c>
      <c r="S597">
        <v>0.3236</v>
      </c>
      <c r="T597">
        <v>0.3236</v>
      </c>
      <c r="V597">
        <v>3811823.14</v>
      </c>
      <c r="X597">
        <v>248842.12</v>
      </c>
      <c r="Y597">
        <v>3980603.2800000007</v>
      </c>
      <c r="Z597">
        <v>8041268.540000001</v>
      </c>
      <c r="AA597">
        <v>0.68265352225564679</v>
      </c>
      <c r="AB597">
        <v>103778250</v>
      </c>
      <c r="AC597">
        <v>4.5029600000000003E-2</v>
      </c>
      <c r="AD597">
        <v>4673093.08</v>
      </c>
      <c r="AE597">
        <v>278706.95</v>
      </c>
      <c r="AF597">
        <v>4090530.09</v>
      </c>
      <c r="AH597">
        <v>455597.66</v>
      </c>
      <c r="AJ597">
        <v>3836020.96</v>
      </c>
      <c r="AK597">
        <v>8175393.1699999999</v>
      </c>
      <c r="AL597">
        <v>0.69403986641705384</v>
      </c>
      <c r="AO597">
        <v>281.42875561235451</v>
      </c>
      <c r="AP597">
        <v>3.0437939170086421E-2</v>
      </c>
    </row>
    <row r="598" spans="1:42" x14ac:dyDescent="0.25">
      <c r="A598" t="s">
        <v>1355</v>
      </c>
      <c r="B598" t="s">
        <v>1356</v>
      </c>
      <c r="C598" t="s">
        <v>1357</v>
      </c>
      <c r="D598" t="s">
        <v>102</v>
      </c>
      <c r="F598">
        <v>1232.6199999999999</v>
      </c>
      <c r="H598">
        <v>165534213</v>
      </c>
      <c r="I598">
        <v>15950077.689999999</v>
      </c>
      <c r="J598">
        <v>12939.97</v>
      </c>
      <c r="L598">
        <v>10.37</v>
      </c>
      <c r="M598">
        <v>10.37</v>
      </c>
      <c r="N598">
        <v>12782.26</v>
      </c>
      <c r="P598">
        <v>2.75</v>
      </c>
      <c r="Q598">
        <v>3389.7</v>
      </c>
      <c r="S598">
        <v>0.40670000000000001</v>
      </c>
      <c r="T598">
        <v>0.40670000000000001</v>
      </c>
      <c r="V598">
        <v>6486896.5899999999</v>
      </c>
      <c r="X598">
        <v>1468745.58</v>
      </c>
      <c r="Y598">
        <v>3921461.05</v>
      </c>
      <c r="Z598">
        <v>11877103.219999999</v>
      </c>
      <c r="AA598">
        <v>0.74464234286748476</v>
      </c>
      <c r="AB598">
        <v>165534213</v>
      </c>
      <c r="AC598">
        <v>4.0945099999999998E-2</v>
      </c>
      <c r="AD598">
        <v>6777814.9000000004</v>
      </c>
      <c r="AE598">
        <v>118316.47</v>
      </c>
      <c r="AF598">
        <v>6605213.0599999996</v>
      </c>
      <c r="AH598">
        <v>374176.88</v>
      </c>
      <c r="AJ598">
        <v>3825912.11</v>
      </c>
      <c r="AK598">
        <v>11899870.75</v>
      </c>
      <c r="AL598">
        <v>0.74606976726268226</v>
      </c>
      <c r="AO598">
        <v>1191.5639694309684</v>
      </c>
      <c r="AP598">
        <v>0.12342533888445806</v>
      </c>
    </row>
    <row r="599" spans="1:42" x14ac:dyDescent="0.25">
      <c r="A599" t="s">
        <v>1358</v>
      </c>
      <c r="B599" t="s">
        <v>1359</v>
      </c>
      <c r="C599" t="s">
        <v>1338</v>
      </c>
      <c r="D599" t="s">
        <v>102</v>
      </c>
      <c r="F599">
        <v>1503.21</v>
      </c>
      <c r="H599">
        <v>138745887</v>
      </c>
      <c r="I599">
        <v>22076846.550000001</v>
      </c>
      <c r="J599">
        <v>14686.46</v>
      </c>
      <c r="L599">
        <v>6.28</v>
      </c>
      <c r="M599">
        <v>6.28</v>
      </c>
      <c r="N599">
        <v>9440.15</v>
      </c>
      <c r="P599">
        <v>33.06</v>
      </c>
      <c r="Q599">
        <v>49696.12</v>
      </c>
      <c r="S599">
        <v>0.20699999999999999</v>
      </c>
      <c r="T599">
        <v>0.20699999999999999</v>
      </c>
      <c r="V599">
        <v>4569907.2300000004</v>
      </c>
      <c r="X599">
        <v>612869.97</v>
      </c>
      <c r="Y599">
        <v>10148385.34</v>
      </c>
      <c r="Z599">
        <v>15331162.539999999</v>
      </c>
      <c r="AA599">
        <v>0.69444530971747853</v>
      </c>
      <c r="AB599">
        <v>138745887</v>
      </c>
      <c r="AC599">
        <v>3.8585899999999999E-2</v>
      </c>
      <c r="AD599">
        <v>5353634.92</v>
      </c>
      <c r="AE599">
        <v>162231.63</v>
      </c>
      <c r="AF599">
        <v>4732138.8600000003</v>
      </c>
      <c r="AH599">
        <v>1516431.4</v>
      </c>
      <c r="AJ599">
        <v>9685032.6099999994</v>
      </c>
      <c r="AK599">
        <v>15030041.439999999</v>
      </c>
      <c r="AL599">
        <v>0.68080563072990141</v>
      </c>
      <c r="AO599">
        <v>407.70748598000279</v>
      </c>
      <c r="AP599">
        <v>4.0776332683218466E-2</v>
      </c>
    </row>
    <row r="600" spans="1:42" x14ac:dyDescent="0.25">
      <c r="A600" t="s">
        <v>1360</v>
      </c>
      <c r="B600" t="s">
        <v>1361</v>
      </c>
      <c r="C600" t="s">
        <v>1338</v>
      </c>
      <c r="D600" t="s">
        <v>102</v>
      </c>
      <c r="F600">
        <v>897.75</v>
      </c>
      <c r="H600">
        <v>195216975</v>
      </c>
      <c r="I600">
        <v>11155288.82</v>
      </c>
      <c r="J600">
        <v>12425.82</v>
      </c>
      <c r="L600">
        <v>17.489999999999998</v>
      </c>
      <c r="M600">
        <v>17.489999999999998</v>
      </c>
      <c r="N600">
        <v>15701.64</v>
      </c>
      <c r="P600">
        <v>29.81</v>
      </c>
      <c r="Q600">
        <v>26761.919999999998</v>
      </c>
      <c r="S600">
        <v>0.78090000000000004</v>
      </c>
      <c r="T600">
        <v>0.78090000000000004</v>
      </c>
      <c r="V600">
        <v>8711165.0299999993</v>
      </c>
      <c r="X600">
        <v>781752</v>
      </c>
      <c r="Y600">
        <v>1466841.56</v>
      </c>
      <c r="Z600">
        <v>10959758.59</v>
      </c>
      <c r="AA600">
        <v>0.98247197063607716</v>
      </c>
      <c r="AB600">
        <v>195216975</v>
      </c>
      <c r="AC600">
        <v>3.6474399999999997E-2</v>
      </c>
      <c r="AD600">
        <v>7120422.0300000003</v>
      </c>
      <c r="AE600">
        <v>0</v>
      </c>
      <c r="AF600">
        <v>8711165.0299999993</v>
      </c>
      <c r="AH600">
        <v>365695.47</v>
      </c>
      <c r="AJ600">
        <v>1460431.63</v>
      </c>
      <c r="AK600">
        <v>10953348.66</v>
      </c>
      <c r="AL600">
        <v>0.98189736157812901</v>
      </c>
      <c r="AO600">
        <v>870.79030910609856</v>
      </c>
      <c r="AP600">
        <v>7.1371050467410213E-2</v>
      </c>
    </row>
    <row r="601" spans="1:42" x14ac:dyDescent="0.25">
      <c r="A601" t="s">
        <v>1362</v>
      </c>
      <c r="B601" t="s">
        <v>1363</v>
      </c>
      <c r="C601" t="s">
        <v>1364</v>
      </c>
      <c r="D601" t="s">
        <v>97</v>
      </c>
      <c r="F601">
        <v>32.31</v>
      </c>
      <c r="H601">
        <v>0</v>
      </c>
      <c r="I601">
        <v>465071.52</v>
      </c>
      <c r="J601">
        <v>14394.04</v>
      </c>
      <c r="L601">
        <v>0</v>
      </c>
      <c r="M601">
        <v>0</v>
      </c>
      <c r="N601">
        <v>0</v>
      </c>
      <c r="P601">
        <v>0</v>
      </c>
      <c r="Q601">
        <v>0</v>
      </c>
      <c r="S601">
        <v>0</v>
      </c>
      <c r="T601">
        <v>0.1</v>
      </c>
      <c r="V601">
        <v>46507.15</v>
      </c>
      <c r="X601">
        <v>0</v>
      </c>
      <c r="Y601">
        <v>440340.73</v>
      </c>
      <c r="Z601">
        <v>486847.88</v>
      </c>
      <c r="AA601">
        <v>1</v>
      </c>
      <c r="AB601">
        <v>0</v>
      </c>
      <c r="AC601">
        <v>0</v>
      </c>
      <c r="AD601">
        <v>0</v>
      </c>
      <c r="AE601">
        <v>0</v>
      </c>
      <c r="AF601">
        <v>46507.15</v>
      </c>
      <c r="AH601">
        <v>0</v>
      </c>
      <c r="AJ601">
        <v>440340.73</v>
      </c>
      <c r="AK601">
        <v>486847.88</v>
      </c>
      <c r="AL601">
        <v>1.0468236799363677</v>
      </c>
      <c r="AO601">
        <v>0</v>
      </c>
      <c r="AP601">
        <v>0</v>
      </c>
    </row>
    <row r="602" spans="1:42" x14ac:dyDescent="0.25">
      <c r="A602" t="s">
        <v>1365</v>
      </c>
      <c r="B602" t="s">
        <v>1366</v>
      </c>
      <c r="C602" t="s">
        <v>1364</v>
      </c>
      <c r="D602" t="s">
        <v>97</v>
      </c>
      <c r="F602">
        <v>325.31</v>
      </c>
      <c r="H602">
        <v>0</v>
      </c>
      <c r="I602">
        <v>4965776.1900000004</v>
      </c>
      <c r="J602">
        <v>15264.75</v>
      </c>
      <c r="L602">
        <v>0</v>
      </c>
      <c r="M602">
        <v>0</v>
      </c>
      <c r="N602">
        <v>0</v>
      </c>
      <c r="P602">
        <v>0</v>
      </c>
      <c r="Q602">
        <v>0</v>
      </c>
      <c r="S602">
        <v>0</v>
      </c>
      <c r="T602">
        <v>0.1</v>
      </c>
      <c r="V602">
        <v>496577.61</v>
      </c>
      <c r="X602">
        <v>0</v>
      </c>
      <c r="Y602">
        <v>4293898.3199999994</v>
      </c>
      <c r="Z602">
        <v>4790475.93</v>
      </c>
      <c r="AA602">
        <v>0.96469831637740389</v>
      </c>
      <c r="AB602">
        <v>0</v>
      </c>
      <c r="AC602">
        <v>0</v>
      </c>
      <c r="AD602">
        <v>0</v>
      </c>
      <c r="AE602">
        <v>0</v>
      </c>
      <c r="AF602">
        <v>496577.61</v>
      </c>
      <c r="AH602">
        <v>0</v>
      </c>
      <c r="AJ602">
        <v>4293898.32</v>
      </c>
      <c r="AK602">
        <v>4790475.9300000006</v>
      </c>
      <c r="AL602">
        <v>0.96469831637740411</v>
      </c>
      <c r="AO602">
        <v>0</v>
      </c>
      <c r="AP602">
        <v>0</v>
      </c>
    </row>
    <row r="603" spans="1:42" x14ac:dyDescent="0.25">
      <c r="A603" t="s">
        <v>1367</v>
      </c>
      <c r="B603" t="s">
        <v>1368</v>
      </c>
      <c r="C603" t="s">
        <v>1364</v>
      </c>
      <c r="D603" t="s">
        <v>211</v>
      </c>
      <c r="F603">
        <v>568</v>
      </c>
      <c r="H603">
        <v>113969869</v>
      </c>
      <c r="I603">
        <v>8010212.25</v>
      </c>
      <c r="J603">
        <v>14102.48</v>
      </c>
      <c r="L603">
        <v>14.22</v>
      </c>
      <c r="M603">
        <v>9.84</v>
      </c>
      <c r="N603">
        <v>5589.12</v>
      </c>
      <c r="P603">
        <v>4.79</v>
      </c>
      <c r="Q603">
        <v>2720.72</v>
      </c>
      <c r="S603">
        <v>0.37780000000000002</v>
      </c>
      <c r="T603">
        <v>0.37780000000000002</v>
      </c>
      <c r="V603">
        <v>3026258.18</v>
      </c>
      <c r="X603">
        <v>38738.43</v>
      </c>
      <c r="Y603">
        <v>1473588.26</v>
      </c>
      <c r="Z603">
        <v>4538584.87</v>
      </c>
      <c r="AA603">
        <v>0.56659982636539996</v>
      </c>
      <c r="AB603">
        <v>124663730</v>
      </c>
      <c r="AC603">
        <v>4.2370600000000001E-2</v>
      </c>
      <c r="AD603">
        <v>5282077.03</v>
      </c>
      <c r="AE603">
        <v>852248.36</v>
      </c>
      <c r="AF603">
        <v>3878506.54</v>
      </c>
      <c r="AH603">
        <v>127005.32</v>
      </c>
      <c r="AJ603">
        <v>1418544.13</v>
      </c>
      <c r="AK603">
        <v>5335789.0999999996</v>
      </c>
      <c r="AL603">
        <v>0.66612331027807659</v>
      </c>
      <c r="AO603">
        <v>68.201461267605637</v>
      </c>
      <c r="AP603">
        <v>7.2601126607496546E-3</v>
      </c>
    </row>
    <row r="604" spans="1:42" x14ac:dyDescent="0.25">
      <c r="A604" t="s">
        <v>1369</v>
      </c>
      <c r="B604" t="s">
        <v>1370</v>
      </c>
      <c r="C604" t="s">
        <v>1364</v>
      </c>
      <c r="D604" t="s">
        <v>211</v>
      </c>
      <c r="F604">
        <v>2060.06</v>
      </c>
      <c r="H604">
        <v>330895320</v>
      </c>
      <c r="I604">
        <v>32676629.48</v>
      </c>
      <c r="J604">
        <v>15861.97</v>
      </c>
      <c r="L604">
        <v>10.119999999999999</v>
      </c>
      <c r="M604">
        <v>7</v>
      </c>
      <c r="N604">
        <v>14420.42</v>
      </c>
      <c r="P604">
        <v>25.3</v>
      </c>
      <c r="Q604">
        <v>52119.51</v>
      </c>
      <c r="S604">
        <v>0.2374</v>
      </c>
      <c r="T604">
        <v>0.2374</v>
      </c>
      <c r="V604">
        <v>7757431.8300000001</v>
      </c>
      <c r="X604">
        <v>180101.13</v>
      </c>
      <c r="Y604">
        <v>12169949.720000001</v>
      </c>
      <c r="Z604">
        <v>20107482.68</v>
      </c>
      <c r="AA604">
        <v>0.61534751288553036</v>
      </c>
      <c r="AB604">
        <v>369454231</v>
      </c>
      <c r="AC604">
        <v>4.4465400000000002E-2</v>
      </c>
      <c r="AD604">
        <v>16427930.16</v>
      </c>
      <c r="AE604">
        <v>2058376.3</v>
      </c>
      <c r="AF604">
        <v>9815808.1300000008</v>
      </c>
      <c r="AH604">
        <v>1462629.05</v>
      </c>
      <c r="AJ604">
        <v>11607345.810000001</v>
      </c>
      <c r="AK604">
        <v>21603255.07</v>
      </c>
      <c r="AL604">
        <v>0.66112250295650754</v>
      </c>
      <c r="AO604">
        <v>87.42518664504918</v>
      </c>
      <c r="AP604">
        <v>8.3367589475024425E-3</v>
      </c>
    </row>
    <row r="605" spans="1:42" x14ac:dyDescent="0.25">
      <c r="A605" t="s">
        <v>1371</v>
      </c>
      <c r="B605" t="s">
        <v>1372</v>
      </c>
      <c r="C605" t="s">
        <v>1364</v>
      </c>
      <c r="D605" t="s">
        <v>211</v>
      </c>
      <c r="F605">
        <v>2210.63</v>
      </c>
      <c r="H605">
        <v>199725242</v>
      </c>
      <c r="I605">
        <v>38149831.420000002</v>
      </c>
      <c r="J605">
        <v>17257.439999999999</v>
      </c>
      <c r="L605">
        <v>5.23</v>
      </c>
      <c r="M605">
        <v>3.62</v>
      </c>
      <c r="N605">
        <v>8002.48</v>
      </c>
      <c r="P605">
        <v>70.72</v>
      </c>
      <c r="Q605">
        <v>156335.75</v>
      </c>
      <c r="S605">
        <v>0.11609999999999999</v>
      </c>
      <c r="T605">
        <v>0.11609999999999999</v>
      </c>
      <c r="V605">
        <v>4429195.42</v>
      </c>
      <c r="X605">
        <v>2315578.21</v>
      </c>
      <c r="Y605">
        <v>24488311.34</v>
      </c>
      <c r="Z605">
        <v>31233084.969999999</v>
      </c>
      <c r="AA605">
        <v>0.81869522898143376</v>
      </c>
      <c r="AB605">
        <v>204995460</v>
      </c>
      <c r="AC605">
        <v>6.90746E-2</v>
      </c>
      <c r="AD605">
        <v>14159979.4</v>
      </c>
      <c r="AE605">
        <v>1129744.02</v>
      </c>
      <c r="AF605">
        <v>5558939.4400000004</v>
      </c>
      <c r="AH605">
        <v>4921046.9000000004</v>
      </c>
      <c r="AJ605">
        <v>23596102.050000001</v>
      </c>
      <c r="AK605">
        <v>31470619.700000003</v>
      </c>
      <c r="AL605">
        <v>0.82492159279900701</v>
      </c>
      <c r="AO605">
        <v>1047.4743444176547</v>
      </c>
      <c r="AP605">
        <v>7.3579047126294747E-2</v>
      </c>
    </row>
    <row r="606" spans="1:42" x14ac:dyDescent="0.25">
      <c r="A606" t="s">
        <v>1373</v>
      </c>
      <c r="B606" t="s">
        <v>1374</v>
      </c>
      <c r="C606" t="s">
        <v>1364</v>
      </c>
      <c r="D606" t="s">
        <v>211</v>
      </c>
      <c r="F606">
        <v>1105.46</v>
      </c>
      <c r="H606">
        <v>225920872</v>
      </c>
      <c r="I606">
        <v>14106241.34</v>
      </c>
      <c r="J606">
        <v>12760.51</v>
      </c>
      <c r="L606">
        <v>16.010000000000002</v>
      </c>
      <c r="M606">
        <v>11.08</v>
      </c>
      <c r="N606">
        <v>12248.49</v>
      </c>
      <c r="P606">
        <v>0.9</v>
      </c>
      <c r="Q606">
        <v>994.91</v>
      </c>
      <c r="S606">
        <v>0.44629999999999997</v>
      </c>
      <c r="T606">
        <v>0.44629999999999997</v>
      </c>
      <c r="V606">
        <v>6295615.5099999998</v>
      </c>
      <c r="X606">
        <v>34480.15</v>
      </c>
      <c r="Y606">
        <v>3738485.47</v>
      </c>
      <c r="Z606">
        <v>10068581.130000001</v>
      </c>
      <c r="AA606">
        <v>0.71376782002511807</v>
      </c>
      <c r="AB606">
        <v>232215200</v>
      </c>
      <c r="AC606">
        <v>4.8950500000000001E-2</v>
      </c>
      <c r="AD606">
        <v>11367050.140000001</v>
      </c>
      <c r="AE606">
        <v>2263381.27</v>
      </c>
      <c r="AF606">
        <v>8558996.7799999993</v>
      </c>
      <c r="AH606">
        <v>36444.300000000003</v>
      </c>
      <c r="AJ606">
        <v>3728053.93</v>
      </c>
      <c r="AK606">
        <v>12321530.859999999</v>
      </c>
      <c r="AL606">
        <v>0.87348079215550978</v>
      </c>
      <c r="AO606">
        <v>31.190771262641796</v>
      </c>
      <c r="AP606">
        <v>2.7983657543669866E-3</v>
      </c>
    </row>
    <row r="607" spans="1:42" x14ac:dyDescent="0.25">
      <c r="A607" t="s">
        <v>1375</v>
      </c>
      <c r="B607" t="s">
        <v>1376</v>
      </c>
      <c r="C607" t="s">
        <v>1364</v>
      </c>
      <c r="D607" t="s">
        <v>211</v>
      </c>
      <c r="F607">
        <v>306.73</v>
      </c>
      <c r="H607">
        <v>110413684</v>
      </c>
      <c r="I607">
        <v>3873279.93</v>
      </c>
      <c r="J607">
        <v>12627.65</v>
      </c>
      <c r="L607">
        <v>28.5</v>
      </c>
      <c r="M607">
        <v>19.73</v>
      </c>
      <c r="N607">
        <v>6051.78</v>
      </c>
      <c r="P607">
        <v>59.29</v>
      </c>
      <c r="Q607">
        <v>18186.02</v>
      </c>
      <c r="S607">
        <v>0.8629</v>
      </c>
      <c r="T607">
        <v>0.8629</v>
      </c>
      <c r="V607">
        <v>3342253.25</v>
      </c>
      <c r="X607">
        <v>23405.35</v>
      </c>
      <c r="Y607">
        <v>218887.64</v>
      </c>
      <c r="Z607">
        <v>3584546.24</v>
      </c>
      <c r="AA607">
        <v>0.92545499028777922</v>
      </c>
      <c r="AB607">
        <v>116438680</v>
      </c>
      <c r="AC607">
        <v>3.5194299999999998E-2</v>
      </c>
      <c r="AD607">
        <v>4097977.83</v>
      </c>
      <c r="AE607">
        <v>652114.74</v>
      </c>
      <c r="AF607">
        <v>3994367.99</v>
      </c>
      <c r="AH607">
        <v>20991.22</v>
      </c>
      <c r="AJ607">
        <v>217322.84</v>
      </c>
      <c r="AK607">
        <v>4235096.1800000006</v>
      </c>
      <c r="AL607">
        <v>1.0934134006678935</v>
      </c>
      <c r="AO607">
        <v>76.306034623284319</v>
      </c>
      <c r="AP607">
        <v>5.5265214779608605E-3</v>
      </c>
    </row>
    <row r="608" spans="1:42" x14ac:dyDescent="0.25">
      <c r="A608" t="s">
        <v>1377</v>
      </c>
      <c r="B608" t="s">
        <v>1378</v>
      </c>
      <c r="C608" t="s">
        <v>1364</v>
      </c>
      <c r="D608" t="s">
        <v>211</v>
      </c>
      <c r="F608">
        <v>2653.96</v>
      </c>
      <c r="H608">
        <v>589832352</v>
      </c>
      <c r="I608">
        <v>35525049.950000003</v>
      </c>
      <c r="J608">
        <v>13385.67</v>
      </c>
      <c r="L608">
        <v>16.600000000000001</v>
      </c>
      <c r="M608">
        <v>11.49</v>
      </c>
      <c r="N608">
        <v>30494</v>
      </c>
      <c r="P608">
        <v>0.28999999999999998</v>
      </c>
      <c r="Q608">
        <v>769.64</v>
      </c>
      <c r="S608">
        <v>0.46939999999999998</v>
      </c>
      <c r="T608">
        <v>0.46939999999999998</v>
      </c>
      <c r="V608">
        <v>16675458.439999999</v>
      </c>
      <c r="X608">
        <v>391716.09</v>
      </c>
      <c r="Y608">
        <v>6295392.8000000017</v>
      </c>
      <c r="Z608">
        <v>23362567.330000002</v>
      </c>
      <c r="AA608">
        <v>0.65763643859422638</v>
      </c>
      <c r="AB608">
        <v>618101268</v>
      </c>
      <c r="AC608">
        <v>4.4875199999999997E-2</v>
      </c>
      <c r="AD608">
        <v>27737418.02</v>
      </c>
      <c r="AE608">
        <v>5192483.82</v>
      </c>
      <c r="AF608">
        <v>21867942.260000002</v>
      </c>
      <c r="AH608">
        <v>357747.17</v>
      </c>
      <c r="AJ608">
        <v>6172913.2000000002</v>
      </c>
      <c r="AK608">
        <v>28432571.550000001</v>
      </c>
      <c r="AL608">
        <v>0.80035275362082914</v>
      </c>
      <c r="AO608">
        <v>147.59683265761353</v>
      </c>
      <c r="AP608">
        <v>1.377701940575966E-2</v>
      </c>
    </row>
    <row r="609" spans="1:42" x14ac:dyDescent="0.25">
      <c r="A609" t="s">
        <v>1379</v>
      </c>
      <c r="B609" t="s">
        <v>1380</v>
      </c>
      <c r="C609" t="s">
        <v>1364</v>
      </c>
      <c r="D609" t="s">
        <v>211</v>
      </c>
      <c r="F609">
        <v>165.89</v>
      </c>
      <c r="H609">
        <v>87463141</v>
      </c>
      <c r="I609">
        <v>2226063.86</v>
      </c>
      <c r="J609">
        <v>13418.91</v>
      </c>
      <c r="L609">
        <v>39.29</v>
      </c>
      <c r="M609">
        <v>27.2</v>
      </c>
      <c r="N609">
        <v>4512.2</v>
      </c>
      <c r="P609">
        <v>230.12</v>
      </c>
      <c r="Q609">
        <v>38174.6</v>
      </c>
      <c r="S609">
        <v>0.98440000000000005</v>
      </c>
      <c r="T609">
        <v>0.9</v>
      </c>
      <c r="V609">
        <v>2003457.47</v>
      </c>
      <c r="X609">
        <v>23215.39</v>
      </c>
      <c r="Y609">
        <v>151772.67000000001</v>
      </c>
      <c r="Z609">
        <v>2178445.5299999998</v>
      </c>
      <c r="AA609">
        <v>0.97860873137754456</v>
      </c>
      <c r="AB609">
        <v>92511546</v>
      </c>
      <c r="AC609">
        <v>3.80179E-2</v>
      </c>
      <c r="AD609">
        <v>3517094.7</v>
      </c>
      <c r="AE609">
        <v>1362273.5</v>
      </c>
      <c r="AF609">
        <v>3365730.97</v>
      </c>
      <c r="AH609">
        <v>27066.52</v>
      </c>
      <c r="AJ609">
        <v>151193.68</v>
      </c>
      <c r="AK609">
        <v>3540140.0400000005</v>
      </c>
      <c r="AL609">
        <v>1.5903137837204728</v>
      </c>
      <c r="AO609">
        <v>139.94448128277776</v>
      </c>
      <c r="AP609">
        <v>6.5577603534576548E-3</v>
      </c>
    </row>
    <row r="610" spans="1:42" x14ac:dyDescent="0.25">
      <c r="A610" t="s">
        <v>1381</v>
      </c>
      <c r="B610" t="s">
        <v>1382</v>
      </c>
      <c r="C610" t="s">
        <v>1364</v>
      </c>
      <c r="D610" t="s">
        <v>211</v>
      </c>
      <c r="F610">
        <v>750.55</v>
      </c>
      <c r="H610">
        <v>164549751</v>
      </c>
      <c r="I610">
        <v>11470833.48</v>
      </c>
      <c r="J610">
        <v>15283.23</v>
      </c>
      <c r="L610">
        <v>14.34</v>
      </c>
      <c r="M610">
        <v>9.92</v>
      </c>
      <c r="N610">
        <v>7445.45</v>
      </c>
      <c r="P610">
        <v>4.45</v>
      </c>
      <c r="Q610">
        <v>3339.94</v>
      </c>
      <c r="S610">
        <v>0.3821</v>
      </c>
      <c r="T610">
        <v>0.3821</v>
      </c>
      <c r="V610">
        <v>4383005.47</v>
      </c>
      <c r="X610">
        <v>60511.71</v>
      </c>
      <c r="Y610">
        <v>2725835.0199999996</v>
      </c>
      <c r="Z610">
        <v>7169352.1999999993</v>
      </c>
      <c r="AA610">
        <v>0.6250070853613332</v>
      </c>
      <c r="AB610">
        <v>185561054</v>
      </c>
      <c r="AC610">
        <v>3.0486900000000001E-2</v>
      </c>
      <c r="AD610">
        <v>5657181.29</v>
      </c>
      <c r="AE610">
        <v>486862.58</v>
      </c>
      <c r="AF610">
        <v>4869868.05</v>
      </c>
      <c r="AH610">
        <v>543135.65</v>
      </c>
      <c r="AJ610">
        <v>2522162.9900000002</v>
      </c>
      <c r="AK610">
        <v>7452542.75</v>
      </c>
      <c r="AL610">
        <v>0.649694964449959</v>
      </c>
      <c r="AO610">
        <v>80.623156352008536</v>
      </c>
      <c r="AP610">
        <v>8.1196058888759817E-3</v>
      </c>
    </row>
    <row r="611" spans="1:42" x14ac:dyDescent="0.25">
      <c r="A611" t="s">
        <v>1383</v>
      </c>
      <c r="B611" t="s">
        <v>1384</v>
      </c>
      <c r="C611" t="s">
        <v>1364</v>
      </c>
      <c r="D611" t="s">
        <v>211</v>
      </c>
      <c r="F611">
        <v>1737.38</v>
      </c>
      <c r="H611">
        <v>328006952</v>
      </c>
      <c r="I611">
        <v>23937558.149999999</v>
      </c>
      <c r="J611">
        <v>13777.96</v>
      </c>
      <c r="L611">
        <v>13.7</v>
      </c>
      <c r="M611">
        <v>9.48</v>
      </c>
      <c r="N611">
        <v>16470.36</v>
      </c>
      <c r="P611">
        <v>6.5</v>
      </c>
      <c r="Q611">
        <v>11292.97</v>
      </c>
      <c r="S611">
        <v>0.35849999999999999</v>
      </c>
      <c r="T611">
        <v>0.35849999999999999</v>
      </c>
      <c r="V611">
        <v>8581614.5899999999</v>
      </c>
      <c r="X611">
        <v>348375.88</v>
      </c>
      <c r="Y611">
        <v>6252077.209999999</v>
      </c>
      <c r="Z611">
        <v>15182067.68</v>
      </c>
      <c r="AA611">
        <v>0.63423627359418033</v>
      </c>
      <c r="AB611">
        <v>388991859</v>
      </c>
      <c r="AC611">
        <v>2.7077E-2</v>
      </c>
      <c r="AD611">
        <v>10532732.560000001</v>
      </c>
      <c r="AE611">
        <v>699475.79</v>
      </c>
      <c r="AF611">
        <v>9281090.3800000008</v>
      </c>
      <c r="AH611">
        <v>219528.76</v>
      </c>
      <c r="AJ611">
        <v>6171781.5499999998</v>
      </c>
      <c r="AK611">
        <v>15801247.810000002</v>
      </c>
      <c r="AL611">
        <v>0.66010274360419685</v>
      </c>
      <c r="AO611">
        <v>200.51795231900908</v>
      </c>
      <c r="AP611">
        <v>2.2047365131475649E-2</v>
      </c>
    </row>
    <row r="612" spans="1:42" x14ac:dyDescent="0.25">
      <c r="A612" t="s">
        <v>1385</v>
      </c>
      <c r="B612" t="s">
        <v>1386</v>
      </c>
      <c r="C612" t="s">
        <v>1364</v>
      </c>
      <c r="D612" t="s">
        <v>211</v>
      </c>
      <c r="F612">
        <v>2456.71</v>
      </c>
      <c r="H612">
        <v>508904054</v>
      </c>
      <c r="I612">
        <v>34022353.590000004</v>
      </c>
      <c r="J612">
        <v>13848.74</v>
      </c>
      <c r="L612">
        <v>14.95</v>
      </c>
      <c r="M612">
        <v>10.35</v>
      </c>
      <c r="N612">
        <v>25426.94</v>
      </c>
      <c r="P612">
        <v>2.82</v>
      </c>
      <c r="Q612">
        <v>6927.92</v>
      </c>
      <c r="S612">
        <v>0.40560000000000002</v>
      </c>
      <c r="T612">
        <v>0.40560000000000002</v>
      </c>
      <c r="V612">
        <v>13799466.609999999</v>
      </c>
      <c r="X612">
        <v>146256.49</v>
      </c>
      <c r="Y612">
        <v>7763897.8399999999</v>
      </c>
      <c r="Z612">
        <v>21709620.939999998</v>
      </c>
      <c r="AA612">
        <v>0.63809873948229678</v>
      </c>
      <c r="AB612">
        <v>537426200</v>
      </c>
      <c r="AC612">
        <v>3.4932499999999998E-2</v>
      </c>
      <c r="AD612">
        <v>18773640.73</v>
      </c>
      <c r="AE612">
        <v>2017525.02</v>
      </c>
      <c r="AF612">
        <v>15816991.630000001</v>
      </c>
      <c r="AH612">
        <v>349420.48</v>
      </c>
      <c r="AJ612">
        <v>7637442.1200000001</v>
      </c>
      <c r="AK612">
        <v>23600690.240000002</v>
      </c>
      <c r="AL612">
        <v>0.69368188116582319</v>
      </c>
      <c r="AO612">
        <v>59.533477699850607</v>
      </c>
      <c r="AP612">
        <v>6.1971276480767869E-3</v>
      </c>
    </row>
    <row r="613" spans="1:42" x14ac:dyDescent="0.25">
      <c r="A613" t="s">
        <v>1387</v>
      </c>
      <c r="B613" t="s">
        <v>1388</v>
      </c>
      <c r="C613" t="s">
        <v>1364</v>
      </c>
      <c r="D613" t="s">
        <v>211</v>
      </c>
      <c r="F613">
        <v>3627.72</v>
      </c>
      <c r="H613">
        <v>597759175</v>
      </c>
      <c r="I613">
        <v>50642655.109999999</v>
      </c>
      <c r="J613">
        <v>13959.91</v>
      </c>
      <c r="L613">
        <v>11.8</v>
      </c>
      <c r="M613">
        <v>8.16</v>
      </c>
      <c r="N613">
        <v>29602.19</v>
      </c>
      <c r="P613">
        <v>14.97</v>
      </c>
      <c r="Q613">
        <v>54306.96</v>
      </c>
      <c r="S613">
        <v>0.29120000000000001</v>
      </c>
      <c r="T613">
        <v>0.29120000000000001</v>
      </c>
      <c r="V613">
        <v>14747141.16</v>
      </c>
      <c r="X613">
        <v>251806.01</v>
      </c>
      <c r="Y613">
        <v>14746310.719999999</v>
      </c>
      <c r="Z613">
        <v>29745257.890000001</v>
      </c>
      <c r="AA613">
        <v>0.58735581350130361</v>
      </c>
      <c r="AB613">
        <v>711852017</v>
      </c>
      <c r="AC613">
        <v>3.9427299999999998E-2</v>
      </c>
      <c r="AD613">
        <v>28066403.02</v>
      </c>
      <c r="AE613">
        <v>3878569.05</v>
      </c>
      <c r="AF613">
        <v>18625710.210000001</v>
      </c>
      <c r="AH613">
        <v>554805.93999999994</v>
      </c>
      <c r="AJ613">
        <v>14517373.27</v>
      </c>
      <c r="AK613">
        <v>33394889.490000002</v>
      </c>
      <c r="AL613">
        <v>0.65942216926548503</v>
      </c>
      <c r="AO613">
        <v>69.411644228330744</v>
      </c>
      <c r="AP613">
        <v>7.5402558249340083E-3</v>
      </c>
    </row>
    <row r="614" spans="1:42" x14ac:dyDescent="0.25">
      <c r="A614" t="s">
        <v>1389</v>
      </c>
      <c r="B614" t="s">
        <v>1390</v>
      </c>
      <c r="C614" t="s">
        <v>1364</v>
      </c>
      <c r="D614" t="s">
        <v>211</v>
      </c>
      <c r="F614">
        <v>5507.14</v>
      </c>
      <c r="H614">
        <v>1593252783</v>
      </c>
      <c r="I614">
        <v>79301183.890000001</v>
      </c>
      <c r="J614">
        <v>14399.7</v>
      </c>
      <c r="L614">
        <v>20.09</v>
      </c>
      <c r="M614">
        <v>13.9</v>
      </c>
      <c r="N614">
        <v>76549.240000000005</v>
      </c>
      <c r="P614">
        <v>3.49</v>
      </c>
      <c r="Q614">
        <v>19219.91</v>
      </c>
      <c r="S614">
        <v>0.60470000000000002</v>
      </c>
      <c r="T614">
        <v>0.60470000000000002</v>
      </c>
      <c r="V614">
        <v>47953425.890000001</v>
      </c>
      <c r="X614">
        <v>966949.7</v>
      </c>
      <c r="Y614">
        <v>10665663.609999998</v>
      </c>
      <c r="Z614">
        <v>59586039.200000003</v>
      </c>
      <c r="AA614">
        <v>0.75138902443944333</v>
      </c>
      <c r="AB614">
        <v>1678603317</v>
      </c>
      <c r="AC614">
        <v>3.9352400000000003E-2</v>
      </c>
      <c r="AD614">
        <v>66057069.170000002</v>
      </c>
      <c r="AE614">
        <v>10947273.09</v>
      </c>
      <c r="AF614">
        <v>58900698.979999997</v>
      </c>
      <c r="AH614">
        <v>1072527.3899999999</v>
      </c>
      <c r="AJ614">
        <v>10399021.52</v>
      </c>
      <c r="AK614">
        <v>70266670.200000003</v>
      </c>
      <c r="AL614">
        <v>0.88607340714443905</v>
      </c>
      <c r="AO614">
        <v>175.581100171777</v>
      </c>
      <c r="AP614">
        <v>1.376114304616643E-2</v>
      </c>
    </row>
    <row r="615" spans="1:42" x14ac:dyDescent="0.25">
      <c r="A615" t="s">
        <v>1391</v>
      </c>
      <c r="B615" t="s">
        <v>1392</v>
      </c>
      <c r="C615" t="s">
        <v>1364</v>
      </c>
      <c r="D615" t="s">
        <v>211</v>
      </c>
      <c r="F615">
        <v>1911.56</v>
      </c>
      <c r="H615">
        <v>531929591</v>
      </c>
      <c r="I615">
        <v>28813468.539999999</v>
      </c>
      <c r="J615">
        <v>15073.27</v>
      </c>
      <c r="L615">
        <v>18.46</v>
      </c>
      <c r="M615">
        <v>12.78</v>
      </c>
      <c r="N615">
        <v>24429.73</v>
      </c>
      <c r="P615">
        <v>0.56000000000000005</v>
      </c>
      <c r="Q615">
        <v>1070.47</v>
      </c>
      <c r="S615">
        <v>0.54239999999999999</v>
      </c>
      <c r="T615">
        <v>0.54239999999999999</v>
      </c>
      <c r="V615">
        <v>15628425.33</v>
      </c>
      <c r="X615">
        <v>949234.23</v>
      </c>
      <c r="Y615">
        <v>2920215.75</v>
      </c>
      <c r="Z615">
        <v>19497875.310000002</v>
      </c>
      <c r="AA615">
        <v>0.67669309867821981</v>
      </c>
      <c r="AB615">
        <v>556527797</v>
      </c>
      <c r="AC615">
        <v>4.0083899999999999E-2</v>
      </c>
      <c r="AD615">
        <v>22307804.559999999</v>
      </c>
      <c r="AE615">
        <v>3622895.29</v>
      </c>
      <c r="AF615">
        <v>19251320.620000001</v>
      </c>
      <c r="AH615">
        <v>820248.31</v>
      </c>
      <c r="AJ615">
        <v>2655023.81</v>
      </c>
      <c r="AK615">
        <v>22855578.66</v>
      </c>
      <c r="AL615">
        <v>0.79322552327467899</v>
      </c>
      <c r="AO615">
        <v>496.5756921048777</v>
      </c>
      <c r="AP615">
        <v>4.1531839736846113E-2</v>
      </c>
    </row>
    <row r="616" spans="1:42" x14ac:dyDescent="0.25">
      <c r="A616" t="s">
        <v>1393</v>
      </c>
      <c r="B616" t="s">
        <v>1394</v>
      </c>
      <c r="C616" t="s">
        <v>1364</v>
      </c>
      <c r="D616" t="s">
        <v>102</v>
      </c>
      <c r="F616">
        <v>14872.62</v>
      </c>
      <c r="H616">
        <v>623810619</v>
      </c>
      <c r="I616">
        <v>262228962.09999999</v>
      </c>
      <c r="J616">
        <v>17631.650000000001</v>
      </c>
      <c r="L616">
        <v>2.37</v>
      </c>
      <c r="M616">
        <v>2.37</v>
      </c>
      <c r="N616">
        <v>35248.1</v>
      </c>
      <c r="P616">
        <v>93.31</v>
      </c>
      <c r="Q616">
        <v>1387764.17</v>
      </c>
      <c r="S616">
        <v>8.5000000000000006E-2</v>
      </c>
      <c r="T616">
        <v>8.5000000000000006E-2</v>
      </c>
      <c r="V616">
        <v>22289461.77</v>
      </c>
      <c r="X616">
        <v>12195966.380000001</v>
      </c>
      <c r="Y616">
        <v>151683455</v>
      </c>
      <c r="Z616">
        <v>186168883.15000001</v>
      </c>
      <c r="AA616">
        <v>0.70994783207434287</v>
      </c>
      <c r="AB616">
        <v>893223441</v>
      </c>
      <c r="AC616">
        <v>5.2661600000000003E-2</v>
      </c>
      <c r="AD616">
        <v>47038575.560000002</v>
      </c>
      <c r="AE616">
        <v>2103674.67</v>
      </c>
      <c r="AF616">
        <v>24393136.440000001</v>
      </c>
      <c r="AH616">
        <v>34792431.840000004</v>
      </c>
      <c r="AJ616">
        <v>141591834.71000001</v>
      </c>
      <c r="AK616">
        <v>178180937.53</v>
      </c>
      <c r="AL616">
        <v>0.67948611054659702</v>
      </c>
      <c r="AO616">
        <v>820.02810399243708</v>
      </c>
      <c r="AP616">
        <v>6.844708838703123E-2</v>
      </c>
    </row>
    <row r="617" spans="1:42" x14ac:dyDescent="0.25">
      <c r="A617" t="s">
        <v>1395</v>
      </c>
      <c r="B617" t="s">
        <v>1396</v>
      </c>
      <c r="C617" t="s">
        <v>1364</v>
      </c>
      <c r="D617" t="s">
        <v>211</v>
      </c>
      <c r="F617">
        <v>860.64</v>
      </c>
      <c r="H617">
        <v>641262830</v>
      </c>
      <c r="I617">
        <v>10896218.529999999</v>
      </c>
      <c r="J617">
        <v>12660.59</v>
      </c>
      <c r="L617">
        <v>58.85</v>
      </c>
      <c r="M617">
        <v>40.74</v>
      </c>
      <c r="N617">
        <v>35062.47</v>
      </c>
      <c r="P617">
        <v>824.26</v>
      </c>
      <c r="Q617">
        <v>709391.12</v>
      </c>
      <c r="S617">
        <v>0.99990000000000001</v>
      </c>
      <c r="T617">
        <v>0.9</v>
      </c>
      <c r="V617">
        <v>9806596.6699999999</v>
      </c>
      <c r="X617">
        <v>284417.28000000003</v>
      </c>
      <c r="Y617">
        <v>564238.62000000011</v>
      </c>
      <c r="Z617">
        <v>10655252.57</v>
      </c>
      <c r="AA617">
        <v>0.97788535909622587</v>
      </c>
      <c r="AB617">
        <v>684399595</v>
      </c>
      <c r="AC617">
        <v>2.3280200000000001E-2</v>
      </c>
      <c r="AD617">
        <v>15932959.449999999</v>
      </c>
      <c r="AE617">
        <v>5513726.5</v>
      </c>
      <c r="AF617">
        <v>15320323.17</v>
      </c>
      <c r="AH617">
        <v>30530</v>
      </c>
      <c r="AJ617">
        <v>563563.46</v>
      </c>
      <c r="AK617">
        <v>16168303.91</v>
      </c>
      <c r="AL617">
        <v>1.4838454153140044</v>
      </c>
      <c r="AO617">
        <v>330.47183491355275</v>
      </c>
      <c r="AP617">
        <v>1.7591039949718511E-2</v>
      </c>
    </row>
    <row r="618" spans="1:42" x14ac:dyDescent="0.25">
      <c r="A618" t="s">
        <v>1397</v>
      </c>
      <c r="B618" t="s">
        <v>1398</v>
      </c>
      <c r="C618" t="s">
        <v>1364</v>
      </c>
      <c r="D618" t="s">
        <v>211</v>
      </c>
      <c r="F618">
        <v>1636.38</v>
      </c>
      <c r="H618">
        <v>2374078383</v>
      </c>
      <c r="I618">
        <v>19720414.690000001</v>
      </c>
      <c r="J618">
        <v>12051.24</v>
      </c>
      <c r="L618">
        <v>120.38</v>
      </c>
      <c r="M618">
        <v>83.34</v>
      </c>
      <c r="N618">
        <v>136375.9</v>
      </c>
      <c r="P618">
        <v>5085.1099999999997</v>
      </c>
      <c r="Q618">
        <v>8321172.2999999998</v>
      </c>
      <c r="S618">
        <v>1</v>
      </c>
      <c r="T618">
        <v>0.9</v>
      </c>
      <c r="V618">
        <v>17748373.219999999</v>
      </c>
      <c r="X618">
        <v>368277.95</v>
      </c>
      <c r="Y618">
        <v>1013322.33</v>
      </c>
      <c r="Z618">
        <v>19129973.499999996</v>
      </c>
      <c r="AA618">
        <v>0.97005939280275832</v>
      </c>
      <c r="AB618">
        <v>2374078383</v>
      </c>
      <c r="AC618">
        <v>1.49722E-2</v>
      </c>
      <c r="AD618">
        <v>35545176.359999999</v>
      </c>
      <c r="AE618">
        <v>16017122.82</v>
      </c>
      <c r="AF618">
        <v>33765496.039999999</v>
      </c>
      <c r="AH618">
        <v>25677.15</v>
      </c>
      <c r="AJ618">
        <v>1012553.54</v>
      </c>
      <c r="AK618">
        <v>35146327.530000001</v>
      </c>
      <c r="AL618">
        <v>1.7822306519660718</v>
      </c>
      <c r="AO618">
        <v>225.05649665725565</v>
      </c>
      <c r="AP618">
        <v>1.0478419108956617E-2</v>
      </c>
    </row>
    <row r="619" spans="1:42" x14ac:dyDescent="0.25">
      <c r="A619" t="s">
        <v>1399</v>
      </c>
      <c r="B619" t="s">
        <v>1400</v>
      </c>
      <c r="C619" t="s">
        <v>1364</v>
      </c>
      <c r="D619" t="s">
        <v>211</v>
      </c>
      <c r="F619">
        <v>935.47</v>
      </c>
      <c r="H619">
        <v>564839923</v>
      </c>
      <c r="I619">
        <v>11508410.390000001</v>
      </c>
      <c r="J619">
        <v>12302.27</v>
      </c>
      <c r="L619">
        <v>49.08</v>
      </c>
      <c r="M619">
        <v>33.97</v>
      </c>
      <c r="N619">
        <v>31777.91</v>
      </c>
      <c r="P619">
        <v>481.36</v>
      </c>
      <c r="Q619">
        <v>450297.83</v>
      </c>
      <c r="S619">
        <v>0.999</v>
      </c>
      <c r="T619">
        <v>0.9</v>
      </c>
      <c r="V619">
        <v>10357569.35</v>
      </c>
      <c r="X619">
        <v>416351.27</v>
      </c>
      <c r="Y619">
        <v>434351.46</v>
      </c>
      <c r="Z619">
        <v>11208272.08</v>
      </c>
      <c r="AA619">
        <v>0.9739200897579392</v>
      </c>
      <c r="AB619">
        <v>564839923</v>
      </c>
      <c r="AC619">
        <v>2.77536E-2</v>
      </c>
      <c r="AD619">
        <v>15676341.279999999</v>
      </c>
      <c r="AE619">
        <v>4786894.7300000004</v>
      </c>
      <c r="AF619">
        <v>15144464.08</v>
      </c>
      <c r="AH619">
        <v>10529.3</v>
      </c>
      <c r="AJ619">
        <v>434076.85</v>
      </c>
      <c r="AK619">
        <v>15994892.199999999</v>
      </c>
      <c r="AL619">
        <v>1.3898437453967087</v>
      </c>
      <c r="AO619">
        <v>445.07175002939698</v>
      </c>
      <c r="AP619">
        <v>2.6030264211471213E-2</v>
      </c>
    </row>
    <row r="620" spans="1:42" x14ac:dyDescent="0.25">
      <c r="A620" t="s">
        <v>1401</v>
      </c>
      <c r="B620" t="s">
        <v>1402</v>
      </c>
      <c r="C620" t="s">
        <v>1364</v>
      </c>
      <c r="D620" t="s">
        <v>211</v>
      </c>
      <c r="F620">
        <v>2204.4699999999998</v>
      </c>
      <c r="H620">
        <v>1033170150</v>
      </c>
      <c r="I620">
        <v>27034309.48</v>
      </c>
      <c r="J620">
        <v>12263.4</v>
      </c>
      <c r="L620">
        <v>38.21</v>
      </c>
      <c r="M620">
        <v>26.45</v>
      </c>
      <c r="N620">
        <v>58308.23</v>
      </c>
      <c r="P620">
        <v>207.93</v>
      </c>
      <c r="Q620">
        <v>458375.44</v>
      </c>
      <c r="S620">
        <v>0.97970000000000002</v>
      </c>
      <c r="T620">
        <v>0.9</v>
      </c>
      <c r="V620">
        <v>24330878.530000001</v>
      </c>
      <c r="X620">
        <v>906993.77</v>
      </c>
      <c r="Y620">
        <v>1796226.74</v>
      </c>
      <c r="Z620">
        <v>27034099.039999999</v>
      </c>
      <c r="AA620">
        <v>0.9999922158174539</v>
      </c>
      <c r="AB620">
        <v>1121745724</v>
      </c>
      <c r="AC620">
        <v>2.8232500000000001E-2</v>
      </c>
      <c r="AD620">
        <v>31669686.149999999</v>
      </c>
      <c r="AE620">
        <v>6604926.8499999996</v>
      </c>
      <c r="AF620">
        <v>30935805.379999999</v>
      </c>
      <c r="AH620">
        <v>63069.3</v>
      </c>
      <c r="AJ620">
        <v>1796226.24</v>
      </c>
      <c r="AK620">
        <v>33639025.390000001</v>
      </c>
      <c r="AL620">
        <v>1.2443086595160189</v>
      </c>
      <c r="AO620">
        <v>411.43393650174426</v>
      </c>
      <c r="AP620">
        <v>2.6962546015665053E-2</v>
      </c>
    </row>
    <row r="621" spans="1:42" x14ac:dyDescent="0.25">
      <c r="A621" t="s">
        <v>1403</v>
      </c>
      <c r="B621" t="s">
        <v>1404</v>
      </c>
      <c r="C621" t="s">
        <v>1364</v>
      </c>
      <c r="D621" t="s">
        <v>211</v>
      </c>
      <c r="F621">
        <v>143.62</v>
      </c>
      <c r="H621">
        <v>293502257</v>
      </c>
      <c r="I621">
        <v>1837082.63</v>
      </c>
      <c r="J621">
        <v>12791.27</v>
      </c>
      <c r="L621">
        <v>159.76</v>
      </c>
      <c r="M621">
        <v>110.6</v>
      </c>
      <c r="N621">
        <v>15884.37</v>
      </c>
      <c r="P621">
        <v>9716.0400000000009</v>
      </c>
      <c r="Q621">
        <v>1395417.66</v>
      </c>
      <c r="S621">
        <v>1</v>
      </c>
      <c r="T621">
        <v>0.9</v>
      </c>
      <c r="V621">
        <v>1653374.36</v>
      </c>
      <c r="X621">
        <v>69739.929999999993</v>
      </c>
      <c r="Y621">
        <v>103751.20999999999</v>
      </c>
      <c r="Z621">
        <v>1826865.5</v>
      </c>
      <c r="AA621">
        <v>0.99443839387888622</v>
      </c>
      <c r="AB621">
        <v>317759933</v>
      </c>
      <c r="AC621">
        <v>1.6072199999999998E-2</v>
      </c>
      <c r="AD621">
        <v>5107101.1900000004</v>
      </c>
      <c r="AE621">
        <v>3108354.14</v>
      </c>
      <c r="AF621">
        <v>4761728.5</v>
      </c>
      <c r="AH621">
        <v>5442.15</v>
      </c>
      <c r="AJ621">
        <v>103720.94</v>
      </c>
      <c r="AK621">
        <v>4935189.37</v>
      </c>
      <c r="AL621">
        <v>2.6864275397345629</v>
      </c>
      <c r="AO621">
        <v>485.58647820637788</v>
      </c>
      <c r="AP621">
        <v>1.413115582229421E-2</v>
      </c>
    </row>
    <row r="622" spans="1:42" x14ac:dyDescent="0.25">
      <c r="A622" t="s">
        <v>1405</v>
      </c>
      <c r="B622" t="s">
        <v>1406</v>
      </c>
      <c r="C622" t="s">
        <v>1364</v>
      </c>
      <c r="D622" t="s">
        <v>211</v>
      </c>
      <c r="F622">
        <v>3769.05</v>
      </c>
      <c r="H622">
        <v>1282843141</v>
      </c>
      <c r="I622">
        <v>53709166.719999999</v>
      </c>
      <c r="J622">
        <v>14250.05</v>
      </c>
      <c r="L622">
        <v>23.88</v>
      </c>
      <c r="M622">
        <v>16.53</v>
      </c>
      <c r="N622">
        <v>62302.39</v>
      </c>
      <c r="P622">
        <v>20.25</v>
      </c>
      <c r="Q622">
        <v>76323.259999999995</v>
      </c>
      <c r="S622">
        <v>0.73860000000000003</v>
      </c>
      <c r="T622">
        <v>0.73860000000000003</v>
      </c>
      <c r="V622">
        <v>39669590.530000001</v>
      </c>
      <c r="X622">
        <v>621861.35</v>
      </c>
      <c r="Y622">
        <v>4353152.290000001</v>
      </c>
      <c r="Z622">
        <v>44644604.170000002</v>
      </c>
      <c r="AA622">
        <v>0.83122876217283459</v>
      </c>
      <c r="AB622">
        <v>1398438175</v>
      </c>
      <c r="AC622">
        <v>3.25709E-2</v>
      </c>
      <c r="AD622">
        <v>45548389.950000003</v>
      </c>
      <c r="AE622">
        <v>4342081.25</v>
      </c>
      <c r="AF622">
        <v>44011671.780000001</v>
      </c>
      <c r="AH622">
        <v>557074.48</v>
      </c>
      <c r="AJ622">
        <v>4259134.1399999997</v>
      </c>
      <c r="AK622">
        <v>48892667.270000003</v>
      </c>
      <c r="AL622">
        <v>0.91032258096444374</v>
      </c>
      <c r="AO622">
        <v>164.9915363287831</v>
      </c>
      <c r="AP622">
        <v>1.2718908268307284E-2</v>
      </c>
    </row>
    <row r="623" spans="1:42" x14ac:dyDescent="0.25">
      <c r="A623" t="s">
        <v>1407</v>
      </c>
      <c r="B623" t="s">
        <v>1408</v>
      </c>
      <c r="C623" t="s">
        <v>1364</v>
      </c>
      <c r="D623" t="s">
        <v>211</v>
      </c>
      <c r="F623">
        <v>1643.71</v>
      </c>
      <c r="H623">
        <v>334197320</v>
      </c>
      <c r="I623">
        <v>25067401.32</v>
      </c>
      <c r="J623">
        <v>15250.5</v>
      </c>
      <c r="L623">
        <v>13.33</v>
      </c>
      <c r="M623">
        <v>9.2200000000000006</v>
      </c>
      <c r="N623">
        <v>15155</v>
      </c>
      <c r="P623">
        <v>7.89</v>
      </c>
      <c r="Q623">
        <v>12968.87</v>
      </c>
      <c r="S623">
        <v>0.3448</v>
      </c>
      <c r="T623">
        <v>0.3448</v>
      </c>
      <c r="V623">
        <v>8643239.9700000007</v>
      </c>
      <c r="X623">
        <v>192228.79</v>
      </c>
      <c r="Y623">
        <v>5629815.21</v>
      </c>
      <c r="Z623">
        <v>14465283.969999999</v>
      </c>
      <c r="AA623">
        <v>0.57705558647034094</v>
      </c>
      <c r="AB623">
        <v>369960707</v>
      </c>
      <c r="AC623">
        <v>4.1195700000000002E-2</v>
      </c>
      <c r="AD623">
        <v>15240790.289999999</v>
      </c>
      <c r="AE623">
        <v>2274835.35</v>
      </c>
      <c r="AF623">
        <v>10918075.32</v>
      </c>
      <c r="AH623">
        <v>572618.82999999996</v>
      </c>
      <c r="AJ623">
        <v>5387629.2699999996</v>
      </c>
      <c r="AK623">
        <v>16497933.379999999</v>
      </c>
      <c r="AL623">
        <v>0.65814294706476573</v>
      </c>
      <c r="AO623">
        <v>116.94811736863559</v>
      </c>
      <c r="AP623">
        <v>1.1651689067494588E-2</v>
      </c>
    </row>
    <row r="624" spans="1:42" x14ac:dyDescent="0.25">
      <c r="A624" t="s">
        <v>1409</v>
      </c>
      <c r="B624" t="s">
        <v>1410</v>
      </c>
      <c r="C624" t="s">
        <v>1364</v>
      </c>
      <c r="D624" t="s">
        <v>211</v>
      </c>
      <c r="F624">
        <v>856.54</v>
      </c>
      <c r="H624">
        <v>285295553</v>
      </c>
      <c r="I624">
        <v>14322468.77</v>
      </c>
      <c r="J624">
        <v>16721.3</v>
      </c>
      <c r="L624">
        <v>19.91</v>
      </c>
      <c r="M624">
        <v>13.78</v>
      </c>
      <c r="N624">
        <v>11803.12</v>
      </c>
      <c r="P624">
        <v>3.06</v>
      </c>
      <c r="Q624">
        <v>2621.0100000000002</v>
      </c>
      <c r="S624">
        <v>0.59809999999999997</v>
      </c>
      <c r="T624">
        <v>0.59809999999999997</v>
      </c>
      <c r="V624">
        <v>8566268.5700000003</v>
      </c>
      <c r="X624">
        <v>220661.49</v>
      </c>
      <c r="Y624">
        <v>1963960.67</v>
      </c>
      <c r="Z624">
        <v>10750890.73</v>
      </c>
      <c r="AA624">
        <v>0.75063111692859363</v>
      </c>
      <c r="AB624">
        <v>299860165</v>
      </c>
      <c r="AC624">
        <v>4.1791500000000002E-2</v>
      </c>
      <c r="AD624">
        <v>12531606.08</v>
      </c>
      <c r="AE624">
        <v>2371668.36</v>
      </c>
      <c r="AF624">
        <v>10937936.93</v>
      </c>
      <c r="AH624">
        <v>895948.42</v>
      </c>
      <c r="AJ624">
        <v>1740539.01</v>
      </c>
      <c r="AK624">
        <v>12899137.43</v>
      </c>
      <c r="AL624">
        <v>0.90062248604924</v>
      </c>
      <c r="AO624">
        <v>257.61959745020664</v>
      </c>
      <c r="AP624">
        <v>1.7106685714255547E-2</v>
      </c>
    </row>
    <row r="625" spans="1:42" x14ac:dyDescent="0.25">
      <c r="A625" t="s">
        <v>1411</v>
      </c>
      <c r="B625" t="s">
        <v>1412</v>
      </c>
      <c r="C625" t="s">
        <v>1364</v>
      </c>
      <c r="D625" t="s">
        <v>211</v>
      </c>
      <c r="F625">
        <v>2101.14</v>
      </c>
      <c r="H625">
        <v>799095454</v>
      </c>
      <c r="I625">
        <v>26915637.350000001</v>
      </c>
      <c r="J625">
        <v>12810.01</v>
      </c>
      <c r="L625">
        <v>29.68</v>
      </c>
      <c r="M625">
        <v>20.54</v>
      </c>
      <c r="N625">
        <v>43157.41</v>
      </c>
      <c r="P625">
        <v>72.42</v>
      </c>
      <c r="Q625">
        <v>152164.54999999999</v>
      </c>
      <c r="S625">
        <v>0.88660000000000005</v>
      </c>
      <c r="T625">
        <v>0.88660000000000005</v>
      </c>
      <c r="V625">
        <v>23863404.07</v>
      </c>
      <c r="X625">
        <v>177667.16</v>
      </c>
      <c r="Y625">
        <v>1762433.8699999999</v>
      </c>
      <c r="Z625">
        <v>25803505.100000001</v>
      </c>
      <c r="AA625">
        <v>0.95868081310732922</v>
      </c>
      <c r="AB625">
        <v>890454989</v>
      </c>
      <c r="AC625">
        <v>2.76566E-2</v>
      </c>
      <c r="AD625">
        <v>24626957.440000001</v>
      </c>
      <c r="AE625">
        <v>676966.41</v>
      </c>
      <c r="AF625">
        <v>24540370.48</v>
      </c>
      <c r="AH625">
        <v>105197.15</v>
      </c>
      <c r="AJ625">
        <v>1758087.2</v>
      </c>
      <c r="AK625">
        <v>26476124.84</v>
      </c>
      <c r="AL625">
        <v>0.98367073741242839</v>
      </c>
      <c r="AO625">
        <v>84.557506877219041</v>
      </c>
      <c r="AP625">
        <v>6.7104669234517786E-3</v>
      </c>
    </row>
    <row r="626" spans="1:42" x14ac:dyDescent="0.25">
      <c r="A626" t="s">
        <v>1413</v>
      </c>
      <c r="B626" t="s">
        <v>1414</v>
      </c>
      <c r="C626" t="s">
        <v>1364</v>
      </c>
      <c r="D626" t="s">
        <v>102</v>
      </c>
      <c r="F626">
        <v>5524.7</v>
      </c>
      <c r="H626">
        <v>1680344196</v>
      </c>
      <c r="I626">
        <v>73750965.859999999</v>
      </c>
      <c r="J626">
        <v>13349.31</v>
      </c>
      <c r="L626">
        <v>22.78</v>
      </c>
      <c r="M626">
        <v>22.78</v>
      </c>
      <c r="N626">
        <v>125852.66</v>
      </c>
      <c r="P626">
        <v>115.56</v>
      </c>
      <c r="Q626">
        <v>638434.32999999996</v>
      </c>
      <c r="S626">
        <v>0.93659999999999999</v>
      </c>
      <c r="T626">
        <v>0.9</v>
      </c>
      <c r="V626">
        <v>66375869.270000003</v>
      </c>
      <c r="X626">
        <v>441881.02</v>
      </c>
      <c r="Y626">
        <v>4045729.4499999997</v>
      </c>
      <c r="Z626">
        <v>70863479.74000001</v>
      </c>
      <c r="AA626">
        <v>0.96084815857895001</v>
      </c>
      <c r="AB626">
        <v>1711747230</v>
      </c>
      <c r="AC626">
        <v>4.6293500000000001E-2</v>
      </c>
      <c r="AD626">
        <v>79242770.390000001</v>
      </c>
      <c r="AE626">
        <v>11580211</v>
      </c>
      <c r="AF626">
        <v>77956080.269999996</v>
      </c>
      <c r="AH626">
        <v>262224.3</v>
      </c>
      <c r="AJ626">
        <v>4035462.88</v>
      </c>
      <c r="AK626">
        <v>82433424.169999987</v>
      </c>
      <c r="AL626">
        <v>1.1177267064743495</v>
      </c>
      <c r="AO626">
        <v>79.982808116277809</v>
      </c>
      <c r="AP626">
        <v>5.3604593579507503E-3</v>
      </c>
    </row>
    <row r="627" spans="1:42" x14ac:dyDescent="0.25">
      <c r="A627" t="s">
        <v>1415</v>
      </c>
      <c r="B627" t="s">
        <v>1416</v>
      </c>
      <c r="C627" t="s">
        <v>1364</v>
      </c>
      <c r="D627" t="s">
        <v>211</v>
      </c>
      <c r="F627">
        <v>3337.25</v>
      </c>
      <c r="H627">
        <v>1291663200</v>
      </c>
      <c r="I627">
        <v>43584552.350000001</v>
      </c>
      <c r="J627">
        <v>13060.02</v>
      </c>
      <c r="L627">
        <v>29.63</v>
      </c>
      <c r="M627">
        <v>20.51</v>
      </c>
      <c r="N627">
        <v>68446.990000000005</v>
      </c>
      <c r="P627">
        <v>71.91</v>
      </c>
      <c r="Q627">
        <v>239981.64</v>
      </c>
      <c r="S627">
        <v>0.88580000000000003</v>
      </c>
      <c r="T627">
        <v>0.88580000000000003</v>
      </c>
      <c r="V627">
        <v>38607196.469999999</v>
      </c>
      <c r="X627">
        <v>273853.65000000002</v>
      </c>
      <c r="Y627">
        <v>2485234.2399999998</v>
      </c>
      <c r="Z627">
        <v>41366284.359999999</v>
      </c>
      <c r="AA627">
        <v>0.9491042612486531</v>
      </c>
      <c r="AB627">
        <v>1339024617</v>
      </c>
      <c r="AC627">
        <v>3.85572E-2</v>
      </c>
      <c r="AD627">
        <v>51629039.960000001</v>
      </c>
      <c r="AE627">
        <v>11534748.960000001</v>
      </c>
      <c r="AF627">
        <v>50141945.43</v>
      </c>
      <c r="AH627">
        <v>118215</v>
      </c>
      <c r="AJ627">
        <v>2479217.6</v>
      </c>
      <c r="AK627">
        <v>52895016.68</v>
      </c>
      <c r="AL627">
        <v>1.2136184457106165</v>
      </c>
      <c r="AO627">
        <v>82.059674882013638</v>
      </c>
      <c r="AP627">
        <v>5.1773052962009207E-3</v>
      </c>
    </row>
    <row r="628" spans="1:42" x14ac:dyDescent="0.25">
      <c r="A628" t="s">
        <v>1417</v>
      </c>
      <c r="B628" t="s">
        <v>1418</v>
      </c>
      <c r="C628" t="s">
        <v>1364</v>
      </c>
      <c r="D628" t="s">
        <v>211</v>
      </c>
      <c r="F628">
        <v>2440.0500000000002</v>
      </c>
      <c r="H628">
        <v>891800798</v>
      </c>
      <c r="I628">
        <v>33277584.140000001</v>
      </c>
      <c r="J628">
        <v>13638.07</v>
      </c>
      <c r="L628">
        <v>26.79</v>
      </c>
      <c r="M628">
        <v>18.54</v>
      </c>
      <c r="N628">
        <v>45238.52</v>
      </c>
      <c r="P628">
        <v>42.38</v>
      </c>
      <c r="Q628">
        <v>103409.31</v>
      </c>
      <c r="S628">
        <v>0.82240000000000002</v>
      </c>
      <c r="T628">
        <v>0.82240000000000002</v>
      </c>
      <c r="V628">
        <v>27367485.190000001</v>
      </c>
      <c r="X628">
        <v>154816.42000000001</v>
      </c>
      <c r="Y628">
        <v>1833269.39</v>
      </c>
      <c r="Z628">
        <v>29355571.000000004</v>
      </c>
      <c r="AA628">
        <v>0.88214249196997152</v>
      </c>
      <c r="AB628">
        <v>974875024</v>
      </c>
      <c r="AC628">
        <v>3.3712800000000001E-2</v>
      </c>
      <c r="AD628">
        <v>32865766.699999999</v>
      </c>
      <c r="AE628">
        <v>4521786.71</v>
      </c>
      <c r="AF628">
        <v>31889271.899999999</v>
      </c>
      <c r="AH628">
        <v>130784.89</v>
      </c>
      <c r="AJ628">
        <v>1817855.4</v>
      </c>
      <c r="AK628">
        <v>33861943.719999999</v>
      </c>
      <c r="AL628">
        <v>1.0175601563365171</v>
      </c>
      <c r="AO628">
        <v>63.448052294010367</v>
      </c>
      <c r="AP628">
        <v>4.571988580459433E-3</v>
      </c>
    </row>
    <row r="629" spans="1:42" x14ac:dyDescent="0.25">
      <c r="A629" t="s">
        <v>1419</v>
      </c>
      <c r="B629" t="s">
        <v>1420</v>
      </c>
      <c r="C629" t="s">
        <v>1364</v>
      </c>
      <c r="D629" t="s">
        <v>211</v>
      </c>
      <c r="F629">
        <v>1869.25</v>
      </c>
      <c r="H629">
        <v>1023096569</v>
      </c>
      <c r="I629">
        <v>23065696.829999998</v>
      </c>
      <c r="J629">
        <v>12339.54</v>
      </c>
      <c r="L629">
        <v>44.35</v>
      </c>
      <c r="M629">
        <v>30.7</v>
      </c>
      <c r="N629">
        <v>57385.97</v>
      </c>
      <c r="P629">
        <v>348.56</v>
      </c>
      <c r="Q629">
        <v>651545.78</v>
      </c>
      <c r="S629">
        <v>0.99590000000000001</v>
      </c>
      <c r="T629">
        <v>0.9</v>
      </c>
      <c r="V629">
        <v>20759127.140000001</v>
      </c>
      <c r="X629">
        <v>192571.15</v>
      </c>
      <c r="Y629">
        <v>1035820.2100000002</v>
      </c>
      <c r="Z629">
        <v>21987518.5</v>
      </c>
      <c r="AA629">
        <v>0.95325619954400487</v>
      </c>
      <c r="AB629">
        <v>1042288839</v>
      </c>
      <c r="AC629">
        <v>2.9347700000000001E-2</v>
      </c>
      <c r="AD629">
        <v>30588780.16</v>
      </c>
      <c r="AE629">
        <v>8846687.7100000009</v>
      </c>
      <c r="AF629">
        <v>29605814.850000001</v>
      </c>
      <c r="AH629">
        <v>28872.15</v>
      </c>
      <c r="AJ629">
        <v>1034470.61</v>
      </c>
      <c r="AK629">
        <v>30832856.609999999</v>
      </c>
      <c r="AL629">
        <v>1.3367407383026808</v>
      </c>
      <c r="AO629">
        <v>103.02054299852882</v>
      </c>
      <c r="AP629">
        <v>6.2456473766217147E-3</v>
      </c>
    </row>
    <row r="630" spans="1:42" x14ac:dyDescent="0.25">
      <c r="A630" t="s">
        <v>1421</v>
      </c>
      <c r="B630" t="s">
        <v>1422</v>
      </c>
      <c r="C630" t="s">
        <v>1364</v>
      </c>
      <c r="D630" t="s">
        <v>211</v>
      </c>
      <c r="F630">
        <v>155</v>
      </c>
      <c r="H630">
        <v>220074251</v>
      </c>
      <c r="I630">
        <v>2030728.66</v>
      </c>
      <c r="J630">
        <v>13101.47</v>
      </c>
      <c r="L630">
        <v>108.37</v>
      </c>
      <c r="M630">
        <v>75.02</v>
      </c>
      <c r="N630">
        <v>11628.1</v>
      </c>
      <c r="P630">
        <v>3967.74</v>
      </c>
      <c r="Q630">
        <v>614999.69999999995</v>
      </c>
      <c r="S630">
        <v>1</v>
      </c>
      <c r="T630">
        <v>0.9</v>
      </c>
      <c r="V630">
        <v>1827655.79</v>
      </c>
      <c r="X630">
        <v>50129.8</v>
      </c>
      <c r="Y630">
        <v>140750.69</v>
      </c>
      <c r="Z630">
        <v>2018536.28</v>
      </c>
      <c r="AA630">
        <v>0.99399605656818779</v>
      </c>
      <c r="AB630">
        <v>220074251</v>
      </c>
      <c r="AC630">
        <v>2.2130400000000001E-2</v>
      </c>
      <c r="AD630">
        <v>4870331.2</v>
      </c>
      <c r="AE630">
        <v>2738407.86</v>
      </c>
      <c r="AF630">
        <v>4566063.6500000004</v>
      </c>
      <c r="AH630">
        <v>37942.31</v>
      </c>
      <c r="AJ630">
        <v>140522.88</v>
      </c>
      <c r="AK630">
        <v>4756716.33</v>
      </c>
      <c r="AL630">
        <v>2.3423692311507538</v>
      </c>
      <c r="AO630">
        <v>323.41806451612905</v>
      </c>
      <c r="AP630">
        <v>1.0538740703084979E-2</v>
      </c>
    </row>
    <row r="631" spans="1:42" x14ac:dyDescent="0.25">
      <c r="A631" t="s">
        <v>1423</v>
      </c>
      <c r="B631" t="s">
        <v>1424</v>
      </c>
      <c r="C631" t="s">
        <v>1364</v>
      </c>
      <c r="D631" t="s">
        <v>211</v>
      </c>
      <c r="F631">
        <v>2789.64</v>
      </c>
      <c r="H631">
        <v>1653388930</v>
      </c>
      <c r="I631">
        <v>34077622.280000001</v>
      </c>
      <c r="J631">
        <v>12215.77</v>
      </c>
      <c r="L631">
        <v>48.51</v>
      </c>
      <c r="M631">
        <v>33.58</v>
      </c>
      <c r="N631">
        <v>93676.11</v>
      </c>
      <c r="P631">
        <v>464.4</v>
      </c>
      <c r="Q631">
        <v>1295508.81</v>
      </c>
      <c r="S631">
        <v>0.99880000000000002</v>
      </c>
      <c r="T631">
        <v>0.9</v>
      </c>
      <c r="V631">
        <v>30669860.050000001</v>
      </c>
      <c r="X631">
        <v>885868.86</v>
      </c>
      <c r="Y631">
        <v>1826786.48</v>
      </c>
      <c r="Z631">
        <v>33382515.390000001</v>
      </c>
      <c r="AA631">
        <v>0.97960224794181272</v>
      </c>
      <c r="AB631">
        <v>1697811076</v>
      </c>
      <c r="AC631">
        <v>3.2035000000000001E-2</v>
      </c>
      <c r="AD631">
        <v>54389377.810000002</v>
      </c>
      <c r="AE631">
        <v>21347565.98</v>
      </c>
      <c r="AF631">
        <v>52017426.030000001</v>
      </c>
      <c r="AH631">
        <v>53484.3</v>
      </c>
      <c r="AJ631">
        <v>1825695.52</v>
      </c>
      <c r="AK631">
        <v>54728990.410000004</v>
      </c>
      <c r="AL631">
        <v>1.6060096552604903</v>
      </c>
      <c r="AO631">
        <v>317.55669548758982</v>
      </c>
      <c r="AP631">
        <v>1.6186464492831853E-2</v>
      </c>
    </row>
    <row r="632" spans="1:42" x14ac:dyDescent="0.25">
      <c r="A632" t="s">
        <v>1425</v>
      </c>
      <c r="B632" t="s">
        <v>1426</v>
      </c>
      <c r="C632" t="s">
        <v>1364</v>
      </c>
      <c r="D632" t="s">
        <v>211</v>
      </c>
      <c r="F632">
        <v>3677.79</v>
      </c>
      <c r="H632">
        <v>2422945851</v>
      </c>
      <c r="I632">
        <v>49327873.399999999</v>
      </c>
      <c r="J632">
        <v>13412.36</v>
      </c>
      <c r="L632">
        <v>49.11</v>
      </c>
      <c r="M632">
        <v>33.99</v>
      </c>
      <c r="N632">
        <v>125008.08</v>
      </c>
      <c r="P632">
        <v>482.24</v>
      </c>
      <c r="Q632">
        <v>1773577.44</v>
      </c>
      <c r="S632">
        <v>0.999</v>
      </c>
      <c r="T632">
        <v>0.9</v>
      </c>
      <c r="V632">
        <v>44395086.060000002</v>
      </c>
      <c r="X632">
        <v>1222441.81</v>
      </c>
      <c r="Y632">
        <v>3369542.7199999997</v>
      </c>
      <c r="Z632">
        <v>48987070.590000004</v>
      </c>
      <c r="AA632">
        <v>0.99309107029130517</v>
      </c>
      <c r="AB632">
        <v>2422945851</v>
      </c>
      <c r="AC632">
        <v>3.1196999999999999E-2</v>
      </c>
      <c r="AD632">
        <v>75588641.709999993</v>
      </c>
      <c r="AE632">
        <v>28074200.079999998</v>
      </c>
      <c r="AF632">
        <v>72469286.140000001</v>
      </c>
      <c r="AH632">
        <v>415434.76</v>
      </c>
      <c r="AJ632">
        <v>3366672.51</v>
      </c>
      <c r="AK632">
        <v>77058400.460000008</v>
      </c>
      <c r="AL632">
        <v>1.5621674957509928</v>
      </c>
      <c r="AO632">
        <v>332.38488603210084</v>
      </c>
      <c r="AP632">
        <v>1.586383577523846E-2</v>
      </c>
    </row>
    <row r="633" spans="1:42" x14ac:dyDescent="0.25">
      <c r="A633" t="s">
        <v>1427</v>
      </c>
      <c r="B633" t="s">
        <v>1428</v>
      </c>
      <c r="C633" t="s">
        <v>1364</v>
      </c>
      <c r="D633" t="s">
        <v>222</v>
      </c>
      <c r="F633">
        <v>3457.32</v>
      </c>
      <c r="H633">
        <v>4340803736</v>
      </c>
      <c r="I633">
        <v>48599111.299999997</v>
      </c>
      <c r="J633">
        <v>14056.87</v>
      </c>
      <c r="L633">
        <v>89.31</v>
      </c>
      <c r="M633">
        <v>27.48</v>
      </c>
      <c r="N633">
        <v>95007.15</v>
      </c>
      <c r="P633">
        <v>238.7</v>
      </c>
      <c r="Q633">
        <v>825262.28</v>
      </c>
      <c r="S633">
        <v>0.9859</v>
      </c>
      <c r="T633">
        <v>0.9</v>
      </c>
      <c r="V633">
        <v>43739200.170000002</v>
      </c>
      <c r="X633">
        <v>1614388.83</v>
      </c>
      <c r="Y633">
        <v>1850728.88</v>
      </c>
      <c r="Z633">
        <v>47204317.880000003</v>
      </c>
      <c r="AA633">
        <v>0.97130002210554833</v>
      </c>
      <c r="AB633">
        <v>4340803736</v>
      </c>
      <c r="AC633">
        <v>2.22586E-2</v>
      </c>
      <c r="AD633">
        <v>96620214.030000001</v>
      </c>
      <c r="AE633">
        <v>47592912.469999999</v>
      </c>
      <c r="AF633">
        <v>91332112.640000001</v>
      </c>
      <c r="AH633">
        <v>146377.15</v>
      </c>
      <c r="AJ633">
        <v>1846527.85</v>
      </c>
      <c r="AK633">
        <v>94793029.319999993</v>
      </c>
      <c r="AL633">
        <v>1.9505095213541488</v>
      </c>
      <c r="AO633">
        <v>466.94804935614872</v>
      </c>
      <c r="AP633">
        <v>1.7030670309629896E-2</v>
      </c>
    </row>
    <row r="634" spans="1:42" x14ac:dyDescent="0.25">
      <c r="A634" t="s">
        <v>1429</v>
      </c>
      <c r="B634" t="s">
        <v>1430</v>
      </c>
      <c r="C634" t="s">
        <v>1364</v>
      </c>
      <c r="D634" t="s">
        <v>211</v>
      </c>
      <c r="F634">
        <v>647.54999999999995</v>
      </c>
      <c r="H634">
        <v>234491810</v>
      </c>
      <c r="I634">
        <v>9603509.1099999994</v>
      </c>
      <c r="J634">
        <v>14830.52</v>
      </c>
      <c r="L634">
        <v>24.41</v>
      </c>
      <c r="M634">
        <v>16.89</v>
      </c>
      <c r="N634">
        <v>10937.11</v>
      </c>
      <c r="P634">
        <v>23.61</v>
      </c>
      <c r="Q634">
        <v>15288.65</v>
      </c>
      <c r="S634">
        <v>0.755</v>
      </c>
      <c r="T634">
        <v>0.755</v>
      </c>
      <c r="V634">
        <v>7250649.3700000001</v>
      </c>
      <c r="X634">
        <v>179860.74</v>
      </c>
      <c r="Y634">
        <v>1228442.8500000003</v>
      </c>
      <c r="Z634">
        <v>8658952.9600000009</v>
      </c>
      <c r="AA634">
        <v>0.9016446864181713</v>
      </c>
      <c r="AB634">
        <v>234491810</v>
      </c>
      <c r="AC634">
        <v>3.4886899999999998E-2</v>
      </c>
      <c r="AD634">
        <v>8180692.3200000003</v>
      </c>
      <c r="AE634">
        <v>702182.42</v>
      </c>
      <c r="AF634">
        <v>7952831.79</v>
      </c>
      <c r="AH634">
        <v>451299.84000000003</v>
      </c>
      <c r="AJ634">
        <v>1184055.1100000001</v>
      </c>
      <c r="AK634">
        <v>9316747.6400000006</v>
      </c>
      <c r="AL634">
        <v>0.97013992836208196</v>
      </c>
      <c r="AO634">
        <v>277.75575631225388</v>
      </c>
      <c r="AP634">
        <v>1.9305099477825931E-2</v>
      </c>
    </row>
    <row r="635" spans="1:42" x14ac:dyDescent="0.25">
      <c r="A635" t="s">
        <v>1431</v>
      </c>
      <c r="B635" t="s">
        <v>1432</v>
      </c>
      <c r="C635" t="s">
        <v>1364</v>
      </c>
      <c r="D635" t="s">
        <v>222</v>
      </c>
      <c r="F635">
        <v>1520.65</v>
      </c>
      <c r="H635">
        <v>3058585521</v>
      </c>
      <c r="I635">
        <v>20588882.16</v>
      </c>
      <c r="J635">
        <v>13539.52</v>
      </c>
      <c r="L635">
        <v>148.55000000000001</v>
      </c>
      <c r="M635">
        <v>45.7</v>
      </c>
      <c r="N635">
        <v>69493.7</v>
      </c>
      <c r="P635">
        <v>1133.6600000000001</v>
      </c>
      <c r="Q635">
        <v>1723900.07</v>
      </c>
      <c r="S635">
        <v>0.99990000000000001</v>
      </c>
      <c r="T635">
        <v>0.9</v>
      </c>
      <c r="V635">
        <v>18529993.940000001</v>
      </c>
      <c r="X635">
        <v>585452.59</v>
      </c>
      <c r="Y635">
        <v>879550.13000000012</v>
      </c>
      <c r="Z635">
        <v>19994996.66</v>
      </c>
      <c r="AA635">
        <v>0.97115503914273704</v>
      </c>
      <c r="AB635">
        <v>3058585521</v>
      </c>
      <c r="AC635">
        <v>1.30893E-2</v>
      </c>
      <c r="AD635">
        <v>40034743.460000001</v>
      </c>
      <c r="AE635">
        <v>19354274.559999999</v>
      </c>
      <c r="AF635">
        <v>37884268.5</v>
      </c>
      <c r="AH635">
        <v>32184.3</v>
      </c>
      <c r="AJ635">
        <v>878621.77</v>
      </c>
      <c r="AK635">
        <v>39348342.860000007</v>
      </c>
      <c r="AL635">
        <v>1.9111451779759958</v>
      </c>
      <c r="AO635">
        <v>385.00153881563801</v>
      </c>
      <c r="AP635">
        <v>1.4878710193286139E-2</v>
      </c>
    </row>
    <row r="636" spans="1:42" x14ac:dyDescent="0.25">
      <c r="A636" t="s">
        <v>1433</v>
      </c>
      <c r="B636" t="s">
        <v>1434</v>
      </c>
      <c r="C636" t="s">
        <v>1364</v>
      </c>
      <c r="D636" t="s">
        <v>102</v>
      </c>
      <c r="F636">
        <v>6629.95</v>
      </c>
      <c r="H636">
        <v>364766626</v>
      </c>
      <c r="I636">
        <v>115078150.48</v>
      </c>
      <c r="J636">
        <v>17357.310000000001</v>
      </c>
      <c r="L636">
        <v>3.16</v>
      </c>
      <c r="M636">
        <v>3.16</v>
      </c>
      <c r="N636">
        <v>20950.64</v>
      </c>
      <c r="P636">
        <v>78.67</v>
      </c>
      <c r="Q636">
        <v>521578.16</v>
      </c>
      <c r="S636">
        <v>0.1038</v>
      </c>
      <c r="T636">
        <v>0.1038</v>
      </c>
      <c r="V636">
        <v>11945112.01</v>
      </c>
      <c r="X636">
        <v>413443.63</v>
      </c>
      <c r="Y636">
        <v>66662330.870000005</v>
      </c>
      <c r="Z636">
        <v>79020886.510000005</v>
      </c>
      <c r="AA636">
        <v>0.68667150263014898</v>
      </c>
      <c r="AB636">
        <v>443132158</v>
      </c>
      <c r="AC636">
        <v>6.2349700000000001E-2</v>
      </c>
      <c r="AD636">
        <v>27629157.109999999</v>
      </c>
      <c r="AE636">
        <v>1628003.88</v>
      </c>
      <c r="AF636">
        <v>13573115.890000001</v>
      </c>
      <c r="AH636">
        <v>11689320.300000001</v>
      </c>
      <c r="AJ636">
        <v>62999733.700000003</v>
      </c>
      <c r="AK636">
        <v>76986293.219999999</v>
      </c>
      <c r="AL636">
        <v>0.66899140192020923</v>
      </c>
      <c r="AO636">
        <v>62.3599921568036</v>
      </c>
      <c r="AP636">
        <v>5.3703537695797641E-3</v>
      </c>
    </row>
    <row r="637" spans="1:42" x14ac:dyDescent="0.25">
      <c r="A637" t="s">
        <v>1435</v>
      </c>
      <c r="B637" t="s">
        <v>1436</v>
      </c>
      <c r="C637" t="s">
        <v>1364</v>
      </c>
      <c r="D637" t="s">
        <v>222</v>
      </c>
      <c r="F637">
        <v>2601.65</v>
      </c>
      <c r="H637">
        <v>1170340227</v>
      </c>
      <c r="I637">
        <v>37595085.560000002</v>
      </c>
      <c r="J637">
        <v>14450.47</v>
      </c>
      <c r="L637">
        <v>31.13</v>
      </c>
      <c r="M637">
        <v>9.57</v>
      </c>
      <c r="N637">
        <v>24897.79</v>
      </c>
      <c r="P637">
        <v>6.05</v>
      </c>
      <c r="Q637">
        <v>15739.98</v>
      </c>
      <c r="S637">
        <v>0.36330000000000001</v>
      </c>
      <c r="T637">
        <v>0.36330000000000001</v>
      </c>
      <c r="V637">
        <v>13658294.58</v>
      </c>
      <c r="X637">
        <v>435941.46</v>
      </c>
      <c r="Y637">
        <v>8966558.4500000011</v>
      </c>
      <c r="Z637">
        <v>23060794.490000002</v>
      </c>
      <c r="AA637">
        <v>0.61339917562352797</v>
      </c>
      <c r="AB637">
        <v>1217994382</v>
      </c>
      <c r="AC637">
        <v>2.99987E-2</v>
      </c>
      <c r="AD637">
        <v>36538248.060000002</v>
      </c>
      <c r="AE637">
        <v>8312287.0899999999</v>
      </c>
      <c r="AF637">
        <v>21970581.670000002</v>
      </c>
      <c r="AH637">
        <v>204130.8</v>
      </c>
      <c r="AJ637">
        <v>8887641.3100000005</v>
      </c>
      <c r="AK637">
        <v>31294164.440000005</v>
      </c>
      <c r="AL637">
        <v>0.83240040483631772</v>
      </c>
      <c r="AO637">
        <v>167.56345396190878</v>
      </c>
      <c r="AP637">
        <v>1.3930439358297178E-2</v>
      </c>
    </row>
    <row r="638" spans="1:42" x14ac:dyDescent="0.25">
      <c r="A638" t="s">
        <v>1437</v>
      </c>
      <c r="B638" t="s">
        <v>1438</v>
      </c>
      <c r="C638" t="s">
        <v>1364</v>
      </c>
      <c r="D638" t="s">
        <v>102</v>
      </c>
      <c r="F638">
        <v>4273.79</v>
      </c>
      <c r="H638">
        <v>732301119</v>
      </c>
      <c r="I638">
        <v>62474966.799999997</v>
      </c>
      <c r="J638">
        <v>14618.16</v>
      </c>
      <c r="L638">
        <v>11.72</v>
      </c>
      <c r="M638">
        <v>11.72</v>
      </c>
      <c r="N638">
        <v>50088.81</v>
      </c>
      <c r="P638">
        <v>0.09</v>
      </c>
      <c r="Q638">
        <v>384.64</v>
      </c>
      <c r="S638">
        <v>0.4824</v>
      </c>
      <c r="T638">
        <v>0.4824</v>
      </c>
      <c r="V638">
        <v>30137923.98</v>
      </c>
      <c r="X638">
        <v>383157.35</v>
      </c>
      <c r="Y638">
        <v>11260713.959999997</v>
      </c>
      <c r="Z638">
        <v>41781795.289999999</v>
      </c>
      <c r="AA638">
        <v>0.668776590530337</v>
      </c>
      <c r="AB638">
        <v>792958786</v>
      </c>
      <c r="AC638">
        <v>5.3051599999999997E-2</v>
      </c>
      <c r="AD638">
        <v>42067732.329999998</v>
      </c>
      <c r="AE638">
        <v>5754939.54</v>
      </c>
      <c r="AF638">
        <v>35892863.520000003</v>
      </c>
      <c r="AH638">
        <v>1054069.1499999999</v>
      </c>
      <c r="AJ638">
        <v>10911581.58</v>
      </c>
      <c r="AK638">
        <v>47187602.450000003</v>
      </c>
      <c r="AL638">
        <v>0.75530416208240392</v>
      </c>
      <c r="AO638">
        <v>89.652825712072882</v>
      </c>
      <c r="AP638">
        <v>8.1198732316606591E-3</v>
      </c>
    </row>
    <row r="639" spans="1:42" x14ac:dyDescent="0.25">
      <c r="A639" t="s">
        <v>1439</v>
      </c>
      <c r="B639" t="s">
        <v>1440</v>
      </c>
      <c r="C639" t="s">
        <v>1364</v>
      </c>
      <c r="D639" t="s">
        <v>222</v>
      </c>
      <c r="F639">
        <v>2178.5</v>
      </c>
      <c r="H639">
        <v>1286028772</v>
      </c>
      <c r="I639">
        <v>34228335.979999997</v>
      </c>
      <c r="J639">
        <v>15711.88</v>
      </c>
      <c r="L639">
        <v>37.57</v>
      </c>
      <c r="M639">
        <v>11.56</v>
      </c>
      <c r="N639">
        <v>25183.46</v>
      </c>
      <c r="P639">
        <v>0.22</v>
      </c>
      <c r="Q639">
        <v>479.27</v>
      </c>
      <c r="S639">
        <v>0.4733</v>
      </c>
      <c r="T639">
        <v>0.4733</v>
      </c>
      <c r="V639">
        <v>16200271.41</v>
      </c>
      <c r="X639">
        <v>588363.74</v>
      </c>
      <c r="Y639">
        <v>2155663.5700000003</v>
      </c>
      <c r="Z639">
        <v>18944298.719999999</v>
      </c>
      <c r="AA639">
        <v>0.55346829396174468</v>
      </c>
      <c r="AB639">
        <v>1435108041</v>
      </c>
      <c r="AC639">
        <v>2.2488600000000001E-2</v>
      </c>
      <c r="AD639">
        <v>32273570.690000001</v>
      </c>
      <c r="AE639">
        <v>7607492.54</v>
      </c>
      <c r="AF639">
        <v>23807763.949999999</v>
      </c>
      <c r="AH639">
        <v>495491.36</v>
      </c>
      <c r="AJ639">
        <v>1934410.96</v>
      </c>
      <c r="AK639">
        <v>26330538.649999999</v>
      </c>
      <c r="AL639">
        <v>0.76926142905063311</v>
      </c>
      <c r="AO639">
        <v>270.07745696580213</v>
      </c>
      <c r="AP639">
        <v>2.2345298279722054E-2</v>
      </c>
    </row>
    <row r="640" spans="1:42" x14ac:dyDescent="0.25">
      <c r="A640" t="s">
        <v>1441</v>
      </c>
      <c r="B640" t="s">
        <v>1442</v>
      </c>
      <c r="C640" t="s">
        <v>1364</v>
      </c>
      <c r="D640" t="s">
        <v>222</v>
      </c>
      <c r="F640">
        <v>3862.16</v>
      </c>
      <c r="H640">
        <v>2078597016</v>
      </c>
      <c r="I640">
        <v>58890171.259999998</v>
      </c>
      <c r="J640">
        <v>15247.98</v>
      </c>
      <c r="L640">
        <v>35.29</v>
      </c>
      <c r="M640">
        <v>10.85</v>
      </c>
      <c r="N640">
        <v>41904.43</v>
      </c>
      <c r="P640">
        <v>1.39</v>
      </c>
      <c r="Q640">
        <v>5368.4</v>
      </c>
      <c r="S640">
        <v>0.43340000000000001</v>
      </c>
      <c r="T640">
        <v>0.43340000000000001</v>
      </c>
      <c r="V640">
        <v>25523000.219999999</v>
      </c>
      <c r="X640">
        <v>1407742.66</v>
      </c>
      <c r="Y640">
        <v>7494176.3400000017</v>
      </c>
      <c r="Z640">
        <v>34424919.219999999</v>
      </c>
      <c r="AA640">
        <v>0.58456137048768364</v>
      </c>
      <c r="AB640">
        <v>2196159075</v>
      </c>
      <c r="AC640">
        <v>2.01344E-2</v>
      </c>
      <c r="AD640">
        <v>44218345.270000003</v>
      </c>
      <c r="AE640">
        <v>8102562.54</v>
      </c>
      <c r="AF640">
        <v>33625562.759999998</v>
      </c>
      <c r="AH640">
        <v>579742.48</v>
      </c>
      <c r="AJ640">
        <v>7253328.9100000001</v>
      </c>
      <c r="AK640">
        <v>42286634.329999998</v>
      </c>
      <c r="AL640">
        <v>0.71805928604460301</v>
      </c>
      <c r="AO640">
        <v>364.49620419661534</v>
      </c>
      <c r="AP640">
        <v>3.3290487226156122E-2</v>
      </c>
    </row>
    <row r="641" spans="1:42" x14ac:dyDescent="0.25">
      <c r="A641" t="s">
        <v>1443</v>
      </c>
      <c r="B641" t="s">
        <v>1444</v>
      </c>
      <c r="C641" t="s">
        <v>1364</v>
      </c>
      <c r="D641" t="s">
        <v>222</v>
      </c>
      <c r="F641">
        <v>1820.5</v>
      </c>
      <c r="H641">
        <v>801939995</v>
      </c>
      <c r="I641">
        <v>27610294.52</v>
      </c>
      <c r="J641">
        <v>15166.32</v>
      </c>
      <c r="L641">
        <v>29.04</v>
      </c>
      <c r="M641">
        <v>8.93</v>
      </c>
      <c r="N641">
        <v>16257.06</v>
      </c>
      <c r="P641">
        <v>9.61</v>
      </c>
      <c r="Q641">
        <v>17495</v>
      </c>
      <c r="S641">
        <v>0.32979999999999998</v>
      </c>
      <c r="T641">
        <v>0.32979999999999998</v>
      </c>
      <c r="V641">
        <v>9105875.1300000008</v>
      </c>
      <c r="X641">
        <v>514061.92</v>
      </c>
      <c r="Y641">
        <v>5202204.4899999993</v>
      </c>
      <c r="Z641">
        <v>14822141.539999999</v>
      </c>
      <c r="AA641">
        <v>0.53683388017695077</v>
      </c>
      <c r="AB641">
        <v>916954208</v>
      </c>
      <c r="AC641">
        <v>2.349E-2</v>
      </c>
      <c r="AD641">
        <v>21539254.34</v>
      </c>
      <c r="AE641">
        <v>4100528.46</v>
      </c>
      <c r="AF641">
        <v>13206403.59</v>
      </c>
      <c r="AH641">
        <v>365479.85</v>
      </c>
      <c r="AJ641">
        <v>5032926.5999999996</v>
      </c>
      <c r="AK641">
        <v>18753392.109999999</v>
      </c>
      <c r="AL641">
        <v>0.67921738742828885</v>
      </c>
      <c r="AO641">
        <v>282.37402911288109</v>
      </c>
      <c r="AP641">
        <v>2.7411676617473551E-2</v>
      </c>
    </row>
    <row r="642" spans="1:42" x14ac:dyDescent="0.25">
      <c r="A642" t="s">
        <v>1445</v>
      </c>
      <c r="B642" t="s">
        <v>1446</v>
      </c>
      <c r="C642" t="s">
        <v>1364</v>
      </c>
      <c r="D642" t="s">
        <v>222</v>
      </c>
      <c r="F642">
        <v>4391</v>
      </c>
      <c r="H642">
        <v>3529539010</v>
      </c>
      <c r="I642">
        <v>60983042.409999996</v>
      </c>
      <c r="J642">
        <v>13888.19</v>
      </c>
      <c r="L642">
        <v>57.87</v>
      </c>
      <c r="M642">
        <v>17.8</v>
      </c>
      <c r="N642">
        <v>78159.8</v>
      </c>
      <c r="P642">
        <v>33.29</v>
      </c>
      <c r="Q642">
        <v>146176.39000000001</v>
      </c>
      <c r="S642">
        <v>0.79369999999999996</v>
      </c>
      <c r="T642">
        <v>0.79369999999999996</v>
      </c>
      <c r="V642">
        <v>48402240.759999998</v>
      </c>
      <c r="X642">
        <v>515985.87</v>
      </c>
      <c r="Y642">
        <v>2561473.0599999996</v>
      </c>
      <c r="Z642">
        <v>51479699.689999998</v>
      </c>
      <c r="AA642">
        <v>0.84416417508153641</v>
      </c>
      <c r="AB642">
        <v>3672639860</v>
      </c>
      <c r="AC642">
        <v>2.8032899999999999E-2</v>
      </c>
      <c r="AD642">
        <v>102954745.93000001</v>
      </c>
      <c r="AE642">
        <v>43298323.350000001</v>
      </c>
      <c r="AF642">
        <v>91700564.109999999</v>
      </c>
      <c r="AH642">
        <v>158802.15</v>
      </c>
      <c r="AJ642">
        <v>2536725.9900000002</v>
      </c>
      <c r="AK642">
        <v>94753275.969999999</v>
      </c>
      <c r="AL642">
        <v>1.5537643289909453</v>
      </c>
      <c r="AO642">
        <v>117.50987702117969</v>
      </c>
      <c r="AP642">
        <v>5.4455728809140822E-3</v>
      </c>
    </row>
    <row r="643" spans="1:42" x14ac:dyDescent="0.25">
      <c r="A643" t="s">
        <v>1447</v>
      </c>
      <c r="B643" t="s">
        <v>1448</v>
      </c>
      <c r="C643" t="s">
        <v>1364</v>
      </c>
      <c r="D643" t="s">
        <v>222</v>
      </c>
      <c r="F643">
        <v>2550.4899999999998</v>
      </c>
      <c r="H643">
        <v>681681858</v>
      </c>
      <c r="I643">
        <v>42026911.950000003</v>
      </c>
      <c r="J643">
        <v>16477.97</v>
      </c>
      <c r="L643">
        <v>16.22</v>
      </c>
      <c r="M643">
        <v>4.99</v>
      </c>
      <c r="N643">
        <v>12726.94</v>
      </c>
      <c r="P643">
        <v>49.56</v>
      </c>
      <c r="Q643">
        <v>126402.28</v>
      </c>
      <c r="S643">
        <v>0.15859999999999999</v>
      </c>
      <c r="T643">
        <v>0.15859999999999999</v>
      </c>
      <c r="V643">
        <v>6665468.2300000004</v>
      </c>
      <c r="X643">
        <v>2333460.16</v>
      </c>
      <c r="Y643">
        <v>20450916.179999996</v>
      </c>
      <c r="Z643">
        <v>29449844.569999997</v>
      </c>
      <c r="AA643">
        <v>0.70073777024200312</v>
      </c>
      <c r="AB643">
        <v>699099844</v>
      </c>
      <c r="AC643">
        <v>3.7045799999999997E-2</v>
      </c>
      <c r="AD643">
        <v>25898713</v>
      </c>
      <c r="AE643">
        <v>3050392.62</v>
      </c>
      <c r="AF643">
        <v>9715860.8499999996</v>
      </c>
      <c r="AH643">
        <v>1711129.92</v>
      </c>
      <c r="AJ643">
        <v>19938839.620000001</v>
      </c>
      <c r="AK643">
        <v>31988160.630000003</v>
      </c>
      <c r="AL643">
        <v>0.7611351666298195</v>
      </c>
      <c r="AO643">
        <v>914.90661010237261</v>
      </c>
      <c r="AP643">
        <v>7.2947619182941431E-2</v>
      </c>
    </row>
    <row r="644" spans="1:42" x14ac:dyDescent="0.25">
      <c r="A644" t="s">
        <v>1449</v>
      </c>
      <c r="B644" t="s">
        <v>1450</v>
      </c>
      <c r="C644" t="s">
        <v>1364</v>
      </c>
      <c r="D644" t="s">
        <v>222</v>
      </c>
      <c r="F644">
        <v>2747.82</v>
      </c>
      <c r="H644">
        <v>908177404</v>
      </c>
      <c r="I644">
        <v>40309390.359999999</v>
      </c>
      <c r="J644">
        <v>14669.58</v>
      </c>
      <c r="L644">
        <v>22.53</v>
      </c>
      <c r="M644">
        <v>6.93</v>
      </c>
      <c r="N644">
        <v>19042.39</v>
      </c>
      <c r="P644">
        <v>26.01</v>
      </c>
      <c r="Q644">
        <v>71470.789999999994</v>
      </c>
      <c r="S644">
        <v>0.2344</v>
      </c>
      <c r="T644">
        <v>0.2344</v>
      </c>
      <c r="V644">
        <v>9448521.0999999996</v>
      </c>
      <c r="X644">
        <v>260838.47</v>
      </c>
      <c r="Y644">
        <v>14641780.130000001</v>
      </c>
      <c r="Z644">
        <v>24351139.700000003</v>
      </c>
      <c r="AA644">
        <v>0.60410587911456581</v>
      </c>
      <c r="AB644">
        <v>1082671944</v>
      </c>
      <c r="AC644">
        <v>3.6117700000000003E-2</v>
      </c>
      <c r="AD644">
        <v>39103620.469999999</v>
      </c>
      <c r="AE644">
        <v>6951155.29</v>
      </c>
      <c r="AF644">
        <v>16399676.390000001</v>
      </c>
      <c r="AH644">
        <v>253860.9</v>
      </c>
      <c r="AJ644">
        <v>14541278.09</v>
      </c>
      <c r="AK644">
        <v>31201792.950000003</v>
      </c>
      <c r="AL644">
        <v>0.77405767418805493</v>
      </c>
      <c r="AO644">
        <v>94.925602841525276</v>
      </c>
      <c r="AP644">
        <v>8.3597269688311278E-3</v>
      </c>
    </row>
    <row r="645" spans="1:42" x14ac:dyDescent="0.25">
      <c r="A645" t="s">
        <v>1451</v>
      </c>
      <c r="B645" t="s">
        <v>1452</v>
      </c>
      <c r="C645" t="s">
        <v>1364</v>
      </c>
      <c r="D645" t="s">
        <v>222</v>
      </c>
      <c r="F645">
        <v>3361</v>
      </c>
      <c r="H645">
        <v>2987364400</v>
      </c>
      <c r="I645">
        <v>46367884.490000002</v>
      </c>
      <c r="J645">
        <v>13795.85</v>
      </c>
      <c r="L645">
        <v>64.42</v>
      </c>
      <c r="M645">
        <v>19.82</v>
      </c>
      <c r="N645">
        <v>66615.02</v>
      </c>
      <c r="P645">
        <v>60.68</v>
      </c>
      <c r="Q645">
        <v>203945.48</v>
      </c>
      <c r="S645">
        <v>0.86570000000000003</v>
      </c>
      <c r="T645">
        <v>0.86570000000000003</v>
      </c>
      <c r="V645">
        <v>40140677.600000001</v>
      </c>
      <c r="X645">
        <v>1592355.28</v>
      </c>
      <c r="Y645">
        <v>2127548.3600000003</v>
      </c>
      <c r="Z645">
        <v>43860581.240000002</v>
      </c>
      <c r="AA645">
        <v>0.94592586490460351</v>
      </c>
      <c r="AB645">
        <v>3165838413</v>
      </c>
      <c r="AC645">
        <v>2.5718600000000001E-2</v>
      </c>
      <c r="AD645">
        <v>81420931.799999997</v>
      </c>
      <c r="AE645">
        <v>35736316.060000002</v>
      </c>
      <c r="AF645">
        <v>75876993.659999996</v>
      </c>
      <c r="AH645">
        <v>124012.15</v>
      </c>
      <c r="AJ645">
        <v>2120842.5099999998</v>
      </c>
      <c r="AK645">
        <v>79590191.450000003</v>
      </c>
      <c r="AL645">
        <v>1.7164939122285154</v>
      </c>
      <c r="AO645">
        <v>473.77425766141027</v>
      </c>
      <c r="AP645">
        <v>2.0006928630148434E-2</v>
      </c>
    </row>
    <row r="646" spans="1:42" x14ac:dyDescent="0.25">
      <c r="A646" t="s">
        <v>1453</v>
      </c>
      <c r="B646" t="s">
        <v>1454</v>
      </c>
      <c r="C646" t="s">
        <v>1364</v>
      </c>
      <c r="D646" t="s">
        <v>102</v>
      </c>
      <c r="F646">
        <v>3272</v>
      </c>
      <c r="H646">
        <v>180544201</v>
      </c>
      <c r="I646">
        <v>57065031.539999999</v>
      </c>
      <c r="J646">
        <v>17440.41</v>
      </c>
      <c r="L646">
        <v>3.16</v>
      </c>
      <c r="M646">
        <v>3.16</v>
      </c>
      <c r="N646">
        <v>10339.52</v>
      </c>
      <c r="P646">
        <v>78.67</v>
      </c>
      <c r="Q646">
        <v>257408.24</v>
      </c>
      <c r="S646">
        <v>0.1038</v>
      </c>
      <c r="T646">
        <v>0.1038</v>
      </c>
      <c r="V646">
        <v>5923350.2699999996</v>
      </c>
      <c r="X646">
        <v>2465911.2000000002</v>
      </c>
      <c r="Y646">
        <v>37721971.230000004</v>
      </c>
      <c r="Z646">
        <v>46111232.700000003</v>
      </c>
      <c r="AA646">
        <v>0.80804709040909095</v>
      </c>
      <c r="AB646">
        <v>186044107</v>
      </c>
      <c r="AC646">
        <v>5.9762599999999999E-2</v>
      </c>
      <c r="AD646">
        <v>11118479.539999999</v>
      </c>
      <c r="AE646">
        <v>539254.41</v>
      </c>
      <c r="AF646">
        <v>6462604.6799999997</v>
      </c>
      <c r="AH646">
        <v>7978707</v>
      </c>
      <c r="AJ646">
        <v>36190435.200000003</v>
      </c>
      <c r="AK646">
        <v>45118951.079999998</v>
      </c>
      <c r="AL646">
        <v>0.79065847967460878</v>
      </c>
      <c r="AO646">
        <v>753.6403422982886</v>
      </c>
      <c r="AP646">
        <v>5.4653557783905828E-2</v>
      </c>
    </row>
    <row r="647" spans="1:42" x14ac:dyDescent="0.25">
      <c r="A647" t="s">
        <v>1455</v>
      </c>
      <c r="B647" t="s">
        <v>1456</v>
      </c>
      <c r="C647" t="s">
        <v>1364</v>
      </c>
      <c r="D647" t="s">
        <v>102</v>
      </c>
      <c r="F647">
        <v>8146.21</v>
      </c>
      <c r="H647">
        <v>2475510009</v>
      </c>
      <c r="I647">
        <v>108822782.63</v>
      </c>
      <c r="J647">
        <v>13358.7</v>
      </c>
      <c r="L647">
        <v>22.74</v>
      </c>
      <c r="M647">
        <v>22.74</v>
      </c>
      <c r="N647">
        <v>185244.81</v>
      </c>
      <c r="P647">
        <v>114.7</v>
      </c>
      <c r="Q647">
        <v>934370.28</v>
      </c>
      <c r="S647">
        <v>0.93589999999999995</v>
      </c>
      <c r="T647">
        <v>0.9</v>
      </c>
      <c r="V647">
        <v>97940504.359999999</v>
      </c>
      <c r="X647">
        <v>1501461.94</v>
      </c>
      <c r="Y647">
        <v>6545743.7400000012</v>
      </c>
      <c r="Z647">
        <v>105987710.03999999</v>
      </c>
      <c r="AA647">
        <v>0.97394780282691984</v>
      </c>
      <c r="AB647">
        <v>2989440622</v>
      </c>
      <c r="AC647">
        <v>4.2435599999999997E-2</v>
      </c>
      <c r="AD647">
        <v>126858706.45</v>
      </c>
      <c r="AE647">
        <v>26026381.879999999</v>
      </c>
      <c r="AF647">
        <v>123966886.23999999</v>
      </c>
      <c r="AH647">
        <v>496233.32</v>
      </c>
      <c r="AJ647">
        <v>6532815.7699999996</v>
      </c>
      <c r="AK647">
        <v>132001163.94999999</v>
      </c>
      <c r="AL647">
        <v>1.2129919926676294</v>
      </c>
      <c r="AO647">
        <v>184.3141706388615</v>
      </c>
      <c r="AP647">
        <v>1.1374611367584081E-2</v>
      </c>
    </row>
    <row r="648" spans="1:42" x14ac:dyDescent="0.25">
      <c r="A648" t="s">
        <v>1457</v>
      </c>
      <c r="B648" t="s">
        <v>1458</v>
      </c>
      <c r="C648" t="s">
        <v>1459</v>
      </c>
      <c r="D648" t="s">
        <v>97</v>
      </c>
      <c r="F648">
        <v>40</v>
      </c>
      <c r="H648">
        <v>0</v>
      </c>
      <c r="I648">
        <v>507132.61</v>
      </c>
      <c r="J648">
        <v>12678.31</v>
      </c>
      <c r="L648">
        <v>0</v>
      </c>
      <c r="M648">
        <v>0</v>
      </c>
      <c r="N648">
        <v>0</v>
      </c>
      <c r="P648">
        <v>0</v>
      </c>
      <c r="Q648">
        <v>0</v>
      </c>
      <c r="S648">
        <v>0</v>
      </c>
      <c r="T648">
        <v>0.1</v>
      </c>
      <c r="V648">
        <v>50713.26</v>
      </c>
      <c r="X648">
        <v>0</v>
      </c>
      <c r="Y648">
        <v>180367.2</v>
      </c>
      <c r="Z648">
        <v>231080.46000000002</v>
      </c>
      <c r="AA648">
        <v>0.45566081818323617</v>
      </c>
      <c r="AB648">
        <v>0</v>
      </c>
      <c r="AC648">
        <v>0</v>
      </c>
      <c r="AD648">
        <v>0</v>
      </c>
      <c r="AE648">
        <v>0</v>
      </c>
      <c r="AF648">
        <v>50713.26</v>
      </c>
      <c r="AH648">
        <v>0</v>
      </c>
      <c r="AJ648">
        <v>180367.2</v>
      </c>
      <c r="AK648">
        <v>231080.46000000002</v>
      </c>
      <c r="AL648">
        <v>0.45566081818323617</v>
      </c>
      <c r="AO648">
        <v>0</v>
      </c>
      <c r="AP648">
        <v>0</v>
      </c>
    </row>
    <row r="649" spans="1:42" x14ac:dyDescent="0.25">
      <c r="A649" t="s">
        <v>1460</v>
      </c>
      <c r="B649" t="s">
        <v>1461</v>
      </c>
      <c r="C649" t="s">
        <v>1459</v>
      </c>
      <c r="D649" t="s">
        <v>97</v>
      </c>
      <c r="F649">
        <v>41.3</v>
      </c>
      <c r="H649">
        <v>0</v>
      </c>
      <c r="I649">
        <v>546190.26</v>
      </c>
      <c r="J649">
        <v>13224.94</v>
      </c>
      <c r="L649">
        <v>0</v>
      </c>
      <c r="M649">
        <v>0</v>
      </c>
      <c r="N649">
        <v>0</v>
      </c>
      <c r="P649">
        <v>0</v>
      </c>
      <c r="Q649">
        <v>0</v>
      </c>
      <c r="S649">
        <v>0</v>
      </c>
      <c r="T649">
        <v>0.1</v>
      </c>
      <c r="V649">
        <v>54619.02</v>
      </c>
      <c r="X649">
        <v>0</v>
      </c>
      <c r="Y649">
        <v>372564.54</v>
      </c>
      <c r="Z649">
        <v>427183.56</v>
      </c>
      <c r="AA649">
        <v>0.78211493555377565</v>
      </c>
      <c r="AB649">
        <v>0</v>
      </c>
      <c r="AC649">
        <v>0</v>
      </c>
      <c r="AD649">
        <v>0</v>
      </c>
      <c r="AE649">
        <v>0</v>
      </c>
      <c r="AF649">
        <v>54619.02</v>
      </c>
      <c r="AH649">
        <v>0</v>
      </c>
      <c r="AJ649">
        <v>372564.54</v>
      </c>
      <c r="AK649">
        <v>427183.56</v>
      </c>
      <c r="AL649">
        <v>0.78211493555377565</v>
      </c>
      <c r="AO649">
        <v>0</v>
      </c>
      <c r="AP649">
        <v>0</v>
      </c>
    </row>
    <row r="650" spans="1:42" x14ac:dyDescent="0.25">
      <c r="A650" t="s">
        <v>1462</v>
      </c>
      <c r="B650" t="s">
        <v>1463</v>
      </c>
      <c r="C650" t="s">
        <v>1459</v>
      </c>
      <c r="D650" t="s">
        <v>102</v>
      </c>
      <c r="F650">
        <v>256.95999999999998</v>
      </c>
      <c r="H650">
        <v>55343332</v>
      </c>
      <c r="I650">
        <v>3201515.51</v>
      </c>
      <c r="J650">
        <v>12459.19</v>
      </c>
      <c r="L650">
        <v>17.28</v>
      </c>
      <c r="M650">
        <v>17.28</v>
      </c>
      <c r="N650">
        <v>4440.26</v>
      </c>
      <c r="P650">
        <v>27.56</v>
      </c>
      <c r="Q650">
        <v>7081.81</v>
      </c>
      <c r="S650">
        <v>0.77200000000000002</v>
      </c>
      <c r="T650">
        <v>0.77200000000000002</v>
      </c>
      <c r="V650">
        <v>2471569.9700000002</v>
      </c>
      <c r="X650">
        <v>162097.19</v>
      </c>
      <c r="Y650">
        <v>352054.32999999996</v>
      </c>
      <c r="Z650">
        <v>2985721.49</v>
      </c>
      <c r="AA650">
        <v>0.93259629093597629</v>
      </c>
      <c r="AB650">
        <v>55343332</v>
      </c>
      <c r="AC650">
        <v>5.3742999999999999E-2</v>
      </c>
      <c r="AD650">
        <v>2974316.69</v>
      </c>
      <c r="AE650">
        <v>388120.46</v>
      </c>
      <c r="AF650">
        <v>2859690.43</v>
      </c>
      <c r="AH650">
        <v>57298.93</v>
      </c>
      <c r="AJ650">
        <v>348192.16</v>
      </c>
      <c r="AK650">
        <v>3369979.7800000003</v>
      </c>
      <c r="AL650">
        <v>1.052620163629943</v>
      </c>
      <c r="AO650">
        <v>630.82654887920307</v>
      </c>
      <c r="AP650">
        <v>4.8100344981891849E-2</v>
      </c>
    </row>
    <row r="651" spans="1:42" x14ac:dyDescent="0.25">
      <c r="A651" t="s">
        <v>1464</v>
      </c>
      <c r="B651" t="s">
        <v>1465</v>
      </c>
      <c r="C651" t="s">
        <v>1459</v>
      </c>
      <c r="D651" t="s">
        <v>102</v>
      </c>
      <c r="F651">
        <v>628.29</v>
      </c>
      <c r="H651">
        <v>172206716</v>
      </c>
      <c r="I651">
        <v>7987602.3899999997</v>
      </c>
      <c r="J651">
        <v>12713.24</v>
      </c>
      <c r="L651">
        <v>21.55</v>
      </c>
      <c r="M651">
        <v>21.55</v>
      </c>
      <c r="N651">
        <v>13539.64</v>
      </c>
      <c r="P651">
        <v>90.63</v>
      </c>
      <c r="Q651">
        <v>56941.919999999998</v>
      </c>
      <c r="S651">
        <v>0.91180000000000005</v>
      </c>
      <c r="T651">
        <v>0.9</v>
      </c>
      <c r="V651">
        <v>7188842.1500000004</v>
      </c>
      <c r="X651">
        <v>1962407.1</v>
      </c>
      <c r="Y651">
        <v>868799.92999999982</v>
      </c>
      <c r="Z651">
        <v>10020049.18</v>
      </c>
      <c r="AA651">
        <v>1</v>
      </c>
      <c r="AB651">
        <v>172206716</v>
      </c>
      <c r="AC651">
        <v>3.8793000000000001E-2</v>
      </c>
      <c r="AD651">
        <v>6680415.1299999999</v>
      </c>
      <c r="AE651">
        <v>0</v>
      </c>
      <c r="AF651">
        <v>7188842.1500000004</v>
      </c>
      <c r="AH651">
        <v>263893.90000000002</v>
      </c>
      <c r="AJ651">
        <v>868799.93</v>
      </c>
      <c r="AK651">
        <v>10020049.18</v>
      </c>
      <c r="AL651">
        <v>1.2544501704972824</v>
      </c>
      <c r="AO651">
        <v>3123.4097311750947</v>
      </c>
      <c r="AP651">
        <v>0.19584805071785089</v>
      </c>
    </row>
    <row r="652" spans="1:42" x14ac:dyDescent="0.25">
      <c r="A652" t="s">
        <v>1466</v>
      </c>
      <c r="B652" t="s">
        <v>1467</v>
      </c>
      <c r="C652" t="s">
        <v>1459</v>
      </c>
      <c r="D652" t="s">
        <v>102</v>
      </c>
      <c r="F652">
        <v>368.94</v>
      </c>
      <c r="H652">
        <v>65419819</v>
      </c>
      <c r="I652">
        <v>4977705.3899999997</v>
      </c>
      <c r="J652">
        <v>13491.91</v>
      </c>
      <c r="L652">
        <v>13.14</v>
      </c>
      <c r="M652">
        <v>13.14</v>
      </c>
      <c r="N652">
        <v>4847.87</v>
      </c>
      <c r="P652">
        <v>1.23</v>
      </c>
      <c r="Q652">
        <v>453.79</v>
      </c>
      <c r="S652">
        <v>0.56259999999999999</v>
      </c>
      <c r="T652">
        <v>0.56259999999999999</v>
      </c>
      <c r="V652">
        <v>2800457.05</v>
      </c>
      <c r="X652">
        <v>273417.42</v>
      </c>
      <c r="Y652">
        <v>1394238.3</v>
      </c>
      <c r="Z652">
        <v>4468112.7699999996</v>
      </c>
      <c r="AA652">
        <v>0.89762499383275074</v>
      </c>
      <c r="AB652">
        <v>65419819</v>
      </c>
      <c r="AC652">
        <v>4.9649499999999999E-2</v>
      </c>
      <c r="AD652">
        <v>3248061.3</v>
      </c>
      <c r="AE652">
        <v>251822.15</v>
      </c>
      <c r="AF652">
        <v>3052279.2</v>
      </c>
      <c r="AH652">
        <v>197648.92</v>
      </c>
      <c r="AJ652">
        <v>1374003.99</v>
      </c>
      <c r="AK652">
        <v>4699700.6100000003</v>
      </c>
      <c r="AL652">
        <v>0.94415001326544978</v>
      </c>
      <c r="AO652">
        <v>741.08912018214335</v>
      </c>
      <c r="AP652">
        <v>5.8177625063652719E-2</v>
      </c>
    </row>
    <row r="653" spans="1:42" x14ac:dyDescent="0.25">
      <c r="A653" t="s">
        <v>1468</v>
      </c>
      <c r="B653" t="s">
        <v>1469</v>
      </c>
      <c r="C653" t="s">
        <v>1459</v>
      </c>
      <c r="D653" t="s">
        <v>211</v>
      </c>
      <c r="F653">
        <v>159.55000000000001</v>
      </c>
      <c r="H653">
        <v>124778987</v>
      </c>
      <c r="I653">
        <v>1923501.28</v>
      </c>
      <c r="J653">
        <v>12055.78</v>
      </c>
      <c r="L653">
        <v>64.87</v>
      </c>
      <c r="M653">
        <v>44.91</v>
      </c>
      <c r="N653">
        <v>7165.39</v>
      </c>
      <c r="P653">
        <v>1081.0899999999999</v>
      </c>
      <c r="Q653">
        <v>172487.9</v>
      </c>
      <c r="S653">
        <v>0.99990000000000001</v>
      </c>
      <c r="T653">
        <v>0.9</v>
      </c>
      <c r="V653">
        <v>1731151.15</v>
      </c>
      <c r="X653">
        <v>433801.82</v>
      </c>
      <c r="Y653">
        <v>214066.16</v>
      </c>
      <c r="Z653">
        <v>2379019.13</v>
      </c>
      <c r="AA653">
        <v>1</v>
      </c>
      <c r="AB653">
        <v>124778987</v>
      </c>
      <c r="AC653">
        <v>1.38472E-2</v>
      </c>
      <c r="AD653">
        <v>1727839.58</v>
      </c>
      <c r="AE653">
        <v>0</v>
      </c>
      <c r="AF653">
        <v>1731151.15</v>
      </c>
      <c r="AH653">
        <v>23312.35</v>
      </c>
      <c r="AJ653">
        <v>214066.16</v>
      </c>
      <c r="AK653">
        <v>2379019.13</v>
      </c>
      <c r="AL653">
        <v>1.2368170246291699</v>
      </c>
      <c r="AO653">
        <v>2718.9083046067062</v>
      </c>
      <c r="AP653">
        <v>0.18234482208640332</v>
      </c>
    </row>
    <row r="654" spans="1:42" x14ac:dyDescent="0.25">
      <c r="A654" t="s">
        <v>1470</v>
      </c>
      <c r="B654" t="s">
        <v>1471</v>
      </c>
      <c r="C654" t="s">
        <v>1459</v>
      </c>
      <c r="D654" t="s">
        <v>222</v>
      </c>
      <c r="F654">
        <v>810.83</v>
      </c>
      <c r="H654">
        <v>210853540</v>
      </c>
      <c r="I654">
        <v>11643860.529999999</v>
      </c>
      <c r="J654">
        <v>14360.42</v>
      </c>
      <c r="L654">
        <v>18.100000000000001</v>
      </c>
      <c r="M654">
        <v>5.56</v>
      </c>
      <c r="N654">
        <v>4508.21</v>
      </c>
      <c r="P654">
        <v>41.86</v>
      </c>
      <c r="Q654">
        <v>33941.339999999997</v>
      </c>
      <c r="S654">
        <v>0.17899999999999999</v>
      </c>
      <c r="T654">
        <v>0.17899999999999999</v>
      </c>
      <c r="V654">
        <v>2084251.03</v>
      </c>
      <c r="X654">
        <v>951487.67</v>
      </c>
      <c r="Y654">
        <v>5238965.47</v>
      </c>
      <c r="Z654">
        <v>8274704.1699999999</v>
      </c>
      <c r="AA654">
        <v>0.7106495434809198</v>
      </c>
      <c r="AB654">
        <v>210853540</v>
      </c>
      <c r="AC654">
        <v>2.4795600000000001E-2</v>
      </c>
      <c r="AD654">
        <v>5228240.03</v>
      </c>
      <c r="AE654">
        <v>562774.03</v>
      </c>
      <c r="AF654">
        <v>2647025.06</v>
      </c>
      <c r="AH654">
        <v>591368.64</v>
      </c>
      <c r="AJ654">
        <v>5067852.68</v>
      </c>
      <c r="AK654">
        <v>8666365.4100000001</v>
      </c>
      <c r="AL654">
        <v>0.74428626035767198</v>
      </c>
      <c r="AO654">
        <v>1173.4736874560635</v>
      </c>
      <c r="AP654">
        <v>0.1097908552185085</v>
      </c>
    </row>
    <row r="655" spans="1:42" x14ac:dyDescent="0.25">
      <c r="A655" t="s">
        <v>1472</v>
      </c>
      <c r="B655" t="s">
        <v>1473</v>
      </c>
      <c r="C655" t="s">
        <v>1459</v>
      </c>
      <c r="D655" t="s">
        <v>211</v>
      </c>
      <c r="F655">
        <v>1462.14</v>
      </c>
      <c r="H655">
        <v>145585771</v>
      </c>
      <c r="I655">
        <v>20377134.829999998</v>
      </c>
      <c r="J655">
        <v>13936.51</v>
      </c>
      <c r="L655">
        <v>7.14</v>
      </c>
      <c r="M655">
        <v>4.9400000000000004</v>
      </c>
      <c r="N655">
        <v>7222.97</v>
      </c>
      <c r="P655">
        <v>50.26</v>
      </c>
      <c r="Q655">
        <v>73487.149999999994</v>
      </c>
      <c r="S655">
        <v>0.15690000000000001</v>
      </c>
      <c r="T655">
        <v>0.15690000000000001</v>
      </c>
      <c r="V655">
        <v>3197172.45</v>
      </c>
      <c r="X655">
        <v>1083588.1200000001</v>
      </c>
      <c r="Y655">
        <v>10403061.15</v>
      </c>
      <c r="Z655">
        <v>14683821.720000001</v>
      </c>
      <c r="AA655">
        <v>0.72060286406810814</v>
      </c>
      <c r="AB655">
        <v>145585771</v>
      </c>
      <c r="AC655">
        <v>2.9116E-2</v>
      </c>
      <c r="AD655">
        <v>4238875.3</v>
      </c>
      <c r="AE655">
        <v>163443.17000000001</v>
      </c>
      <c r="AF655">
        <v>3360615.62</v>
      </c>
      <c r="AH655">
        <v>1968048.86</v>
      </c>
      <c r="AJ655">
        <v>9853193.9299999997</v>
      </c>
      <c r="AK655">
        <v>14297397.67</v>
      </c>
      <c r="AL655">
        <v>0.70163925347104361</v>
      </c>
      <c r="AO655">
        <v>741.09737781607782</v>
      </c>
      <c r="AP655">
        <v>7.57891852077162E-2</v>
      </c>
    </row>
    <row r="656" spans="1:42" x14ac:dyDescent="0.25">
      <c r="A656" t="s">
        <v>1474</v>
      </c>
      <c r="B656" t="s">
        <v>1475</v>
      </c>
      <c r="C656" t="s">
        <v>1459</v>
      </c>
      <c r="D656" t="s">
        <v>211</v>
      </c>
      <c r="F656">
        <v>95.25</v>
      </c>
      <c r="H656">
        <v>60971232</v>
      </c>
      <c r="I656">
        <v>1124660.01</v>
      </c>
      <c r="J656">
        <v>11807.45</v>
      </c>
      <c r="L656">
        <v>54.21</v>
      </c>
      <c r="M656">
        <v>37.53</v>
      </c>
      <c r="N656">
        <v>3574.73</v>
      </c>
      <c r="P656">
        <v>650.25</v>
      </c>
      <c r="Q656">
        <v>61936.31</v>
      </c>
      <c r="S656">
        <v>0.99980000000000002</v>
      </c>
      <c r="T656">
        <v>0.9</v>
      </c>
      <c r="V656">
        <v>1012194</v>
      </c>
      <c r="X656">
        <v>116286.68</v>
      </c>
      <c r="Y656">
        <v>62641.789999999994</v>
      </c>
      <c r="Z656">
        <v>1191122.47</v>
      </c>
      <c r="AA656">
        <v>1</v>
      </c>
      <c r="AB656">
        <v>60971232</v>
      </c>
      <c r="AC656">
        <v>1.7015300000000001E-2</v>
      </c>
      <c r="AD656">
        <v>1037443.8</v>
      </c>
      <c r="AE656">
        <v>22724.82</v>
      </c>
      <c r="AF656">
        <v>1034918.82</v>
      </c>
      <c r="AH656">
        <v>15444.01</v>
      </c>
      <c r="AJ656">
        <v>62641.79</v>
      </c>
      <c r="AK656">
        <v>1213847.29</v>
      </c>
      <c r="AL656">
        <v>1.0793015482074446</v>
      </c>
      <c r="AO656">
        <v>1220.8575328083989</v>
      </c>
      <c r="AP656">
        <v>9.5800090306252597E-2</v>
      </c>
    </row>
    <row r="657" spans="1:42" x14ac:dyDescent="0.25">
      <c r="A657" t="s">
        <v>1476</v>
      </c>
      <c r="B657" t="s">
        <v>1477</v>
      </c>
      <c r="C657" t="s">
        <v>1459</v>
      </c>
      <c r="D657" t="s">
        <v>211</v>
      </c>
      <c r="F657">
        <v>134.72</v>
      </c>
      <c r="H657">
        <v>43367987</v>
      </c>
      <c r="I657">
        <v>1623591.78</v>
      </c>
      <c r="J657">
        <v>12051.6</v>
      </c>
      <c r="L657">
        <v>26.71</v>
      </c>
      <c r="M657">
        <v>18.489999999999998</v>
      </c>
      <c r="N657">
        <v>2490.9699999999998</v>
      </c>
      <c r="P657">
        <v>41.73</v>
      </c>
      <c r="Q657">
        <v>5621.86</v>
      </c>
      <c r="S657">
        <v>0.82050000000000001</v>
      </c>
      <c r="T657">
        <v>0.82050000000000001</v>
      </c>
      <c r="V657">
        <v>1332157.05</v>
      </c>
      <c r="X657">
        <v>75350.009999999995</v>
      </c>
      <c r="Y657">
        <v>605252.69000000006</v>
      </c>
      <c r="Z657">
        <v>2012759.75</v>
      </c>
      <c r="AA657">
        <v>1</v>
      </c>
      <c r="AB657">
        <v>43367987</v>
      </c>
      <c r="AC657">
        <v>2.7619600000000001E-2</v>
      </c>
      <c r="AD657">
        <v>1197806.45</v>
      </c>
      <c r="AE657">
        <v>0</v>
      </c>
      <c r="AF657">
        <v>1332157.05</v>
      </c>
      <c r="AH657">
        <v>23609</v>
      </c>
      <c r="AJ657">
        <v>605252.68999999994</v>
      </c>
      <c r="AK657">
        <v>2012759.75</v>
      </c>
      <c r="AL657">
        <v>1.2396957010955056</v>
      </c>
      <c r="AO657">
        <v>559.30826900237525</v>
      </c>
      <c r="AP657">
        <v>3.743616693447889E-2</v>
      </c>
    </row>
    <row r="658" spans="1:42" x14ac:dyDescent="0.25">
      <c r="A658" t="s">
        <v>1478</v>
      </c>
      <c r="B658" t="s">
        <v>1479</v>
      </c>
      <c r="C658" t="s">
        <v>1459</v>
      </c>
      <c r="D658" t="s">
        <v>211</v>
      </c>
      <c r="F658">
        <v>56.38</v>
      </c>
      <c r="H658">
        <v>36630340</v>
      </c>
      <c r="I658">
        <v>648239.80000000005</v>
      </c>
      <c r="J658">
        <v>11497.69</v>
      </c>
      <c r="L658">
        <v>56.5</v>
      </c>
      <c r="M658">
        <v>39.11</v>
      </c>
      <c r="N658">
        <v>2205.02</v>
      </c>
      <c r="P658">
        <v>733.32</v>
      </c>
      <c r="Q658">
        <v>41344.58</v>
      </c>
      <c r="S658">
        <v>0.99990000000000001</v>
      </c>
      <c r="T658">
        <v>0.9</v>
      </c>
      <c r="V658">
        <v>583415.81999999995</v>
      </c>
      <c r="X658">
        <v>55580.46</v>
      </c>
      <c r="Y658">
        <v>102578.73</v>
      </c>
      <c r="Z658">
        <v>741575.00999999989</v>
      </c>
      <c r="AA658">
        <v>1</v>
      </c>
      <c r="AB658">
        <v>36630340</v>
      </c>
      <c r="AC658">
        <v>2.4495400000000001E-2</v>
      </c>
      <c r="AD658">
        <v>897274.83</v>
      </c>
      <c r="AE658">
        <v>282473.09999999998</v>
      </c>
      <c r="AF658">
        <v>865888.92</v>
      </c>
      <c r="AH658">
        <v>49645.61</v>
      </c>
      <c r="AJ658">
        <v>102578.73</v>
      </c>
      <c r="AK658">
        <v>1024048.11</v>
      </c>
      <c r="AL658">
        <v>1.5797365573665794</v>
      </c>
      <c r="AO658">
        <v>985.81873004611555</v>
      </c>
      <c r="AP658">
        <v>5.4275242986386647E-2</v>
      </c>
    </row>
    <row r="659" spans="1:42" x14ac:dyDescent="0.25">
      <c r="A659" t="s">
        <v>1480</v>
      </c>
      <c r="B659" t="s">
        <v>1481</v>
      </c>
      <c r="C659" t="s">
        <v>1459</v>
      </c>
      <c r="D659" t="s">
        <v>211</v>
      </c>
      <c r="F659">
        <v>194.38</v>
      </c>
      <c r="H659">
        <v>85376649</v>
      </c>
      <c r="I659">
        <v>2325797.27</v>
      </c>
      <c r="J659">
        <v>11965.2</v>
      </c>
      <c r="L659">
        <v>36.700000000000003</v>
      </c>
      <c r="M659">
        <v>25.4</v>
      </c>
      <c r="N659">
        <v>4937.25</v>
      </c>
      <c r="P659">
        <v>178.75</v>
      </c>
      <c r="Q659">
        <v>34745.42</v>
      </c>
      <c r="S659">
        <v>0.97119999999999995</v>
      </c>
      <c r="T659">
        <v>0.9</v>
      </c>
      <c r="V659">
        <v>2093217.54</v>
      </c>
      <c r="X659">
        <v>87276.02</v>
      </c>
      <c r="Y659">
        <v>247687.52</v>
      </c>
      <c r="Z659">
        <v>2428181.08</v>
      </c>
      <c r="AA659">
        <v>1</v>
      </c>
      <c r="AB659">
        <v>85376649</v>
      </c>
      <c r="AC659">
        <v>2.6040600000000001E-2</v>
      </c>
      <c r="AD659">
        <v>2223259.16</v>
      </c>
      <c r="AE659">
        <v>117037.45</v>
      </c>
      <c r="AF659">
        <v>2210254.9900000002</v>
      </c>
      <c r="AH659">
        <v>31007.919999999998</v>
      </c>
      <c r="AJ659">
        <v>247687.52</v>
      </c>
      <c r="AK659">
        <v>2545218.5300000003</v>
      </c>
      <c r="AL659">
        <v>1.0943423843643949</v>
      </c>
      <c r="AO659">
        <v>448.9969132626814</v>
      </c>
      <c r="AP659">
        <v>3.4290187255551684E-2</v>
      </c>
    </row>
    <row r="660" spans="1:42" x14ac:dyDescent="0.25">
      <c r="A660" t="s">
        <v>1482</v>
      </c>
      <c r="B660" t="s">
        <v>1483</v>
      </c>
      <c r="C660" t="s">
        <v>1459</v>
      </c>
      <c r="D660" t="s">
        <v>222</v>
      </c>
      <c r="F660">
        <v>1188.32</v>
      </c>
      <c r="H660">
        <v>567449917</v>
      </c>
      <c r="I660">
        <v>16997863.859999999</v>
      </c>
      <c r="J660">
        <v>14304.11</v>
      </c>
      <c r="L660">
        <v>33.380000000000003</v>
      </c>
      <c r="M660">
        <v>10.27</v>
      </c>
      <c r="N660">
        <v>12204.04</v>
      </c>
      <c r="P660">
        <v>3.09</v>
      </c>
      <c r="Q660">
        <v>3671.9</v>
      </c>
      <c r="S660">
        <v>0.4012</v>
      </c>
      <c r="T660">
        <v>0.4012</v>
      </c>
      <c r="V660">
        <v>6819542.9800000004</v>
      </c>
      <c r="X660">
        <v>2359654.64</v>
      </c>
      <c r="Y660">
        <v>2479122.4499999997</v>
      </c>
      <c r="Z660">
        <v>11658320.07</v>
      </c>
      <c r="AA660">
        <v>0.68586971669038888</v>
      </c>
      <c r="AB660">
        <v>567449917</v>
      </c>
      <c r="AC660">
        <v>1.7720799999999998E-2</v>
      </c>
      <c r="AD660">
        <v>10055666.48</v>
      </c>
      <c r="AE660">
        <v>1298332.74</v>
      </c>
      <c r="AF660">
        <v>8117875.7199999997</v>
      </c>
      <c r="AH660">
        <v>436337.3</v>
      </c>
      <c r="AJ660">
        <v>2342055.69</v>
      </c>
      <c r="AK660">
        <v>12819586.049999999</v>
      </c>
      <c r="AL660">
        <v>0.75418806478192368</v>
      </c>
      <c r="AO660">
        <v>1985.7064090480681</v>
      </c>
      <c r="AP660">
        <v>0.18406636772799698</v>
      </c>
    </row>
    <row r="661" spans="1:42" x14ac:dyDescent="0.25">
      <c r="A661" t="s">
        <v>1484</v>
      </c>
      <c r="B661" t="s">
        <v>1485</v>
      </c>
      <c r="C661" t="s">
        <v>1459</v>
      </c>
      <c r="D661" t="s">
        <v>211</v>
      </c>
      <c r="F661">
        <v>884.81</v>
      </c>
      <c r="H661">
        <v>91660428</v>
      </c>
      <c r="I661">
        <v>12789186.32</v>
      </c>
      <c r="J661">
        <v>14454.16</v>
      </c>
      <c r="L661">
        <v>7.16</v>
      </c>
      <c r="M661">
        <v>4.95</v>
      </c>
      <c r="N661">
        <v>4379.8</v>
      </c>
      <c r="P661">
        <v>50.12</v>
      </c>
      <c r="Q661">
        <v>44346.67</v>
      </c>
      <c r="S661">
        <v>0.15720000000000001</v>
      </c>
      <c r="T661">
        <v>0.15720000000000001</v>
      </c>
      <c r="V661">
        <v>2010460.08</v>
      </c>
      <c r="X661">
        <v>461278.93</v>
      </c>
      <c r="Y661">
        <v>6382734.4999999981</v>
      </c>
      <c r="Z661">
        <v>8854473.5099999979</v>
      </c>
      <c r="AA661">
        <v>0.69234064532730943</v>
      </c>
      <c r="AB661">
        <v>91660428</v>
      </c>
      <c r="AC661">
        <v>2.4854500000000002E-2</v>
      </c>
      <c r="AD661">
        <v>2278174.1</v>
      </c>
      <c r="AE661">
        <v>42084.639999999999</v>
      </c>
      <c r="AF661">
        <v>2052544.72</v>
      </c>
      <c r="AH661">
        <v>1480934.23</v>
      </c>
      <c r="AJ661">
        <v>5927111.2300000004</v>
      </c>
      <c r="AK661">
        <v>8440934.8800000008</v>
      </c>
      <c r="AL661">
        <v>0.66000562262509921</v>
      </c>
      <c r="AO661">
        <v>521.3310541246143</v>
      </c>
      <c r="AP661">
        <v>5.4647848438323689E-2</v>
      </c>
    </row>
    <row r="662" spans="1:42" x14ac:dyDescent="0.25">
      <c r="A662" t="s">
        <v>1486</v>
      </c>
      <c r="B662" t="s">
        <v>1487</v>
      </c>
      <c r="C662" t="s">
        <v>1459</v>
      </c>
      <c r="D662" t="s">
        <v>211</v>
      </c>
      <c r="F662">
        <v>862.05</v>
      </c>
      <c r="H662">
        <v>189297342</v>
      </c>
      <c r="I662">
        <v>11057121.029999999</v>
      </c>
      <c r="J662">
        <v>12826.54</v>
      </c>
      <c r="L662">
        <v>17.11</v>
      </c>
      <c r="M662">
        <v>11.84</v>
      </c>
      <c r="N662">
        <v>10206.67</v>
      </c>
      <c r="P662">
        <v>0.03</v>
      </c>
      <c r="Q662">
        <v>25.86</v>
      </c>
      <c r="S662">
        <v>0.48920000000000002</v>
      </c>
      <c r="T662">
        <v>0.48920000000000002</v>
      </c>
      <c r="V662">
        <v>5409143.5999999996</v>
      </c>
      <c r="X662">
        <v>806198.45</v>
      </c>
      <c r="Y662">
        <v>1826087.5000000002</v>
      </c>
      <c r="Z662">
        <v>8041429.5499999998</v>
      </c>
      <c r="AA662">
        <v>0.72726250605217446</v>
      </c>
      <c r="AB662">
        <v>189297342</v>
      </c>
      <c r="AC662">
        <v>2.9371899999999999E-2</v>
      </c>
      <c r="AD662">
        <v>5560022.5899999999</v>
      </c>
      <c r="AE662">
        <v>73810</v>
      </c>
      <c r="AF662">
        <v>5482953.5999999996</v>
      </c>
      <c r="AH662">
        <v>346078.27</v>
      </c>
      <c r="AJ662">
        <v>1731698.97</v>
      </c>
      <c r="AK662">
        <v>8020851.0199999996</v>
      </c>
      <c r="AL662">
        <v>0.72540139501394241</v>
      </c>
      <c r="AO662">
        <v>935.21077663708604</v>
      </c>
      <c r="AP662">
        <v>0.10051283186656171</v>
      </c>
    </row>
    <row r="663" spans="1:42" x14ac:dyDescent="0.25">
      <c r="A663" t="s">
        <v>1488</v>
      </c>
      <c r="B663" t="s">
        <v>1489</v>
      </c>
      <c r="C663" t="s">
        <v>1459</v>
      </c>
      <c r="D663" t="s">
        <v>211</v>
      </c>
      <c r="F663">
        <v>414.05</v>
      </c>
      <c r="H663">
        <v>56539635</v>
      </c>
      <c r="I663">
        <v>5398672.1100000003</v>
      </c>
      <c r="J663">
        <v>13038.69</v>
      </c>
      <c r="L663">
        <v>10.47</v>
      </c>
      <c r="M663">
        <v>7.24</v>
      </c>
      <c r="N663">
        <v>2997.72</v>
      </c>
      <c r="P663">
        <v>22.94</v>
      </c>
      <c r="Q663">
        <v>9498.2999999999993</v>
      </c>
      <c r="S663">
        <v>0.24809999999999999</v>
      </c>
      <c r="T663">
        <v>0.24809999999999999</v>
      </c>
      <c r="V663">
        <v>1339410.55</v>
      </c>
      <c r="X663">
        <v>478899.44</v>
      </c>
      <c r="Y663">
        <v>2326231.0700000003</v>
      </c>
      <c r="Z663">
        <v>4144541.0600000005</v>
      </c>
      <c r="AA663">
        <v>0.76769638450963462</v>
      </c>
      <c r="AB663">
        <v>56539635</v>
      </c>
      <c r="AC663">
        <v>2.4374300000000002E-2</v>
      </c>
      <c r="AD663">
        <v>1378114.02</v>
      </c>
      <c r="AE663">
        <v>9602.33</v>
      </c>
      <c r="AF663">
        <v>1349012.88</v>
      </c>
      <c r="AH663">
        <v>190161.05</v>
      </c>
      <c r="AJ663">
        <v>2282055.9700000002</v>
      </c>
      <c r="AK663">
        <v>4109968.29</v>
      </c>
      <c r="AL663">
        <v>0.76129244493049975</v>
      </c>
      <c r="AO663">
        <v>1156.6222436903756</v>
      </c>
      <c r="AP663">
        <v>0.11652144401337948</v>
      </c>
    </row>
    <row r="664" spans="1:42" x14ac:dyDescent="0.25">
      <c r="A664" t="s">
        <v>1490</v>
      </c>
      <c r="B664" t="s">
        <v>1491</v>
      </c>
      <c r="C664" t="s">
        <v>1459</v>
      </c>
      <c r="D664" t="s">
        <v>222</v>
      </c>
      <c r="F664">
        <v>1235.5</v>
      </c>
      <c r="H664">
        <v>624389164</v>
      </c>
      <c r="I664">
        <v>17711013.989999998</v>
      </c>
      <c r="J664">
        <v>14335.09</v>
      </c>
      <c r="L664">
        <v>35.25</v>
      </c>
      <c r="M664">
        <v>10.84</v>
      </c>
      <c r="N664">
        <v>13392.82</v>
      </c>
      <c r="P664">
        <v>1.41</v>
      </c>
      <c r="Q664">
        <v>1742.05</v>
      </c>
      <c r="S664">
        <v>0.43280000000000002</v>
      </c>
      <c r="T664">
        <v>0.43280000000000002</v>
      </c>
      <c r="V664">
        <v>7665326.8499999996</v>
      </c>
      <c r="X664">
        <v>2513779.33</v>
      </c>
      <c r="Y664">
        <v>2630220.7200000002</v>
      </c>
      <c r="Z664">
        <v>12809326.9</v>
      </c>
      <c r="AA664">
        <v>0.72324074201693977</v>
      </c>
      <c r="AB664">
        <v>624389164</v>
      </c>
      <c r="AC664">
        <v>1.9560000000000001E-2</v>
      </c>
      <c r="AD664">
        <v>12213052.039999999</v>
      </c>
      <c r="AE664">
        <v>1968255.46</v>
      </c>
      <c r="AF664">
        <v>9633582.3100000005</v>
      </c>
      <c r="AH664">
        <v>484360.57</v>
      </c>
      <c r="AJ664">
        <v>2496169.44</v>
      </c>
      <c r="AK664">
        <v>14643531.08</v>
      </c>
      <c r="AL664">
        <v>0.82680365383190579</v>
      </c>
      <c r="AO664">
        <v>2034.6251153379199</v>
      </c>
      <c r="AP664">
        <v>0.17166483386191578</v>
      </c>
    </row>
    <row r="665" spans="1:42" x14ac:dyDescent="0.25">
      <c r="A665" t="s">
        <v>1492</v>
      </c>
      <c r="B665" t="s">
        <v>1493</v>
      </c>
      <c r="C665" t="s">
        <v>1459</v>
      </c>
      <c r="D665" t="s">
        <v>211</v>
      </c>
      <c r="F665">
        <v>1721.29</v>
      </c>
      <c r="H665">
        <v>302024230</v>
      </c>
      <c r="I665">
        <v>22970486.82</v>
      </c>
      <c r="J665">
        <v>13344.92</v>
      </c>
      <c r="L665">
        <v>13.14</v>
      </c>
      <c r="M665">
        <v>9.09</v>
      </c>
      <c r="N665">
        <v>15646.52</v>
      </c>
      <c r="P665">
        <v>8.64</v>
      </c>
      <c r="Q665">
        <v>14871.94</v>
      </c>
      <c r="S665">
        <v>0.33810000000000001</v>
      </c>
      <c r="T665">
        <v>0.33810000000000001</v>
      </c>
      <c r="V665">
        <v>7766321.5899999999</v>
      </c>
      <c r="X665">
        <v>2584359.86</v>
      </c>
      <c r="Y665">
        <v>7092231.29</v>
      </c>
      <c r="Z665">
        <v>17442912.739999998</v>
      </c>
      <c r="AA665">
        <v>0.75936190977079165</v>
      </c>
      <c r="AB665">
        <v>302024230</v>
      </c>
      <c r="AC665">
        <v>2.8533900000000001E-2</v>
      </c>
      <c r="AD665">
        <v>8617929.1699999999</v>
      </c>
      <c r="AE665">
        <v>287928.52</v>
      </c>
      <c r="AF665">
        <v>8054250.1100000003</v>
      </c>
      <c r="AH665">
        <v>1175854.46</v>
      </c>
      <c r="AJ665">
        <v>6809275.9100000001</v>
      </c>
      <c r="AK665">
        <v>17447885.880000003</v>
      </c>
      <c r="AL665">
        <v>0.75957841105955293</v>
      </c>
      <c r="AO665">
        <v>1501.4087457662567</v>
      </c>
      <c r="AP665">
        <v>0.14811879661377059</v>
      </c>
    </row>
    <row r="666" spans="1:42" x14ac:dyDescent="0.25">
      <c r="A666" t="s">
        <v>1494</v>
      </c>
      <c r="B666" t="s">
        <v>1495</v>
      </c>
      <c r="C666" t="s">
        <v>1459</v>
      </c>
      <c r="D666" t="s">
        <v>211</v>
      </c>
      <c r="F666">
        <v>479.31</v>
      </c>
      <c r="H666">
        <v>57248244</v>
      </c>
      <c r="I666">
        <v>6370544.54</v>
      </c>
      <c r="J666">
        <v>13291.07</v>
      </c>
      <c r="L666">
        <v>8.98</v>
      </c>
      <c r="M666">
        <v>6.21</v>
      </c>
      <c r="N666">
        <v>2976.51</v>
      </c>
      <c r="P666">
        <v>33.869999999999997</v>
      </c>
      <c r="Q666">
        <v>16234.22</v>
      </c>
      <c r="S666">
        <v>0.20419999999999999</v>
      </c>
      <c r="T666">
        <v>0.20419999999999999</v>
      </c>
      <c r="V666">
        <v>1300865.19</v>
      </c>
      <c r="X666">
        <v>484263.34</v>
      </c>
      <c r="Y666">
        <v>2981431.46</v>
      </c>
      <c r="Z666">
        <v>4766559.99</v>
      </c>
      <c r="AA666">
        <v>0.74821861146582613</v>
      </c>
      <c r="AB666">
        <v>57248244</v>
      </c>
      <c r="AC666">
        <v>3.8467399999999999E-2</v>
      </c>
      <c r="AD666">
        <v>2202191.1</v>
      </c>
      <c r="AE666">
        <v>184050.75</v>
      </c>
      <c r="AF666">
        <v>1484915.94</v>
      </c>
      <c r="AH666">
        <v>416112.4</v>
      </c>
      <c r="AJ666">
        <v>2876662.1</v>
      </c>
      <c r="AK666">
        <v>4845841.38</v>
      </c>
      <c r="AL666">
        <v>0.76066360568919278</v>
      </c>
      <c r="AO666">
        <v>1010.3343139095784</v>
      </c>
      <c r="AP666">
        <v>9.9933799318870822E-2</v>
      </c>
    </row>
    <row r="667" spans="1:42" x14ac:dyDescent="0.25">
      <c r="A667" t="s">
        <v>1496</v>
      </c>
      <c r="B667" t="s">
        <v>1497</v>
      </c>
      <c r="C667" t="s">
        <v>1459</v>
      </c>
      <c r="D667" t="s">
        <v>222</v>
      </c>
      <c r="F667">
        <v>405.99</v>
      </c>
      <c r="H667">
        <v>700466527</v>
      </c>
      <c r="I667">
        <v>5329028.4800000004</v>
      </c>
      <c r="J667">
        <v>13126</v>
      </c>
      <c r="L667">
        <v>131.44</v>
      </c>
      <c r="M667">
        <v>40.44</v>
      </c>
      <c r="N667">
        <v>16418.23</v>
      </c>
      <c r="P667">
        <v>807.12</v>
      </c>
      <c r="Q667">
        <v>327682.64</v>
      </c>
      <c r="S667">
        <v>0.99990000000000001</v>
      </c>
      <c r="T667">
        <v>0.9</v>
      </c>
      <c r="V667">
        <v>4796125.63</v>
      </c>
      <c r="X667">
        <v>1011583.12</v>
      </c>
      <c r="Y667">
        <v>304803.27</v>
      </c>
      <c r="Z667">
        <v>6112512.0199999996</v>
      </c>
      <c r="AA667">
        <v>1</v>
      </c>
      <c r="AB667">
        <v>700466527</v>
      </c>
      <c r="AC667">
        <v>1.7135500000000001E-2</v>
      </c>
      <c r="AD667">
        <v>12002844.17</v>
      </c>
      <c r="AE667">
        <v>6486046.6799999997</v>
      </c>
      <c r="AF667">
        <v>11282172.310000001</v>
      </c>
      <c r="AH667">
        <v>71737.899999999994</v>
      </c>
      <c r="AJ667">
        <v>304803.27</v>
      </c>
      <c r="AK667">
        <v>12598558.699999999</v>
      </c>
      <c r="AL667">
        <v>2.3641379938731344</v>
      </c>
      <c r="AO667">
        <v>2491.6454099854677</v>
      </c>
      <c r="AP667">
        <v>8.0293559294207201E-2</v>
      </c>
    </row>
    <row r="668" spans="1:42" x14ac:dyDescent="0.25">
      <c r="A668" t="s">
        <v>1498</v>
      </c>
      <c r="B668" t="s">
        <v>1499</v>
      </c>
      <c r="C668" t="s">
        <v>1459</v>
      </c>
      <c r="D668" t="s">
        <v>211</v>
      </c>
      <c r="F668">
        <v>444.96</v>
      </c>
      <c r="H668">
        <v>559546920</v>
      </c>
      <c r="I668">
        <v>5342011.1100000003</v>
      </c>
      <c r="J668">
        <v>12005.59</v>
      </c>
      <c r="L668">
        <v>104.74</v>
      </c>
      <c r="M668">
        <v>72.510000000000005</v>
      </c>
      <c r="N668">
        <v>32264.04</v>
      </c>
      <c r="P668">
        <v>3657.83</v>
      </c>
      <c r="Q668">
        <v>1627588.03</v>
      </c>
      <c r="S668">
        <v>1</v>
      </c>
      <c r="T668">
        <v>0.9</v>
      </c>
      <c r="V668">
        <v>4807809.99</v>
      </c>
      <c r="X668">
        <v>846654.51</v>
      </c>
      <c r="Y668">
        <v>437921.02000000008</v>
      </c>
      <c r="Z668">
        <v>6092385.5200000005</v>
      </c>
      <c r="AA668">
        <v>1</v>
      </c>
      <c r="AB668">
        <v>559546920</v>
      </c>
      <c r="AC668">
        <v>1.31389E-2</v>
      </c>
      <c r="AD668">
        <v>7351831.0199999996</v>
      </c>
      <c r="AE668">
        <v>2289618.92</v>
      </c>
      <c r="AF668">
        <v>7097428.9100000001</v>
      </c>
      <c r="AH668">
        <v>101250</v>
      </c>
      <c r="AJ668">
        <v>437921.02</v>
      </c>
      <c r="AK668">
        <v>8382004.4399999995</v>
      </c>
      <c r="AL668">
        <v>1.5690728205917188</v>
      </c>
      <c r="AO668">
        <v>1902.7654395900756</v>
      </c>
      <c r="AP668">
        <v>0.10100859717511675</v>
      </c>
    </row>
    <row r="669" spans="1:42" x14ac:dyDescent="0.25">
      <c r="A669" t="s">
        <v>1500</v>
      </c>
      <c r="B669" t="s">
        <v>1501</v>
      </c>
      <c r="C669" t="s">
        <v>1459</v>
      </c>
      <c r="D669" t="s">
        <v>211</v>
      </c>
      <c r="F669">
        <v>209</v>
      </c>
      <c r="H669">
        <v>79019360</v>
      </c>
      <c r="I669">
        <v>2393771.2999999998</v>
      </c>
      <c r="J669">
        <v>11453.45</v>
      </c>
      <c r="L669">
        <v>33.01</v>
      </c>
      <c r="M669">
        <v>22.85</v>
      </c>
      <c r="N669">
        <v>4775.6499999999996</v>
      </c>
      <c r="P669">
        <v>117.07</v>
      </c>
      <c r="Q669">
        <v>24467.63</v>
      </c>
      <c r="S669">
        <v>0.93779999999999997</v>
      </c>
      <c r="T669">
        <v>0.9</v>
      </c>
      <c r="V669">
        <v>2154394.17</v>
      </c>
      <c r="X669">
        <v>188371.49</v>
      </c>
      <c r="Y669">
        <v>166130.87000000002</v>
      </c>
      <c r="Z669">
        <v>2508896.5300000003</v>
      </c>
      <c r="AA669">
        <v>1</v>
      </c>
      <c r="AB669">
        <v>79019360</v>
      </c>
      <c r="AC669">
        <v>2.87046E-2</v>
      </c>
      <c r="AD669">
        <v>2268219.12</v>
      </c>
      <c r="AE669">
        <v>102442.45</v>
      </c>
      <c r="AF669">
        <v>2256836.62</v>
      </c>
      <c r="AH669">
        <v>25883.14</v>
      </c>
      <c r="AJ669">
        <v>166130.87</v>
      </c>
      <c r="AK669">
        <v>2611338.9800000004</v>
      </c>
      <c r="AL669">
        <v>1.0908890836814698</v>
      </c>
      <c r="AO669">
        <v>901.29899521531092</v>
      </c>
      <c r="AP669">
        <v>7.213597753593827E-2</v>
      </c>
    </row>
    <row r="670" spans="1:42" x14ac:dyDescent="0.25">
      <c r="A670" t="s">
        <v>1502</v>
      </c>
      <c r="B670" t="s">
        <v>1503</v>
      </c>
      <c r="C670" t="s">
        <v>1459</v>
      </c>
      <c r="D670" t="s">
        <v>211</v>
      </c>
      <c r="F670">
        <v>354.39</v>
      </c>
      <c r="H670">
        <v>101377504</v>
      </c>
      <c r="I670">
        <v>4213340.1500000004</v>
      </c>
      <c r="J670">
        <v>11888.99</v>
      </c>
      <c r="L670">
        <v>24.06</v>
      </c>
      <c r="M670">
        <v>16.649999999999999</v>
      </c>
      <c r="N670">
        <v>5900.59</v>
      </c>
      <c r="P670">
        <v>21.34</v>
      </c>
      <c r="Q670">
        <v>7562.68</v>
      </c>
      <c r="S670">
        <v>0.74409999999999998</v>
      </c>
      <c r="T670">
        <v>0.74409999999999998</v>
      </c>
      <c r="V670">
        <v>3135146.4</v>
      </c>
      <c r="X670">
        <v>113723.79</v>
      </c>
      <c r="Y670">
        <v>345255.97000000003</v>
      </c>
      <c r="Z670">
        <v>3594126.16</v>
      </c>
      <c r="AA670">
        <v>0.8530348920440235</v>
      </c>
      <c r="AB670">
        <v>101377504</v>
      </c>
      <c r="AC670">
        <v>2.40135E-2</v>
      </c>
      <c r="AD670">
        <v>2434428.69</v>
      </c>
      <c r="AE670">
        <v>0</v>
      </c>
      <c r="AF670">
        <v>3135146.4</v>
      </c>
      <c r="AH670">
        <v>40312.839999999997</v>
      </c>
      <c r="AJ670">
        <v>339331.38</v>
      </c>
      <c r="AK670">
        <v>3588201.57</v>
      </c>
      <c r="AL670">
        <v>0.85162874162913227</v>
      </c>
      <c r="AO670">
        <v>320.90011004825192</v>
      </c>
      <c r="AP670">
        <v>3.1693813120983613E-2</v>
      </c>
    </row>
    <row r="671" spans="1:42" x14ac:dyDescent="0.25">
      <c r="A671" t="s">
        <v>1504</v>
      </c>
      <c r="B671" t="s">
        <v>1505</v>
      </c>
      <c r="C671" t="s">
        <v>1459</v>
      </c>
      <c r="D671" t="s">
        <v>211</v>
      </c>
      <c r="F671">
        <v>175</v>
      </c>
      <c r="H671">
        <v>59747638</v>
      </c>
      <c r="I671">
        <v>2105267.09</v>
      </c>
      <c r="J671">
        <v>12030.09</v>
      </c>
      <c r="L671">
        <v>28.38</v>
      </c>
      <c r="M671">
        <v>19.64</v>
      </c>
      <c r="N671">
        <v>3437</v>
      </c>
      <c r="P671">
        <v>57.91</v>
      </c>
      <c r="Q671">
        <v>10134.25</v>
      </c>
      <c r="S671">
        <v>0.86009999999999998</v>
      </c>
      <c r="T671">
        <v>0.86009999999999998</v>
      </c>
      <c r="V671">
        <v>1810740.22</v>
      </c>
      <c r="X671">
        <v>46456.52</v>
      </c>
      <c r="Y671">
        <v>205353.44</v>
      </c>
      <c r="Z671">
        <v>2062550.18</v>
      </c>
      <c r="AA671">
        <v>0.97970950564757087</v>
      </c>
      <c r="AB671">
        <v>59747638</v>
      </c>
      <c r="AC671">
        <v>1.79419E-2</v>
      </c>
      <c r="AD671">
        <v>1071986.1399999999</v>
      </c>
      <c r="AE671">
        <v>0</v>
      </c>
      <c r="AF671">
        <v>1810740.22</v>
      </c>
      <c r="AH671">
        <v>24213.25</v>
      </c>
      <c r="AJ671">
        <v>204862.14</v>
      </c>
      <c r="AK671">
        <v>2062058.88</v>
      </c>
      <c r="AL671">
        <v>0.97947613858344218</v>
      </c>
      <c r="AO671">
        <v>265.46582857142857</v>
      </c>
      <c r="AP671">
        <v>2.2529191794950103E-2</v>
      </c>
    </row>
    <row r="672" spans="1:42" x14ac:dyDescent="0.25">
      <c r="A672" t="s">
        <v>1506</v>
      </c>
      <c r="B672" t="s">
        <v>1507</v>
      </c>
      <c r="C672" t="s">
        <v>1459</v>
      </c>
      <c r="D672" t="s">
        <v>211</v>
      </c>
      <c r="F672">
        <v>75.75</v>
      </c>
      <c r="H672">
        <v>35757919</v>
      </c>
      <c r="I672">
        <v>883851.8</v>
      </c>
      <c r="J672">
        <v>11668.01</v>
      </c>
      <c r="L672">
        <v>40.450000000000003</v>
      </c>
      <c r="M672">
        <v>28</v>
      </c>
      <c r="N672">
        <v>2121</v>
      </c>
      <c r="P672">
        <v>255.04</v>
      </c>
      <c r="Q672">
        <v>19319.28</v>
      </c>
      <c r="S672">
        <v>0.98829999999999996</v>
      </c>
      <c r="T672">
        <v>0.9</v>
      </c>
      <c r="V672">
        <v>795466.62</v>
      </c>
      <c r="X672">
        <v>415569.25</v>
      </c>
      <c r="Y672">
        <v>72672.72</v>
      </c>
      <c r="Z672">
        <v>1283708.5900000001</v>
      </c>
      <c r="AA672">
        <v>1</v>
      </c>
      <c r="AB672">
        <v>35757919</v>
      </c>
      <c r="AC672">
        <v>2.74551E-2</v>
      </c>
      <c r="AD672">
        <v>981737.24</v>
      </c>
      <c r="AE672">
        <v>167643.54999999999</v>
      </c>
      <c r="AF672">
        <v>963110.17</v>
      </c>
      <c r="AH672">
        <v>27524.560000000001</v>
      </c>
      <c r="AJ672">
        <v>72672.72</v>
      </c>
      <c r="AK672">
        <v>1451352.14</v>
      </c>
      <c r="AL672">
        <v>1.6420763526192963</v>
      </c>
      <c r="AO672">
        <v>5486.0627062706271</v>
      </c>
      <c r="AP672">
        <v>0.28633247476384333</v>
      </c>
    </row>
    <row r="673" spans="1:42" x14ac:dyDescent="0.25">
      <c r="A673" t="s">
        <v>1508</v>
      </c>
      <c r="B673" t="s">
        <v>1509</v>
      </c>
      <c r="C673" t="s">
        <v>1459</v>
      </c>
      <c r="D673" t="s">
        <v>222</v>
      </c>
      <c r="F673">
        <v>507.49</v>
      </c>
      <c r="H673">
        <v>228379878</v>
      </c>
      <c r="I673">
        <v>7453884.75</v>
      </c>
      <c r="J673">
        <v>14687.74</v>
      </c>
      <c r="L673">
        <v>30.63</v>
      </c>
      <c r="M673">
        <v>9.42</v>
      </c>
      <c r="N673">
        <v>4780.55</v>
      </c>
      <c r="P673">
        <v>6.81</v>
      </c>
      <c r="Q673">
        <v>3456</v>
      </c>
      <c r="S673">
        <v>0.35539999999999999</v>
      </c>
      <c r="T673">
        <v>0.35539999999999999</v>
      </c>
      <c r="V673">
        <v>2649110.64</v>
      </c>
      <c r="X673">
        <v>913592.31</v>
      </c>
      <c r="Y673">
        <v>1856528.5999999996</v>
      </c>
      <c r="Z673">
        <v>5419231.5499999998</v>
      </c>
      <c r="AA673">
        <v>0.72703452384342271</v>
      </c>
      <c r="AB673">
        <v>228379878</v>
      </c>
      <c r="AC673">
        <v>1.7716099999999999E-2</v>
      </c>
      <c r="AD673">
        <v>4046000.75</v>
      </c>
      <c r="AE673">
        <v>496454.74</v>
      </c>
      <c r="AF673">
        <v>3145565.38</v>
      </c>
      <c r="AH673">
        <v>296600.46999999997</v>
      </c>
      <c r="AJ673">
        <v>1775566.91</v>
      </c>
      <c r="AK673">
        <v>5834724.5999999996</v>
      </c>
      <c r="AL673">
        <v>0.78277633686246617</v>
      </c>
      <c r="AO673">
        <v>1800.2173638889437</v>
      </c>
      <c r="AP673">
        <v>0.15657848015654416</v>
      </c>
    </row>
    <row r="674" spans="1:42" x14ac:dyDescent="0.25">
      <c r="A674" t="s">
        <v>1510</v>
      </c>
      <c r="B674" t="s">
        <v>1511</v>
      </c>
      <c r="C674" t="s">
        <v>1459</v>
      </c>
      <c r="D674" t="s">
        <v>211</v>
      </c>
      <c r="F674">
        <v>1020.72</v>
      </c>
      <c r="H674">
        <v>226418087</v>
      </c>
      <c r="I674">
        <v>14492375.65</v>
      </c>
      <c r="J674">
        <v>14198.18</v>
      </c>
      <c r="L674">
        <v>15.62</v>
      </c>
      <c r="M674">
        <v>10.81</v>
      </c>
      <c r="N674">
        <v>11033.98</v>
      </c>
      <c r="P674">
        <v>1.48</v>
      </c>
      <c r="Q674">
        <v>1510.66</v>
      </c>
      <c r="S674">
        <v>0.43120000000000003</v>
      </c>
      <c r="T674">
        <v>0.43120000000000003</v>
      </c>
      <c r="V674">
        <v>6249112.3799999999</v>
      </c>
      <c r="X674">
        <v>1145597.06</v>
      </c>
      <c r="Y674">
        <v>3824002.58</v>
      </c>
      <c r="Z674">
        <v>11218712.02</v>
      </c>
      <c r="AA674">
        <v>0.77411131831929847</v>
      </c>
      <c r="AB674">
        <v>226418087</v>
      </c>
      <c r="AC674">
        <v>2.0925800000000001E-2</v>
      </c>
      <c r="AD674">
        <v>4737979.5999999996</v>
      </c>
      <c r="AE674">
        <v>0</v>
      </c>
      <c r="AF674">
        <v>6249112.3799999999</v>
      </c>
      <c r="AH674">
        <v>961872.62</v>
      </c>
      <c r="AJ674">
        <v>3606726.44</v>
      </c>
      <c r="AK674">
        <v>11001435.879999999</v>
      </c>
      <c r="AL674">
        <v>0.75911887365409259</v>
      </c>
      <c r="AO674">
        <v>1122.3421310447527</v>
      </c>
      <c r="AP674">
        <v>0.10413159450237146</v>
      </c>
    </row>
    <row r="675" spans="1:42" x14ac:dyDescent="0.25">
      <c r="A675" t="s">
        <v>1512</v>
      </c>
      <c r="B675" t="s">
        <v>1513</v>
      </c>
      <c r="C675" t="s">
        <v>1459</v>
      </c>
      <c r="D675" t="s">
        <v>102</v>
      </c>
      <c r="F675">
        <v>94.64</v>
      </c>
      <c r="H675">
        <v>29519349</v>
      </c>
      <c r="I675">
        <v>1181317.24</v>
      </c>
      <c r="J675">
        <v>12482.21</v>
      </c>
      <c r="L675">
        <v>24.98</v>
      </c>
      <c r="M675">
        <v>24.98</v>
      </c>
      <c r="N675">
        <v>2364.1</v>
      </c>
      <c r="P675">
        <v>167.7</v>
      </c>
      <c r="Q675">
        <v>15871.12</v>
      </c>
      <c r="S675">
        <v>0.96699999999999997</v>
      </c>
      <c r="T675">
        <v>0.9</v>
      </c>
      <c r="V675">
        <v>1063185.51</v>
      </c>
      <c r="X675">
        <v>90854.24</v>
      </c>
      <c r="Y675">
        <v>178601.81999999998</v>
      </c>
      <c r="Z675">
        <v>1332641.57</v>
      </c>
      <c r="AA675">
        <v>1</v>
      </c>
      <c r="AB675">
        <v>29519349</v>
      </c>
      <c r="AC675">
        <v>5.2117999999999998E-2</v>
      </c>
      <c r="AD675">
        <v>1538489.43</v>
      </c>
      <c r="AE675">
        <v>427773.52</v>
      </c>
      <c r="AF675">
        <v>1490959.03</v>
      </c>
      <c r="AH675">
        <v>70091.45</v>
      </c>
      <c r="AJ675">
        <v>178601.82</v>
      </c>
      <c r="AK675">
        <v>1760415.09</v>
      </c>
      <c r="AL675">
        <v>1.4902136618271991</v>
      </c>
      <c r="AO675">
        <v>959.99830938292484</v>
      </c>
      <c r="AP675">
        <v>5.1609555335043168E-2</v>
      </c>
    </row>
    <row r="676" spans="1:42" x14ac:dyDescent="0.25">
      <c r="A676" t="s">
        <v>1514</v>
      </c>
      <c r="B676" t="s">
        <v>1515</v>
      </c>
      <c r="C676" t="s">
        <v>1516</v>
      </c>
      <c r="D676" t="s">
        <v>102</v>
      </c>
      <c r="F676">
        <v>488.45</v>
      </c>
      <c r="H676">
        <v>106207462</v>
      </c>
      <c r="I676">
        <v>6279442.2199999997</v>
      </c>
      <c r="J676">
        <v>12855.85</v>
      </c>
      <c r="L676">
        <v>16.91</v>
      </c>
      <c r="M676">
        <v>16.91</v>
      </c>
      <c r="N676">
        <v>8259.68</v>
      </c>
      <c r="P676">
        <v>23.81</v>
      </c>
      <c r="Q676">
        <v>11629.99</v>
      </c>
      <c r="S676">
        <v>0.75590000000000002</v>
      </c>
      <c r="T676">
        <v>0.75590000000000002</v>
      </c>
      <c r="V676">
        <v>4746630.37</v>
      </c>
      <c r="X676">
        <v>1024294.62</v>
      </c>
      <c r="Y676">
        <v>697781.85</v>
      </c>
      <c r="Z676">
        <v>6468706.8399999999</v>
      </c>
      <c r="AA676">
        <v>1</v>
      </c>
      <c r="AB676">
        <v>106207462</v>
      </c>
      <c r="AC676">
        <v>4.2844100000000003E-2</v>
      </c>
      <c r="AD676">
        <v>4550363.12</v>
      </c>
      <c r="AE676">
        <v>0</v>
      </c>
      <c r="AF676">
        <v>4746630.37</v>
      </c>
      <c r="AH676">
        <v>242350.95</v>
      </c>
      <c r="AJ676">
        <v>697781.85</v>
      </c>
      <c r="AK676">
        <v>6468706.8399999999</v>
      </c>
      <c r="AL676">
        <v>1.0301403553642381</v>
      </c>
      <c r="AO676">
        <v>2097.0306479680621</v>
      </c>
      <c r="AP676">
        <v>0.15834611852652763</v>
      </c>
    </row>
    <row r="677" spans="1:42" x14ac:dyDescent="0.25">
      <c r="A677" t="s">
        <v>1517</v>
      </c>
      <c r="B677" t="s">
        <v>1518</v>
      </c>
      <c r="C677" t="s">
        <v>1516</v>
      </c>
      <c r="D677" t="s">
        <v>102</v>
      </c>
      <c r="F677">
        <v>657.36</v>
      </c>
      <c r="H677">
        <v>114625665</v>
      </c>
      <c r="I677">
        <v>8609025.4000000004</v>
      </c>
      <c r="J677">
        <v>13096.36</v>
      </c>
      <c r="L677">
        <v>13.31</v>
      </c>
      <c r="M677">
        <v>13.31</v>
      </c>
      <c r="N677">
        <v>8749.4599999999991</v>
      </c>
      <c r="P677">
        <v>1.63</v>
      </c>
      <c r="Q677">
        <v>1071.49</v>
      </c>
      <c r="S677">
        <v>0.57210000000000005</v>
      </c>
      <c r="T677">
        <v>0.57210000000000005</v>
      </c>
      <c r="V677">
        <v>4925223.43</v>
      </c>
      <c r="X677">
        <v>238704.09</v>
      </c>
      <c r="Y677">
        <v>1206904.7400000002</v>
      </c>
      <c r="Z677">
        <v>6370832.2599999998</v>
      </c>
      <c r="AA677">
        <v>0.74001782594345689</v>
      </c>
      <c r="AB677">
        <v>114625665</v>
      </c>
      <c r="AC677">
        <v>4.13467E-2</v>
      </c>
      <c r="AD677">
        <v>4739392.9800000004</v>
      </c>
      <c r="AE677">
        <v>0</v>
      </c>
      <c r="AF677">
        <v>4925223.43</v>
      </c>
      <c r="AH677">
        <v>226300.25</v>
      </c>
      <c r="AJ677">
        <v>1148070.7</v>
      </c>
      <c r="AK677">
        <v>6311998.2199999997</v>
      </c>
      <c r="AL677">
        <v>0.7331838305413757</v>
      </c>
      <c r="AO677">
        <v>363.12536509675061</v>
      </c>
      <c r="AP677">
        <v>3.7817515417486923E-2</v>
      </c>
    </row>
    <row r="678" spans="1:42" x14ac:dyDescent="0.25">
      <c r="A678" t="s">
        <v>1519</v>
      </c>
      <c r="B678" t="s">
        <v>1520</v>
      </c>
      <c r="C678" t="s">
        <v>1521</v>
      </c>
      <c r="D678" t="s">
        <v>102</v>
      </c>
      <c r="F678">
        <v>725.29</v>
      </c>
      <c r="H678">
        <v>138618187</v>
      </c>
      <c r="I678">
        <v>9166343.4399999995</v>
      </c>
      <c r="J678">
        <v>12638.17</v>
      </c>
      <c r="L678">
        <v>15.12</v>
      </c>
      <c r="M678">
        <v>15.12</v>
      </c>
      <c r="N678">
        <v>10966.38</v>
      </c>
      <c r="P678">
        <v>9.5399999999999991</v>
      </c>
      <c r="Q678">
        <v>6919.26</v>
      </c>
      <c r="S678">
        <v>0.66959999999999997</v>
      </c>
      <c r="T678">
        <v>0.66959999999999997</v>
      </c>
      <c r="V678">
        <v>6137783.5599999996</v>
      </c>
      <c r="X678">
        <v>4820138.5599999996</v>
      </c>
      <c r="Y678">
        <v>901630.04</v>
      </c>
      <c r="Z678">
        <v>11859552.16</v>
      </c>
      <c r="AA678">
        <v>1</v>
      </c>
      <c r="AB678">
        <v>138618187</v>
      </c>
      <c r="AC678">
        <v>3.7942799999999999E-2</v>
      </c>
      <c r="AD678">
        <v>5259562.1399999997</v>
      </c>
      <c r="AE678">
        <v>0</v>
      </c>
      <c r="AF678">
        <v>6137783.5599999996</v>
      </c>
      <c r="AH678">
        <v>181577.2</v>
      </c>
      <c r="AJ678">
        <v>901630.04</v>
      </c>
      <c r="AK678">
        <v>11859552.16</v>
      </c>
      <c r="AL678">
        <v>1.2938149478719512</v>
      </c>
      <c r="AO678">
        <v>6645.8086558480054</v>
      </c>
      <c r="AP678">
        <v>0.40643512461266496</v>
      </c>
    </row>
    <row r="679" spans="1:42" x14ac:dyDescent="0.25">
      <c r="A679" t="s">
        <v>1522</v>
      </c>
      <c r="B679" t="s">
        <v>1523</v>
      </c>
      <c r="C679" t="s">
        <v>1524</v>
      </c>
      <c r="D679" t="s">
        <v>97</v>
      </c>
      <c r="F679">
        <v>116</v>
      </c>
      <c r="H679">
        <v>0</v>
      </c>
      <c r="I679">
        <v>1680157.17</v>
      </c>
      <c r="J679">
        <v>14484.11</v>
      </c>
      <c r="L679">
        <v>0</v>
      </c>
      <c r="M679">
        <v>0</v>
      </c>
      <c r="N679">
        <v>0</v>
      </c>
      <c r="P679">
        <v>0</v>
      </c>
      <c r="Q679">
        <v>0</v>
      </c>
      <c r="S679">
        <v>0</v>
      </c>
      <c r="T679">
        <v>0.1</v>
      </c>
      <c r="V679">
        <v>168015.71</v>
      </c>
      <c r="X679">
        <v>0</v>
      </c>
      <c r="Y679">
        <v>852426.80999999994</v>
      </c>
      <c r="Z679">
        <v>1020442.5199999999</v>
      </c>
      <c r="AA679">
        <v>0.60734944219533937</v>
      </c>
      <c r="AB679">
        <v>0</v>
      </c>
      <c r="AC679">
        <v>0</v>
      </c>
      <c r="AD679">
        <v>0</v>
      </c>
      <c r="AE679">
        <v>0</v>
      </c>
      <c r="AF679">
        <v>168015.71</v>
      </c>
      <c r="AH679">
        <v>0</v>
      </c>
      <c r="AJ679">
        <v>852426.81</v>
      </c>
      <c r="AK679">
        <v>1020442.52</v>
      </c>
      <c r="AL679">
        <v>0.60734944219533937</v>
      </c>
      <c r="AO679">
        <v>0</v>
      </c>
      <c r="AP679">
        <v>0</v>
      </c>
    </row>
    <row r="680" spans="1:42" x14ac:dyDescent="0.25">
      <c r="A680" t="s">
        <v>1525</v>
      </c>
      <c r="B680" t="s">
        <v>1526</v>
      </c>
      <c r="C680" t="s">
        <v>1524</v>
      </c>
      <c r="D680" t="s">
        <v>97</v>
      </c>
      <c r="F680">
        <v>66</v>
      </c>
      <c r="H680">
        <v>0</v>
      </c>
      <c r="I680">
        <v>922371.52</v>
      </c>
      <c r="J680">
        <v>13975.32</v>
      </c>
      <c r="L680">
        <v>0</v>
      </c>
      <c r="M680">
        <v>0</v>
      </c>
      <c r="N680">
        <v>0</v>
      </c>
      <c r="P680">
        <v>0</v>
      </c>
      <c r="Q680">
        <v>0</v>
      </c>
      <c r="S680">
        <v>0</v>
      </c>
      <c r="T680">
        <v>0.1</v>
      </c>
      <c r="V680">
        <v>92237.15</v>
      </c>
      <c r="X680">
        <v>0</v>
      </c>
      <c r="Y680">
        <v>340127.33</v>
      </c>
      <c r="Z680">
        <v>432364.48</v>
      </c>
      <c r="AA680">
        <v>0.468753068177994</v>
      </c>
      <c r="AB680">
        <v>0</v>
      </c>
      <c r="AC680">
        <v>0</v>
      </c>
      <c r="AD680">
        <v>0</v>
      </c>
      <c r="AE680">
        <v>0</v>
      </c>
      <c r="AF680">
        <v>92237.15</v>
      </c>
      <c r="AH680">
        <v>0</v>
      </c>
      <c r="AJ680">
        <v>340127.33</v>
      </c>
      <c r="AK680">
        <v>432364.48</v>
      </c>
      <c r="AL680">
        <v>0.468753068177994</v>
      </c>
      <c r="AO680">
        <v>0</v>
      </c>
      <c r="AP680">
        <v>0</v>
      </c>
    </row>
    <row r="681" spans="1:42" x14ac:dyDescent="0.25">
      <c r="A681" t="s">
        <v>1527</v>
      </c>
      <c r="B681" t="s">
        <v>1528</v>
      </c>
      <c r="C681" t="s">
        <v>1524</v>
      </c>
      <c r="D681" t="s">
        <v>102</v>
      </c>
      <c r="F681">
        <v>892.37</v>
      </c>
      <c r="H681">
        <v>134591748</v>
      </c>
      <c r="I681">
        <v>11572739.68</v>
      </c>
      <c r="J681">
        <v>12968.54</v>
      </c>
      <c r="L681">
        <v>11.63</v>
      </c>
      <c r="M681">
        <v>11.63</v>
      </c>
      <c r="N681">
        <v>10378.26</v>
      </c>
      <c r="P681">
        <v>0.15</v>
      </c>
      <c r="Q681">
        <v>133.85</v>
      </c>
      <c r="S681">
        <v>0.4773</v>
      </c>
      <c r="T681">
        <v>0.4773</v>
      </c>
      <c r="V681">
        <v>5523668.6399999997</v>
      </c>
      <c r="X681">
        <v>254445.13</v>
      </c>
      <c r="Y681">
        <v>2381409.4099999997</v>
      </c>
      <c r="Z681">
        <v>8159523.1799999997</v>
      </c>
      <c r="AA681">
        <v>0.7050640907529685</v>
      </c>
      <c r="AB681">
        <v>134591748</v>
      </c>
      <c r="AC681">
        <v>3.6248700000000002E-2</v>
      </c>
      <c r="AD681">
        <v>4878775.8899999997</v>
      </c>
      <c r="AE681">
        <v>0</v>
      </c>
      <c r="AF681">
        <v>5523668.6399999997</v>
      </c>
      <c r="AH681">
        <v>352584.73</v>
      </c>
      <c r="AJ681">
        <v>2277419.5099999998</v>
      </c>
      <c r="AK681">
        <v>8055533.2799999993</v>
      </c>
      <c r="AL681">
        <v>0.69607832740950404</v>
      </c>
      <c r="AO681">
        <v>285.13411477302014</v>
      </c>
      <c r="AP681">
        <v>3.1586379343963189E-2</v>
      </c>
    </row>
    <row r="682" spans="1:42" x14ac:dyDescent="0.25">
      <c r="A682" t="s">
        <v>1529</v>
      </c>
      <c r="B682" t="s">
        <v>1530</v>
      </c>
      <c r="C682" t="s">
        <v>1524</v>
      </c>
      <c r="D682" t="s">
        <v>102</v>
      </c>
      <c r="F682">
        <v>1132.3</v>
      </c>
      <c r="H682">
        <v>227732700</v>
      </c>
      <c r="I682">
        <v>14091654.630000001</v>
      </c>
      <c r="J682">
        <v>12445.15</v>
      </c>
      <c r="L682">
        <v>16.16</v>
      </c>
      <c r="M682">
        <v>16.16</v>
      </c>
      <c r="N682">
        <v>18297.96</v>
      </c>
      <c r="P682">
        <v>17.05</v>
      </c>
      <c r="Q682">
        <v>19305.71</v>
      </c>
      <c r="S682">
        <v>0.72119999999999995</v>
      </c>
      <c r="T682">
        <v>0.72119999999999995</v>
      </c>
      <c r="V682">
        <v>10162901.310000001</v>
      </c>
      <c r="X682">
        <v>174237.85</v>
      </c>
      <c r="Y682">
        <v>1663611.2</v>
      </c>
      <c r="Z682">
        <v>12000750.359999999</v>
      </c>
      <c r="AA682">
        <v>0.85162109596777702</v>
      </c>
      <c r="AB682">
        <v>227732700</v>
      </c>
      <c r="AC682">
        <v>2.6332700000000001E-2</v>
      </c>
      <c r="AD682">
        <v>5996816.8600000003</v>
      </c>
      <c r="AE682">
        <v>0</v>
      </c>
      <c r="AF682">
        <v>10162901.310000001</v>
      </c>
      <c r="AH682">
        <v>86496.51</v>
      </c>
      <c r="AJ682">
        <v>1650776.94</v>
      </c>
      <c r="AK682">
        <v>11987916.1</v>
      </c>
      <c r="AL682">
        <v>0.8507103257043136</v>
      </c>
      <c r="AO682">
        <v>153.87958138302571</v>
      </c>
      <c r="AP682">
        <v>1.4534456910321554E-2</v>
      </c>
    </row>
    <row r="683" spans="1:42" x14ac:dyDescent="0.25">
      <c r="A683" t="s">
        <v>1531</v>
      </c>
      <c r="B683" t="s">
        <v>1532</v>
      </c>
      <c r="C683" t="s">
        <v>1524</v>
      </c>
      <c r="D683" t="s">
        <v>102</v>
      </c>
      <c r="F683">
        <v>2398.88</v>
      </c>
      <c r="H683">
        <v>290333002</v>
      </c>
      <c r="I683">
        <v>29573953.309999999</v>
      </c>
      <c r="J683">
        <v>12328.23</v>
      </c>
      <c r="L683">
        <v>9.81</v>
      </c>
      <c r="M683">
        <v>9.81</v>
      </c>
      <c r="N683">
        <v>23533.01</v>
      </c>
      <c r="P683">
        <v>4.92</v>
      </c>
      <c r="Q683">
        <v>11802.48</v>
      </c>
      <c r="S683">
        <v>0.37619999999999998</v>
      </c>
      <c r="T683">
        <v>0.37619999999999998</v>
      </c>
      <c r="V683">
        <v>11125721.23</v>
      </c>
      <c r="X683">
        <v>418097.05</v>
      </c>
      <c r="Y683">
        <v>8297858.1799999997</v>
      </c>
      <c r="Z683">
        <v>19841676.460000001</v>
      </c>
      <c r="AA683">
        <v>0.67091728495056591</v>
      </c>
      <c r="AB683">
        <v>290333002</v>
      </c>
      <c r="AC683">
        <v>3.53213E-2</v>
      </c>
      <c r="AD683">
        <v>10254939.060000001</v>
      </c>
      <c r="AE683">
        <v>0</v>
      </c>
      <c r="AF683">
        <v>11125721.23</v>
      </c>
      <c r="AH683">
        <v>180239.13</v>
      </c>
      <c r="AJ683">
        <v>8238544.5899999999</v>
      </c>
      <c r="AK683">
        <v>19782362.870000001</v>
      </c>
      <c r="AL683">
        <v>0.66891168260926703</v>
      </c>
      <c r="AO683">
        <v>174.28843877142666</v>
      </c>
      <c r="AP683">
        <v>2.1134838782784899E-2</v>
      </c>
    </row>
    <row r="684" spans="1:42" x14ac:dyDescent="0.25">
      <c r="A684" t="s">
        <v>1533</v>
      </c>
      <c r="B684" t="s">
        <v>1534</v>
      </c>
      <c r="C684" t="s">
        <v>1524</v>
      </c>
      <c r="D684" t="s">
        <v>102</v>
      </c>
      <c r="F684">
        <v>638.53</v>
      </c>
      <c r="H684">
        <v>95048374</v>
      </c>
      <c r="I684">
        <v>8202408.9000000004</v>
      </c>
      <c r="J684">
        <v>12845.76</v>
      </c>
      <c r="L684">
        <v>11.58</v>
      </c>
      <c r="M684">
        <v>11.58</v>
      </c>
      <c r="N684">
        <v>7394.17</v>
      </c>
      <c r="P684">
        <v>0.2</v>
      </c>
      <c r="Q684">
        <v>127.7</v>
      </c>
      <c r="S684">
        <v>0.47449999999999998</v>
      </c>
      <c r="T684">
        <v>0.47449999999999998</v>
      </c>
      <c r="V684">
        <v>3892043.02</v>
      </c>
      <c r="X684">
        <v>833165.59</v>
      </c>
      <c r="Y684">
        <v>1585119.1</v>
      </c>
      <c r="Z684">
        <v>6310327.7100000009</v>
      </c>
      <c r="AA684">
        <v>0.76932615612469657</v>
      </c>
      <c r="AB684">
        <v>95048374</v>
      </c>
      <c r="AC684">
        <v>4.6070399999999997E-2</v>
      </c>
      <c r="AD684">
        <v>4378916.5999999996</v>
      </c>
      <c r="AE684">
        <v>231021.51</v>
      </c>
      <c r="AF684">
        <v>4123064.53</v>
      </c>
      <c r="AH684">
        <v>149435.85</v>
      </c>
      <c r="AJ684">
        <v>1550648.15</v>
      </c>
      <c r="AK684">
        <v>6506878.2699999996</v>
      </c>
      <c r="AL684">
        <v>0.79328869717772776</v>
      </c>
      <c r="AO684">
        <v>1304.8182387671684</v>
      </c>
      <c r="AP684">
        <v>0.12804382615259838</v>
      </c>
    </row>
    <row r="685" spans="1:42" x14ac:dyDescent="0.25">
      <c r="A685" t="s">
        <v>1535</v>
      </c>
      <c r="B685" t="s">
        <v>1536</v>
      </c>
      <c r="C685" t="s">
        <v>1524</v>
      </c>
      <c r="D685" t="s">
        <v>102</v>
      </c>
      <c r="F685">
        <v>927.46</v>
      </c>
      <c r="H685">
        <v>153155612</v>
      </c>
      <c r="I685">
        <v>11684955.07</v>
      </c>
      <c r="J685">
        <v>12598.87</v>
      </c>
      <c r="L685">
        <v>13.1</v>
      </c>
      <c r="M685">
        <v>13.1</v>
      </c>
      <c r="N685">
        <v>12149.72</v>
      </c>
      <c r="P685">
        <v>1.1399999999999999</v>
      </c>
      <c r="Q685">
        <v>1057.3</v>
      </c>
      <c r="S685">
        <v>0.56040000000000001</v>
      </c>
      <c r="T685">
        <v>0.56040000000000001</v>
      </c>
      <c r="V685">
        <v>6548248.8200000003</v>
      </c>
      <c r="X685">
        <v>264478.90999999997</v>
      </c>
      <c r="Y685">
        <v>2129101.86</v>
      </c>
      <c r="Z685">
        <v>8941829.5899999999</v>
      </c>
      <c r="AA685">
        <v>0.76524295869628878</v>
      </c>
      <c r="AB685">
        <v>153155612</v>
      </c>
      <c r="AC685">
        <v>3.0581000000000001E-2</v>
      </c>
      <c r="AD685">
        <v>4683651.7699999996</v>
      </c>
      <c r="AE685">
        <v>0</v>
      </c>
      <c r="AF685">
        <v>6548248.8200000003</v>
      </c>
      <c r="AH685">
        <v>110933.83</v>
      </c>
      <c r="AJ685">
        <v>2103059.36</v>
      </c>
      <c r="AK685">
        <v>8915787.0899999999</v>
      </c>
      <c r="AL685">
        <v>0.76301423810267155</v>
      </c>
      <c r="AO685">
        <v>285.16476182261226</v>
      </c>
      <c r="AP685">
        <v>2.9664112358250581E-2</v>
      </c>
    </row>
    <row r="686" spans="1:42" x14ac:dyDescent="0.25">
      <c r="A686" t="s">
        <v>1537</v>
      </c>
      <c r="B686" t="s">
        <v>1538</v>
      </c>
      <c r="C686" t="s">
        <v>1524</v>
      </c>
      <c r="D686" t="s">
        <v>102</v>
      </c>
      <c r="F686">
        <v>935.38</v>
      </c>
      <c r="H686">
        <v>123760143</v>
      </c>
      <c r="I686">
        <v>12112417.08</v>
      </c>
      <c r="J686">
        <v>12949.19</v>
      </c>
      <c r="L686">
        <v>10.210000000000001</v>
      </c>
      <c r="M686">
        <v>10.210000000000001</v>
      </c>
      <c r="N686">
        <v>9550.2199999999993</v>
      </c>
      <c r="P686">
        <v>3.31</v>
      </c>
      <c r="Q686">
        <v>3096.1</v>
      </c>
      <c r="S686">
        <v>0.39800000000000002</v>
      </c>
      <c r="T686">
        <v>0.39800000000000002</v>
      </c>
      <c r="V686">
        <v>4820741.99</v>
      </c>
      <c r="X686">
        <v>354700.04</v>
      </c>
      <c r="Y686">
        <v>3130362.56</v>
      </c>
      <c r="Z686">
        <v>8305804.5899999999</v>
      </c>
      <c r="AA686">
        <v>0.68572643553651469</v>
      </c>
      <c r="AB686">
        <v>123760143</v>
      </c>
      <c r="AC686">
        <v>3.7593300000000003E-2</v>
      </c>
      <c r="AD686">
        <v>4652552.18</v>
      </c>
      <c r="AE686">
        <v>0</v>
      </c>
      <c r="AF686">
        <v>4820741.99</v>
      </c>
      <c r="AH686">
        <v>285556.96000000002</v>
      </c>
      <c r="AJ686">
        <v>3040619.55</v>
      </c>
      <c r="AK686">
        <v>8216061.5800000001</v>
      </c>
      <c r="AL686">
        <v>0.67831726118202662</v>
      </c>
      <c r="AO686">
        <v>379.20421646817334</v>
      </c>
      <c r="AP686">
        <v>4.317154107795769E-2</v>
      </c>
    </row>
    <row r="687" spans="1:42" x14ac:dyDescent="0.25">
      <c r="A687" t="s">
        <v>1539</v>
      </c>
      <c r="B687" t="s">
        <v>1540</v>
      </c>
      <c r="C687" t="s">
        <v>1524</v>
      </c>
      <c r="D687" t="s">
        <v>102</v>
      </c>
      <c r="F687">
        <v>7966.31</v>
      </c>
      <c r="H687">
        <v>684288029</v>
      </c>
      <c r="I687">
        <v>117526850.84999999</v>
      </c>
      <c r="J687">
        <v>14752.98</v>
      </c>
      <c r="L687">
        <v>5.82</v>
      </c>
      <c r="M687">
        <v>5.82</v>
      </c>
      <c r="N687">
        <v>46363.92</v>
      </c>
      <c r="P687">
        <v>38.56</v>
      </c>
      <c r="Q687">
        <v>307180.90999999997</v>
      </c>
      <c r="S687">
        <v>0.1888</v>
      </c>
      <c r="T687">
        <v>0.1888</v>
      </c>
      <c r="V687">
        <v>22189069.440000001</v>
      </c>
      <c r="X687">
        <v>6678136.9400000004</v>
      </c>
      <c r="Y687">
        <v>56597253.809999995</v>
      </c>
      <c r="Z687">
        <v>85464460.189999998</v>
      </c>
      <c r="AA687">
        <v>0.72719093187546258</v>
      </c>
      <c r="AB687">
        <v>684288029</v>
      </c>
      <c r="AC687">
        <v>4.40626E-2</v>
      </c>
      <c r="AD687">
        <v>30151509.699999999</v>
      </c>
      <c r="AE687">
        <v>1503308.72</v>
      </c>
      <c r="AF687">
        <v>23692378.16</v>
      </c>
      <c r="AH687">
        <v>20031407.48</v>
      </c>
      <c r="AJ687">
        <v>51132504.200000003</v>
      </c>
      <c r="AK687">
        <v>81503019.300000012</v>
      </c>
      <c r="AL687">
        <v>0.69348424390289032</v>
      </c>
      <c r="AO687">
        <v>838.29739741486333</v>
      </c>
      <c r="AP687">
        <v>8.1937295051841094E-2</v>
      </c>
    </row>
    <row r="688" spans="1:42" x14ac:dyDescent="0.25">
      <c r="A688" t="s">
        <v>1541</v>
      </c>
      <c r="B688" t="s">
        <v>1542</v>
      </c>
      <c r="C688" t="s">
        <v>631</v>
      </c>
      <c r="D688" t="s">
        <v>102</v>
      </c>
      <c r="F688">
        <v>264.12</v>
      </c>
      <c r="H688">
        <v>69008722</v>
      </c>
      <c r="I688">
        <v>3424853.68</v>
      </c>
      <c r="J688">
        <v>12967.03</v>
      </c>
      <c r="L688">
        <v>20.14</v>
      </c>
      <c r="M688">
        <v>20.14</v>
      </c>
      <c r="N688">
        <v>5319.37</v>
      </c>
      <c r="P688">
        <v>65.77</v>
      </c>
      <c r="Q688">
        <v>17371.169999999998</v>
      </c>
      <c r="S688">
        <v>0.87529999999999997</v>
      </c>
      <c r="T688">
        <v>0.87529999999999997</v>
      </c>
      <c r="V688">
        <v>2997774.42</v>
      </c>
      <c r="X688">
        <v>138082.29999999999</v>
      </c>
      <c r="Y688">
        <v>432573.44000000006</v>
      </c>
      <c r="Z688">
        <v>3568430.1599999997</v>
      </c>
      <c r="AA688">
        <v>1</v>
      </c>
      <c r="AB688">
        <v>69008722</v>
      </c>
      <c r="AC688">
        <v>4.20839E-2</v>
      </c>
      <c r="AD688">
        <v>2904156.15</v>
      </c>
      <c r="AE688">
        <v>0</v>
      </c>
      <c r="AF688">
        <v>2997774.42</v>
      </c>
      <c r="AH688">
        <v>157942.5</v>
      </c>
      <c r="AJ688">
        <v>432573.44</v>
      </c>
      <c r="AK688">
        <v>3568430.1599999997</v>
      </c>
      <c r="AL688">
        <v>1.0419219310998418</v>
      </c>
      <c r="AO688">
        <v>522.80137816144168</v>
      </c>
      <c r="AP688">
        <v>3.8695531034296606E-2</v>
      </c>
    </row>
    <row r="689" spans="1:42" x14ac:dyDescent="0.25">
      <c r="A689" t="s">
        <v>1543</v>
      </c>
      <c r="B689" t="s">
        <v>1544</v>
      </c>
      <c r="C689" t="s">
        <v>631</v>
      </c>
      <c r="D689" t="s">
        <v>102</v>
      </c>
      <c r="F689">
        <v>1558.39</v>
      </c>
      <c r="H689">
        <v>267085413</v>
      </c>
      <c r="I689">
        <v>18721746.34</v>
      </c>
      <c r="J689">
        <v>12013.51</v>
      </c>
      <c r="L689">
        <v>14.26</v>
      </c>
      <c r="M689">
        <v>14.26</v>
      </c>
      <c r="N689">
        <v>22222.639999999999</v>
      </c>
      <c r="P689">
        <v>4.97</v>
      </c>
      <c r="Q689">
        <v>7745.19</v>
      </c>
      <c r="S689">
        <v>0.62419999999999998</v>
      </c>
      <c r="T689">
        <v>0.62419999999999998</v>
      </c>
      <c r="V689">
        <v>11686114.060000001</v>
      </c>
      <c r="X689">
        <v>11986875.699999999</v>
      </c>
      <c r="Y689">
        <v>1019644.3200000001</v>
      </c>
      <c r="Z689">
        <v>24692634.079999998</v>
      </c>
      <c r="AA689">
        <v>1</v>
      </c>
      <c r="AB689">
        <v>267085413</v>
      </c>
      <c r="AC689">
        <v>2.8747000000000002E-2</v>
      </c>
      <c r="AD689">
        <v>7677904.3600000003</v>
      </c>
      <c r="AE689">
        <v>0</v>
      </c>
      <c r="AF689">
        <v>11686114.060000001</v>
      </c>
      <c r="AH689">
        <v>107850.36</v>
      </c>
      <c r="AJ689">
        <v>1019644.32</v>
      </c>
      <c r="AK689">
        <v>24692634.079999998</v>
      </c>
      <c r="AL689">
        <v>1.3189279264639369</v>
      </c>
      <c r="AO689">
        <v>7691.8330456432586</v>
      </c>
      <c r="AP689">
        <v>0.48544337801971754</v>
      </c>
    </row>
    <row r="690" spans="1:42" x14ac:dyDescent="0.25">
      <c r="A690" t="s">
        <v>1545</v>
      </c>
      <c r="B690" t="s">
        <v>1546</v>
      </c>
      <c r="C690" t="s">
        <v>631</v>
      </c>
      <c r="D690" t="s">
        <v>102</v>
      </c>
      <c r="F690">
        <v>172.82</v>
      </c>
      <c r="H690">
        <v>68395425</v>
      </c>
      <c r="I690">
        <v>2210034.4500000002</v>
      </c>
      <c r="J690">
        <v>12788.07</v>
      </c>
      <c r="L690">
        <v>30.94</v>
      </c>
      <c r="M690">
        <v>30.94</v>
      </c>
      <c r="N690">
        <v>5347.05</v>
      </c>
      <c r="P690">
        <v>357.58</v>
      </c>
      <c r="Q690">
        <v>61796.97</v>
      </c>
      <c r="S690">
        <v>0.99629999999999996</v>
      </c>
      <c r="T690">
        <v>0.9</v>
      </c>
      <c r="V690">
        <v>1989031</v>
      </c>
      <c r="X690">
        <v>125864.38</v>
      </c>
      <c r="Y690">
        <v>190962.88999999998</v>
      </c>
      <c r="Z690">
        <v>2305858.27</v>
      </c>
      <c r="AA690">
        <v>1</v>
      </c>
      <c r="AB690">
        <v>68395425</v>
      </c>
      <c r="AC690">
        <v>4.15704E-2</v>
      </c>
      <c r="AD690">
        <v>2843225.17</v>
      </c>
      <c r="AE690">
        <v>768774.75</v>
      </c>
      <c r="AF690">
        <v>2757805.75</v>
      </c>
      <c r="AH690">
        <v>74261.55</v>
      </c>
      <c r="AJ690">
        <v>190962.89</v>
      </c>
      <c r="AK690">
        <v>3074633.02</v>
      </c>
      <c r="AL690">
        <v>1.3912149740471238</v>
      </c>
      <c r="AO690">
        <v>728.29753500752236</v>
      </c>
      <c r="AP690">
        <v>4.0936391166448864E-2</v>
      </c>
    </row>
    <row r="691" spans="1:42" x14ac:dyDescent="0.25">
      <c r="A691" t="s">
        <v>1547</v>
      </c>
      <c r="B691" t="s">
        <v>1548</v>
      </c>
      <c r="C691" t="s">
        <v>631</v>
      </c>
      <c r="D691" t="s">
        <v>102</v>
      </c>
      <c r="F691">
        <v>434.97</v>
      </c>
      <c r="H691">
        <v>78903940</v>
      </c>
      <c r="I691">
        <v>5485610.5700000003</v>
      </c>
      <c r="J691">
        <v>12611.46</v>
      </c>
      <c r="L691">
        <v>14.38</v>
      </c>
      <c r="M691">
        <v>14.38</v>
      </c>
      <c r="N691">
        <v>6254.86</v>
      </c>
      <c r="P691">
        <v>5.52</v>
      </c>
      <c r="Q691">
        <v>2401.0300000000002</v>
      </c>
      <c r="S691">
        <v>0.63070000000000004</v>
      </c>
      <c r="T691">
        <v>0.63070000000000004</v>
      </c>
      <c r="V691">
        <v>3459774.58</v>
      </c>
      <c r="X691">
        <v>145211.85999999999</v>
      </c>
      <c r="Y691">
        <v>1389785.9799999995</v>
      </c>
      <c r="Z691">
        <v>4994772.42</v>
      </c>
      <c r="AA691">
        <v>0.91052260386759454</v>
      </c>
      <c r="AB691">
        <v>78903940</v>
      </c>
      <c r="AC691">
        <v>3.5145299999999997E-2</v>
      </c>
      <c r="AD691">
        <v>2773102.64</v>
      </c>
      <c r="AE691">
        <v>0</v>
      </c>
      <c r="AF691">
        <v>3459774.58</v>
      </c>
      <c r="AH691">
        <v>134783.4</v>
      </c>
      <c r="AJ691">
        <v>1377725.91</v>
      </c>
      <c r="AK691">
        <v>4982712.3499999996</v>
      </c>
      <c r="AL691">
        <v>0.9083241120413692</v>
      </c>
      <c r="AO691">
        <v>333.84339149826417</v>
      </c>
      <c r="AP691">
        <v>2.9143135264470967E-2</v>
      </c>
    </row>
    <row r="692" spans="1:42" x14ac:dyDescent="0.25">
      <c r="A692" t="s">
        <v>1549</v>
      </c>
      <c r="B692" t="s">
        <v>1550</v>
      </c>
      <c r="C692" t="s">
        <v>1551</v>
      </c>
      <c r="D692" t="s">
        <v>97</v>
      </c>
      <c r="F692">
        <v>13</v>
      </c>
      <c r="H692">
        <v>0</v>
      </c>
      <c r="I692">
        <v>167961.99</v>
      </c>
      <c r="J692">
        <v>12920.15</v>
      </c>
      <c r="L692">
        <v>0</v>
      </c>
      <c r="M692">
        <v>0</v>
      </c>
      <c r="N692">
        <v>0</v>
      </c>
      <c r="P692">
        <v>0</v>
      </c>
      <c r="Q692">
        <v>0</v>
      </c>
      <c r="S692">
        <v>0</v>
      </c>
      <c r="T692">
        <v>0.1</v>
      </c>
      <c r="V692">
        <v>16796.189999999999</v>
      </c>
      <c r="X692">
        <v>0</v>
      </c>
      <c r="Y692">
        <v>82181.06</v>
      </c>
      <c r="Z692">
        <v>98977.25</v>
      </c>
      <c r="AA692">
        <v>0.58928362303876014</v>
      </c>
      <c r="AB692">
        <v>0</v>
      </c>
      <c r="AC692">
        <v>0</v>
      </c>
      <c r="AD692">
        <v>0</v>
      </c>
      <c r="AE692">
        <v>0</v>
      </c>
      <c r="AF692">
        <v>16796.189999999999</v>
      </c>
      <c r="AH692">
        <v>0</v>
      </c>
      <c r="AJ692">
        <v>82181.06</v>
      </c>
      <c r="AK692">
        <v>98977.25</v>
      </c>
      <c r="AL692">
        <v>0.58928362303876014</v>
      </c>
      <c r="AO692">
        <v>0</v>
      </c>
      <c r="AP692">
        <v>0</v>
      </c>
    </row>
    <row r="693" spans="1:42" x14ac:dyDescent="0.25">
      <c r="A693" t="s">
        <v>1552</v>
      </c>
      <c r="B693" t="s">
        <v>1553</v>
      </c>
      <c r="C693" t="s">
        <v>1551</v>
      </c>
      <c r="D693" t="s">
        <v>97</v>
      </c>
      <c r="F693">
        <v>56.32</v>
      </c>
      <c r="H693">
        <v>0</v>
      </c>
      <c r="I693">
        <v>769539.99</v>
      </c>
      <c r="J693">
        <v>13663.7</v>
      </c>
      <c r="L693">
        <v>0</v>
      </c>
      <c r="M693">
        <v>0</v>
      </c>
      <c r="N693">
        <v>0</v>
      </c>
      <c r="P693">
        <v>0</v>
      </c>
      <c r="Q693">
        <v>0</v>
      </c>
      <c r="S693">
        <v>0</v>
      </c>
      <c r="T693">
        <v>0.1</v>
      </c>
      <c r="V693">
        <v>76953.990000000005</v>
      </c>
      <c r="X693">
        <v>0</v>
      </c>
      <c r="Y693">
        <v>360273.24</v>
      </c>
      <c r="Z693">
        <v>437227.23</v>
      </c>
      <c r="AA693">
        <v>0.56816700325086422</v>
      </c>
      <c r="AB693">
        <v>0</v>
      </c>
      <c r="AC693">
        <v>0</v>
      </c>
      <c r="AD693">
        <v>0</v>
      </c>
      <c r="AE693">
        <v>0</v>
      </c>
      <c r="AF693">
        <v>76953.990000000005</v>
      </c>
      <c r="AH693">
        <v>0</v>
      </c>
      <c r="AJ693">
        <v>360273.24</v>
      </c>
      <c r="AK693">
        <v>437227.23</v>
      </c>
      <c r="AL693">
        <v>0.56816700325086422</v>
      </c>
      <c r="AO693">
        <v>0</v>
      </c>
      <c r="AP693">
        <v>0</v>
      </c>
    </row>
    <row r="694" spans="1:42" x14ac:dyDescent="0.25">
      <c r="A694" t="s">
        <v>1554</v>
      </c>
      <c r="B694" t="s">
        <v>1555</v>
      </c>
      <c r="C694" t="s">
        <v>1556</v>
      </c>
      <c r="D694" t="s">
        <v>102</v>
      </c>
      <c r="F694">
        <v>461.5</v>
      </c>
      <c r="H694">
        <v>48101091</v>
      </c>
      <c r="I694">
        <v>5949622.5999999996</v>
      </c>
      <c r="J694">
        <v>12891.92</v>
      </c>
      <c r="L694">
        <v>8.08</v>
      </c>
      <c r="M694">
        <v>8.08</v>
      </c>
      <c r="N694">
        <v>3728.92</v>
      </c>
      <c r="P694">
        <v>15.6</v>
      </c>
      <c r="Q694">
        <v>7199.4</v>
      </c>
      <c r="S694">
        <v>0.2873</v>
      </c>
      <c r="T694">
        <v>0.2873</v>
      </c>
      <c r="V694">
        <v>1709326.57</v>
      </c>
      <c r="X694">
        <v>88122.47</v>
      </c>
      <c r="Y694">
        <v>1985458.99</v>
      </c>
      <c r="Z694">
        <v>3782908.0300000003</v>
      </c>
      <c r="AA694">
        <v>0.63582319154159472</v>
      </c>
      <c r="AB694">
        <v>48101091</v>
      </c>
      <c r="AC694">
        <v>3.4296E-2</v>
      </c>
      <c r="AD694">
        <v>1649675.01</v>
      </c>
      <c r="AE694">
        <v>0</v>
      </c>
      <c r="AF694">
        <v>1709326.57</v>
      </c>
      <c r="AH694">
        <v>145824.78</v>
      </c>
      <c r="AJ694">
        <v>1932352.98</v>
      </c>
      <c r="AK694">
        <v>3729802.02</v>
      </c>
      <c r="AL694">
        <v>0.62689724554965898</v>
      </c>
      <c r="AO694">
        <v>190.9479306608884</v>
      </c>
      <c r="AP694">
        <v>2.362658112346671E-2</v>
      </c>
    </row>
    <row r="695" spans="1:42" x14ac:dyDescent="0.25">
      <c r="A695" t="s">
        <v>1557</v>
      </c>
      <c r="B695" t="s">
        <v>1558</v>
      </c>
      <c r="C695" t="s">
        <v>1556</v>
      </c>
      <c r="D695" t="s">
        <v>102</v>
      </c>
      <c r="F695">
        <v>108.21</v>
      </c>
      <c r="H695">
        <v>24039878</v>
      </c>
      <c r="I695">
        <v>1336376.0900000001</v>
      </c>
      <c r="J695">
        <v>12349.83</v>
      </c>
      <c r="L695">
        <v>17.98</v>
      </c>
      <c r="M695">
        <v>17.98</v>
      </c>
      <c r="N695">
        <v>1945.61</v>
      </c>
      <c r="P695">
        <v>35.4</v>
      </c>
      <c r="Q695">
        <v>3830.63</v>
      </c>
      <c r="S695">
        <v>0.80089999999999995</v>
      </c>
      <c r="T695">
        <v>0.80089999999999995</v>
      </c>
      <c r="V695">
        <v>1070303.6100000001</v>
      </c>
      <c r="X695">
        <v>37291.65</v>
      </c>
      <c r="Y695">
        <v>307118.13000000006</v>
      </c>
      <c r="Z695">
        <v>1414713.3900000001</v>
      </c>
      <c r="AA695">
        <v>1</v>
      </c>
      <c r="AB695">
        <v>24039878</v>
      </c>
      <c r="AC695">
        <v>4.5212099999999998E-2</v>
      </c>
      <c r="AD695">
        <v>1086893.3600000001</v>
      </c>
      <c r="AE695">
        <v>13286.73</v>
      </c>
      <c r="AF695">
        <v>1083590.3400000001</v>
      </c>
      <c r="AH695">
        <v>39224.559999999998</v>
      </c>
      <c r="AJ695">
        <v>307118.13</v>
      </c>
      <c r="AK695">
        <v>1428000.12</v>
      </c>
      <c r="AL695">
        <v>1.0685615603912817</v>
      </c>
      <c r="AO695">
        <v>344.62295536456895</v>
      </c>
      <c r="AP695">
        <v>2.6114598645832047E-2</v>
      </c>
    </row>
    <row r="696" spans="1:42" x14ac:dyDescent="0.25">
      <c r="A696" t="s">
        <v>1559</v>
      </c>
      <c r="B696" t="s">
        <v>1560</v>
      </c>
      <c r="C696" t="s">
        <v>1561</v>
      </c>
      <c r="D696" t="s">
        <v>102</v>
      </c>
      <c r="F696">
        <v>478.27</v>
      </c>
      <c r="H696">
        <v>69601505</v>
      </c>
      <c r="I696">
        <v>6435580.5099999998</v>
      </c>
      <c r="J696">
        <v>13455.95</v>
      </c>
      <c r="L696">
        <v>10.81</v>
      </c>
      <c r="M696">
        <v>10.81</v>
      </c>
      <c r="N696">
        <v>5170.09</v>
      </c>
      <c r="P696">
        <v>1.48</v>
      </c>
      <c r="Q696">
        <v>707.83</v>
      </c>
      <c r="S696">
        <v>0.43120000000000003</v>
      </c>
      <c r="T696">
        <v>0.43120000000000003</v>
      </c>
      <c r="V696">
        <v>2775022.31</v>
      </c>
      <c r="X696">
        <v>191267.4</v>
      </c>
      <c r="Y696">
        <v>2235546.7000000002</v>
      </c>
      <c r="Z696">
        <v>5201836.41</v>
      </c>
      <c r="AA696">
        <v>0.80829326925784983</v>
      </c>
      <c r="AB696">
        <v>75273437</v>
      </c>
      <c r="AC696">
        <v>2.5525900000000001E-2</v>
      </c>
      <c r="AD696">
        <v>1921422.22</v>
      </c>
      <c r="AE696">
        <v>0</v>
      </c>
      <c r="AF696">
        <v>2775022.31</v>
      </c>
      <c r="AH696">
        <v>293247.59999999998</v>
      </c>
      <c r="AJ696">
        <v>2179329.16</v>
      </c>
      <c r="AK696">
        <v>5145618.87</v>
      </c>
      <c r="AL696">
        <v>0.79955784284019471</v>
      </c>
      <c r="AO696">
        <v>399.9151107115228</v>
      </c>
      <c r="AP696">
        <v>3.7170922455047661E-2</v>
      </c>
    </row>
    <row r="697" spans="1:42" x14ac:dyDescent="0.25">
      <c r="A697" t="s">
        <v>1562</v>
      </c>
      <c r="B697" t="s">
        <v>1563</v>
      </c>
      <c r="C697" t="s">
        <v>1561</v>
      </c>
      <c r="D697" t="s">
        <v>102</v>
      </c>
      <c r="F697">
        <v>776.2</v>
      </c>
      <c r="H697">
        <v>76887725</v>
      </c>
      <c r="I697">
        <v>10623653.25</v>
      </c>
      <c r="J697">
        <v>13686.74</v>
      </c>
      <c r="L697">
        <v>7.23</v>
      </c>
      <c r="M697">
        <v>7.23</v>
      </c>
      <c r="N697">
        <v>5611.92</v>
      </c>
      <c r="P697">
        <v>23.04</v>
      </c>
      <c r="Q697">
        <v>17883.64</v>
      </c>
      <c r="S697">
        <v>0.24759999999999999</v>
      </c>
      <c r="T697">
        <v>0.24759999999999999</v>
      </c>
      <c r="V697">
        <v>2630416.54</v>
      </c>
      <c r="X697">
        <v>284561.48</v>
      </c>
      <c r="Y697">
        <v>4838964.68</v>
      </c>
      <c r="Z697">
        <v>7753942.6999999993</v>
      </c>
      <c r="AA697">
        <v>0.72987535620103183</v>
      </c>
      <c r="AB697">
        <v>76887725</v>
      </c>
      <c r="AC697">
        <v>3.0517499999999999E-2</v>
      </c>
      <c r="AD697">
        <v>2346421.14</v>
      </c>
      <c r="AE697">
        <v>0</v>
      </c>
      <c r="AF697">
        <v>2630416.54</v>
      </c>
      <c r="AH697">
        <v>827813.64</v>
      </c>
      <c r="AJ697">
        <v>4615351.8099999996</v>
      </c>
      <c r="AK697">
        <v>7530329.8300000001</v>
      </c>
      <c r="AL697">
        <v>0.70882677105448633</v>
      </c>
      <c r="AO697">
        <v>366.60845143004377</v>
      </c>
      <c r="AP697">
        <v>3.7788713963940672E-2</v>
      </c>
    </row>
    <row r="698" spans="1:42" x14ac:dyDescent="0.25">
      <c r="A698" t="s">
        <v>1564</v>
      </c>
      <c r="B698" t="s">
        <v>1565</v>
      </c>
      <c r="C698" t="s">
        <v>1561</v>
      </c>
      <c r="D698" t="s">
        <v>102</v>
      </c>
      <c r="F698">
        <v>398.36</v>
      </c>
      <c r="H698">
        <v>58384458</v>
      </c>
      <c r="I698">
        <v>5126165.8099999996</v>
      </c>
      <c r="J698">
        <v>12868.17</v>
      </c>
      <c r="L698">
        <v>11.38</v>
      </c>
      <c r="M698">
        <v>11.38</v>
      </c>
      <c r="N698">
        <v>4533.33</v>
      </c>
      <c r="P698">
        <v>0.42</v>
      </c>
      <c r="Q698">
        <v>167.31</v>
      </c>
      <c r="S698">
        <v>0.4632</v>
      </c>
      <c r="T698">
        <v>0.4632</v>
      </c>
      <c r="V698">
        <v>2374440</v>
      </c>
      <c r="X698">
        <v>96071.58</v>
      </c>
      <c r="Y698">
        <v>1336221.54</v>
      </c>
      <c r="Z698">
        <v>3806733.12</v>
      </c>
      <c r="AA698">
        <v>0.74260826923973422</v>
      </c>
      <c r="AB698">
        <v>63690677</v>
      </c>
      <c r="AC698">
        <v>4.2074199999999999E-2</v>
      </c>
      <c r="AD698">
        <v>2679734.2799999998</v>
      </c>
      <c r="AE698">
        <v>141412.31</v>
      </c>
      <c r="AF698">
        <v>2515852.31</v>
      </c>
      <c r="AH698">
        <v>134004.04</v>
      </c>
      <c r="AJ698">
        <v>1301730</v>
      </c>
      <c r="AK698">
        <v>3913653.89</v>
      </c>
      <c r="AL698">
        <v>0.7634661138672767</v>
      </c>
      <c r="AO698">
        <v>241.16773772467116</v>
      </c>
      <c r="AP698">
        <v>2.4547796688275877E-2</v>
      </c>
    </row>
    <row r="699" spans="1:42" x14ac:dyDescent="0.25">
      <c r="A699" t="s">
        <v>1566</v>
      </c>
      <c r="B699" t="s">
        <v>1567</v>
      </c>
      <c r="C699" t="s">
        <v>1568</v>
      </c>
      <c r="D699" t="s">
        <v>102</v>
      </c>
      <c r="F699">
        <v>2364.1799999999998</v>
      </c>
      <c r="H699">
        <v>339783594</v>
      </c>
      <c r="I699">
        <v>31398579.609999999</v>
      </c>
      <c r="J699">
        <v>13280.95</v>
      </c>
      <c r="L699">
        <v>10.82</v>
      </c>
      <c r="M699">
        <v>10.82</v>
      </c>
      <c r="N699">
        <v>25580.42</v>
      </c>
      <c r="P699">
        <v>1.46</v>
      </c>
      <c r="Q699">
        <v>3451.7</v>
      </c>
      <c r="S699">
        <v>0.43169999999999997</v>
      </c>
      <c r="T699">
        <v>0.43169999999999997</v>
      </c>
      <c r="V699">
        <v>13554766.810000001</v>
      </c>
      <c r="X699">
        <v>1020722.23</v>
      </c>
      <c r="Y699">
        <v>7928318.7699999996</v>
      </c>
      <c r="Z699">
        <v>22503807.810000002</v>
      </c>
      <c r="AA699">
        <v>0.71671419820636917</v>
      </c>
      <c r="AB699">
        <v>339783594</v>
      </c>
      <c r="AC699">
        <v>3.3712499999999999E-2</v>
      </c>
      <c r="AD699">
        <v>11454954.41</v>
      </c>
      <c r="AE699">
        <v>0</v>
      </c>
      <c r="AF699">
        <v>13554766.810000001</v>
      </c>
      <c r="AH699">
        <v>1128028.08</v>
      </c>
      <c r="AJ699">
        <v>7608764.4299999997</v>
      </c>
      <c r="AK699">
        <v>22184253.469999999</v>
      </c>
      <c r="AL699">
        <v>0.706536848021451</v>
      </c>
      <c r="AO699">
        <v>431.74471909922261</v>
      </c>
      <c r="AP699">
        <v>4.6011114657535511E-2</v>
      </c>
    </row>
    <row r="700" spans="1:42" x14ac:dyDescent="0.25">
      <c r="A700" t="s">
        <v>1569</v>
      </c>
      <c r="B700" t="s">
        <v>1570</v>
      </c>
      <c r="C700" t="s">
        <v>1551</v>
      </c>
      <c r="D700" t="s">
        <v>102</v>
      </c>
      <c r="F700">
        <v>1284.95</v>
      </c>
      <c r="H700">
        <v>164737232</v>
      </c>
      <c r="I700">
        <v>17318374.629999999</v>
      </c>
      <c r="J700">
        <v>13477.85</v>
      </c>
      <c r="L700">
        <v>9.51</v>
      </c>
      <c r="M700">
        <v>9.51</v>
      </c>
      <c r="N700">
        <v>12219.87</v>
      </c>
      <c r="P700">
        <v>6.35</v>
      </c>
      <c r="Q700">
        <v>8159.43</v>
      </c>
      <c r="S700">
        <v>0.36009999999999998</v>
      </c>
      <c r="T700">
        <v>0.36009999999999998</v>
      </c>
      <c r="V700">
        <v>6236346.7000000002</v>
      </c>
      <c r="X700">
        <v>686125.99</v>
      </c>
      <c r="Y700">
        <v>5535885.7399999993</v>
      </c>
      <c r="Z700">
        <v>12458358.43</v>
      </c>
      <c r="AA700">
        <v>0.71937226767336659</v>
      </c>
      <c r="AB700">
        <v>167554137</v>
      </c>
      <c r="AC700">
        <v>2.8865399999999999E-2</v>
      </c>
      <c r="AD700">
        <v>4836517.18</v>
      </c>
      <c r="AE700">
        <v>0</v>
      </c>
      <c r="AF700">
        <v>6236346.7000000002</v>
      </c>
      <c r="AH700">
        <v>515429.78</v>
      </c>
      <c r="AJ700">
        <v>5391241.8399999999</v>
      </c>
      <c r="AK700">
        <v>12313714.530000001</v>
      </c>
      <c r="AL700">
        <v>0.71102021945346972</v>
      </c>
      <c r="AO700">
        <v>533.97096385073348</v>
      </c>
      <c r="AP700">
        <v>5.57204723504338E-2</v>
      </c>
    </row>
    <row r="701" spans="1:42" x14ac:dyDescent="0.25">
      <c r="A701" t="s">
        <v>1571</v>
      </c>
      <c r="B701" t="s">
        <v>1572</v>
      </c>
      <c r="C701" t="s">
        <v>1551</v>
      </c>
      <c r="D701" t="s">
        <v>102</v>
      </c>
      <c r="F701">
        <v>311.63</v>
      </c>
      <c r="H701">
        <v>30063735</v>
      </c>
      <c r="I701">
        <v>4219786.8600000003</v>
      </c>
      <c r="J701">
        <v>13541.01</v>
      </c>
      <c r="L701">
        <v>7.12</v>
      </c>
      <c r="M701">
        <v>7.12</v>
      </c>
      <c r="N701">
        <v>2218.8000000000002</v>
      </c>
      <c r="P701">
        <v>24.1</v>
      </c>
      <c r="Q701">
        <v>7510.28</v>
      </c>
      <c r="S701">
        <v>0.2427</v>
      </c>
      <c r="T701">
        <v>0.2427</v>
      </c>
      <c r="V701">
        <v>1024142.27</v>
      </c>
      <c r="X701">
        <v>122388.08</v>
      </c>
      <c r="Y701">
        <v>1693335.21</v>
      </c>
      <c r="Z701">
        <v>2839865.56</v>
      </c>
      <c r="AA701">
        <v>0.67298791484458997</v>
      </c>
      <c r="AB701">
        <v>46188009</v>
      </c>
      <c r="AC701">
        <v>3.5403799999999999E-2</v>
      </c>
      <c r="AD701">
        <v>1635231.03</v>
      </c>
      <c r="AE701">
        <v>148311.24</v>
      </c>
      <c r="AF701">
        <v>1172453.51</v>
      </c>
      <c r="AH701">
        <v>169875.21</v>
      </c>
      <c r="AJ701">
        <v>1637783.96</v>
      </c>
      <c r="AK701">
        <v>2932625.55</v>
      </c>
      <c r="AL701">
        <v>0.69497006538382355</v>
      </c>
      <c r="AO701">
        <v>392.73523088277767</v>
      </c>
      <c r="AP701">
        <v>4.1733278904291071E-2</v>
      </c>
    </row>
    <row r="702" spans="1:42" x14ac:dyDescent="0.25">
      <c r="A702" t="s">
        <v>1573</v>
      </c>
      <c r="B702" t="s">
        <v>1574</v>
      </c>
      <c r="C702" t="s">
        <v>1551</v>
      </c>
      <c r="D702" t="s">
        <v>102</v>
      </c>
      <c r="F702">
        <v>443.75</v>
      </c>
      <c r="H702">
        <v>40017566</v>
      </c>
      <c r="I702">
        <v>5917381.25</v>
      </c>
      <c r="J702">
        <v>13334.94</v>
      </c>
      <c r="L702">
        <v>6.76</v>
      </c>
      <c r="M702">
        <v>6.76</v>
      </c>
      <c r="N702">
        <v>2999.75</v>
      </c>
      <c r="P702">
        <v>27.77</v>
      </c>
      <c r="Q702">
        <v>12322.93</v>
      </c>
      <c r="S702">
        <v>0.22700000000000001</v>
      </c>
      <c r="T702">
        <v>0.22700000000000001</v>
      </c>
      <c r="V702">
        <v>1343245.54</v>
      </c>
      <c r="X702">
        <v>239026.53</v>
      </c>
      <c r="Y702">
        <v>2421797.3299999996</v>
      </c>
      <c r="Z702">
        <v>4004069.3999999994</v>
      </c>
      <c r="AA702">
        <v>0.67666240028052937</v>
      </c>
      <c r="AB702">
        <v>40017566</v>
      </c>
      <c r="AC702">
        <v>4.8408399999999997E-2</v>
      </c>
      <c r="AD702">
        <v>1937186.34</v>
      </c>
      <c r="AE702">
        <v>134824.56</v>
      </c>
      <c r="AF702">
        <v>1478070.1</v>
      </c>
      <c r="AH702">
        <v>200098.76</v>
      </c>
      <c r="AJ702">
        <v>2357097.87</v>
      </c>
      <c r="AK702">
        <v>4074194.5</v>
      </c>
      <c r="AL702">
        <v>0.68851309859407828</v>
      </c>
      <c r="AO702">
        <v>538.65133521126756</v>
      </c>
      <c r="AP702">
        <v>5.866841408774176E-2</v>
      </c>
    </row>
    <row r="703" spans="1:42" x14ac:dyDescent="0.25">
      <c r="A703" t="s">
        <v>1575</v>
      </c>
      <c r="B703" t="s">
        <v>1576</v>
      </c>
      <c r="C703" t="s">
        <v>1551</v>
      </c>
      <c r="D703" t="s">
        <v>102</v>
      </c>
      <c r="F703">
        <v>1190.6199999999999</v>
      </c>
      <c r="H703">
        <v>120548513</v>
      </c>
      <c r="I703">
        <v>15643703.699999999</v>
      </c>
      <c r="J703">
        <v>13139.12</v>
      </c>
      <c r="L703">
        <v>7.7</v>
      </c>
      <c r="M703">
        <v>7.7</v>
      </c>
      <c r="N703">
        <v>9167.77</v>
      </c>
      <c r="P703">
        <v>18.739999999999998</v>
      </c>
      <c r="Q703">
        <v>22312.21</v>
      </c>
      <c r="S703">
        <v>0.26919999999999999</v>
      </c>
      <c r="T703">
        <v>0.26919999999999999</v>
      </c>
      <c r="V703">
        <v>4211285.03</v>
      </c>
      <c r="X703">
        <v>365957.75</v>
      </c>
      <c r="Y703">
        <v>5864447.8799999999</v>
      </c>
      <c r="Z703">
        <v>10441690.66</v>
      </c>
      <c r="AA703">
        <v>0.66746921702435469</v>
      </c>
      <c r="AB703">
        <v>122883458</v>
      </c>
      <c r="AC703">
        <v>2.70805E-2</v>
      </c>
      <c r="AD703">
        <v>3327745.48</v>
      </c>
      <c r="AE703">
        <v>0</v>
      </c>
      <c r="AF703">
        <v>4211285.03</v>
      </c>
      <c r="AH703">
        <v>353253.86</v>
      </c>
      <c r="AJ703">
        <v>5746980.0899999999</v>
      </c>
      <c r="AK703">
        <v>10324222.870000001</v>
      </c>
      <c r="AL703">
        <v>0.65996026695391841</v>
      </c>
      <c r="AO703">
        <v>307.36738002049356</v>
      </c>
      <c r="AP703">
        <v>3.5446517825898111E-2</v>
      </c>
    </row>
    <row r="704" spans="1:42" x14ac:dyDescent="0.25">
      <c r="A704" t="s">
        <v>1577</v>
      </c>
      <c r="B704" t="s">
        <v>1578</v>
      </c>
      <c r="C704" t="s">
        <v>1551</v>
      </c>
      <c r="D704" t="s">
        <v>102</v>
      </c>
      <c r="F704">
        <v>1126.53</v>
      </c>
      <c r="H704">
        <v>61329481</v>
      </c>
      <c r="I704">
        <v>15647597.609999999</v>
      </c>
      <c r="J704">
        <v>13890.08</v>
      </c>
      <c r="L704">
        <v>3.91</v>
      </c>
      <c r="M704">
        <v>3.91</v>
      </c>
      <c r="N704">
        <v>4404.7299999999996</v>
      </c>
      <c r="P704">
        <v>65.930000000000007</v>
      </c>
      <c r="Q704">
        <v>74272.12</v>
      </c>
      <c r="S704">
        <v>0.12429999999999999</v>
      </c>
      <c r="T704">
        <v>0.12429999999999999</v>
      </c>
      <c r="V704">
        <v>1944996.38</v>
      </c>
      <c r="X704">
        <v>256084.24</v>
      </c>
      <c r="Y704">
        <v>8876399.0999999996</v>
      </c>
      <c r="Z704">
        <v>11077479.719999999</v>
      </c>
      <c r="AA704">
        <v>0.70793485339376638</v>
      </c>
      <c r="AB704">
        <v>76733180</v>
      </c>
      <c r="AC704">
        <v>2.6248299999999999E-2</v>
      </c>
      <c r="AD704">
        <v>2014115.52</v>
      </c>
      <c r="AE704">
        <v>8591.5</v>
      </c>
      <c r="AF704">
        <v>1953587.88</v>
      </c>
      <c r="AH704">
        <v>987175.2</v>
      </c>
      <c r="AJ704">
        <v>8588079.6300000008</v>
      </c>
      <c r="AK704">
        <v>10797751.75</v>
      </c>
      <c r="AL704">
        <v>0.69005811749015189</v>
      </c>
      <c r="AO704">
        <v>227.32127861663693</v>
      </c>
      <c r="AP704">
        <v>2.3716440785925642E-2</v>
      </c>
    </row>
    <row r="705" spans="1:42" x14ac:dyDescent="0.25">
      <c r="A705" t="s">
        <v>1579</v>
      </c>
      <c r="B705" t="s">
        <v>1580</v>
      </c>
      <c r="C705" t="s">
        <v>1551</v>
      </c>
      <c r="D705" t="s">
        <v>102</v>
      </c>
      <c r="F705">
        <v>550.70000000000005</v>
      </c>
      <c r="H705">
        <v>53757918</v>
      </c>
      <c r="I705">
        <v>7370379.9699999997</v>
      </c>
      <c r="J705">
        <v>13383.65</v>
      </c>
      <c r="L705">
        <v>7.29</v>
      </c>
      <c r="M705">
        <v>7.29</v>
      </c>
      <c r="N705">
        <v>4014.6</v>
      </c>
      <c r="P705">
        <v>22.46</v>
      </c>
      <c r="Q705">
        <v>12368.72</v>
      </c>
      <c r="S705">
        <v>0.25030000000000002</v>
      </c>
      <c r="T705">
        <v>0.25030000000000002</v>
      </c>
      <c r="V705">
        <v>1844806.1</v>
      </c>
      <c r="X705">
        <v>124170.13</v>
      </c>
      <c r="Y705">
        <v>3144768.7599999993</v>
      </c>
      <c r="Z705">
        <v>5113744.9899999993</v>
      </c>
      <c r="AA705">
        <v>0.69382379345633649</v>
      </c>
      <c r="AB705">
        <v>55563351</v>
      </c>
      <c r="AC705">
        <v>3.2000000000000001E-2</v>
      </c>
      <c r="AD705">
        <v>1778027.23</v>
      </c>
      <c r="AE705">
        <v>0</v>
      </c>
      <c r="AF705">
        <v>1844806.1</v>
      </c>
      <c r="AH705">
        <v>284888.69</v>
      </c>
      <c r="AJ705">
        <v>3057542.62</v>
      </c>
      <c r="AK705">
        <v>5026518.8499999996</v>
      </c>
      <c r="AL705">
        <v>0.68198910645850996</v>
      </c>
      <c r="AO705">
        <v>225.47690212456871</v>
      </c>
      <c r="AP705">
        <v>2.4703006932919394E-2</v>
      </c>
    </row>
    <row r="706" spans="1:42" x14ac:dyDescent="0.25">
      <c r="A706" t="s">
        <v>1581</v>
      </c>
      <c r="B706" t="s">
        <v>1582</v>
      </c>
      <c r="C706" t="s">
        <v>1551</v>
      </c>
      <c r="D706" t="s">
        <v>102</v>
      </c>
      <c r="F706">
        <v>1264.3599999999999</v>
      </c>
      <c r="H706">
        <v>143916169</v>
      </c>
      <c r="I706">
        <v>16414012.720000001</v>
      </c>
      <c r="J706">
        <v>12982.07</v>
      </c>
      <c r="L706">
        <v>8.76</v>
      </c>
      <c r="M706">
        <v>8.76</v>
      </c>
      <c r="N706">
        <v>11075.79</v>
      </c>
      <c r="P706">
        <v>10.69</v>
      </c>
      <c r="Q706">
        <v>13516</v>
      </c>
      <c r="S706">
        <v>0.3211</v>
      </c>
      <c r="T706">
        <v>0.3211</v>
      </c>
      <c r="V706">
        <v>5270539.4800000004</v>
      </c>
      <c r="X706">
        <v>169942.05</v>
      </c>
      <c r="Y706">
        <v>6495800.9100000001</v>
      </c>
      <c r="Z706">
        <v>11936282.440000001</v>
      </c>
      <c r="AA706">
        <v>0.72720075484381619</v>
      </c>
      <c r="AB706">
        <v>148322815</v>
      </c>
      <c r="AC706">
        <v>3.3808699999999997E-2</v>
      </c>
      <c r="AD706">
        <v>5014601.55</v>
      </c>
      <c r="AE706">
        <v>0</v>
      </c>
      <c r="AF706">
        <v>5270539.4800000004</v>
      </c>
      <c r="AH706">
        <v>395005.5</v>
      </c>
      <c r="AJ706">
        <v>6388043.7000000002</v>
      </c>
      <c r="AK706">
        <v>11828525.23</v>
      </c>
      <c r="AL706">
        <v>0.72063580257783544</v>
      </c>
      <c r="AO706">
        <v>134.40954316808504</v>
      </c>
      <c r="AP706">
        <v>1.4367137635128499E-2</v>
      </c>
    </row>
    <row r="707" spans="1:42" x14ac:dyDescent="0.25">
      <c r="A707" t="s">
        <v>1583</v>
      </c>
      <c r="B707" t="s">
        <v>1584</v>
      </c>
      <c r="C707" t="s">
        <v>1551</v>
      </c>
      <c r="D707" t="s">
        <v>102</v>
      </c>
      <c r="F707">
        <v>1138.6300000000001</v>
      </c>
      <c r="H707">
        <v>137391889</v>
      </c>
      <c r="I707">
        <v>15510971.880000001</v>
      </c>
      <c r="J707">
        <v>13622.48</v>
      </c>
      <c r="L707">
        <v>8.85</v>
      </c>
      <c r="M707">
        <v>8.85</v>
      </c>
      <c r="N707">
        <v>10076.870000000001</v>
      </c>
      <c r="P707">
        <v>10.11</v>
      </c>
      <c r="Q707">
        <v>11511.54</v>
      </c>
      <c r="S707">
        <v>0.32569999999999999</v>
      </c>
      <c r="T707">
        <v>0.32569999999999999</v>
      </c>
      <c r="V707">
        <v>5051923.54</v>
      </c>
      <c r="X707">
        <v>342312.07</v>
      </c>
      <c r="Y707">
        <v>6250502.629999999</v>
      </c>
      <c r="Z707">
        <v>11644738.239999998</v>
      </c>
      <c r="AA707">
        <v>0.75074201217622205</v>
      </c>
      <c r="AB707">
        <v>137391889</v>
      </c>
      <c r="AC707">
        <v>4.5224E-2</v>
      </c>
      <c r="AD707">
        <v>6213410.7800000003</v>
      </c>
      <c r="AE707">
        <v>378296.39</v>
      </c>
      <c r="AF707">
        <v>5430219.9299999997</v>
      </c>
      <c r="AH707">
        <v>750769.98</v>
      </c>
      <c r="AJ707">
        <v>6063367.21</v>
      </c>
      <c r="AK707">
        <v>11835899.210000001</v>
      </c>
      <c r="AL707">
        <v>0.76306625410502649</v>
      </c>
      <c r="AO707">
        <v>300.6350350860244</v>
      </c>
      <c r="AP707">
        <v>2.8921509378077914E-2</v>
      </c>
    </row>
    <row r="708" spans="1:42" x14ac:dyDescent="0.25">
      <c r="A708" t="s">
        <v>1585</v>
      </c>
      <c r="B708" t="s">
        <v>1586</v>
      </c>
      <c r="C708" t="s">
        <v>1587</v>
      </c>
      <c r="D708" t="s">
        <v>97</v>
      </c>
      <c r="F708">
        <v>55.98</v>
      </c>
      <c r="H708">
        <v>0</v>
      </c>
      <c r="I708">
        <v>777910.43</v>
      </c>
      <c r="J708">
        <v>13896.22</v>
      </c>
      <c r="L708">
        <v>0</v>
      </c>
      <c r="M708">
        <v>0</v>
      </c>
      <c r="N708">
        <v>0</v>
      </c>
      <c r="P708">
        <v>0</v>
      </c>
      <c r="Q708">
        <v>0</v>
      </c>
      <c r="S708">
        <v>0</v>
      </c>
      <c r="T708">
        <v>0.1</v>
      </c>
      <c r="V708">
        <v>77791.039999999994</v>
      </c>
      <c r="X708">
        <v>0</v>
      </c>
      <c r="Y708">
        <v>440646.38</v>
      </c>
      <c r="Z708">
        <v>518437.42</v>
      </c>
      <c r="AA708">
        <v>0.66644873240740576</v>
      </c>
      <c r="AB708">
        <v>0</v>
      </c>
      <c r="AC708">
        <v>0</v>
      </c>
      <c r="AD708">
        <v>0</v>
      </c>
      <c r="AE708">
        <v>0</v>
      </c>
      <c r="AF708">
        <v>77791.039999999994</v>
      </c>
      <c r="AH708">
        <v>0</v>
      </c>
      <c r="AJ708">
        <v>440646.38</v>
      </c>
      <c r="AK708">
        <v>518437.42</v>
      </c>
      <c r="AL708">
        <v>0.66644873240740576</v>
      </c>
      <c r="AO708">
        <v>0</v>
      </c>
      <c r="AP708">
        <v>0</v>
      </c>
    </row>
    <row r="709" spans="1:42" x14ac:dyDescent="0.25">
      <c r="A709" t="s">
        <v>1588</v>
      </c>
      <c r="B709" t="s">
        <v>1589</v>
      </c>
      <c r="C709" t="s">
        <v>1587</v>
      </c>
      <c r="D709" t="s">
        <v>102</v>
      </c>
      <c r="F709">
        <v>1683.77</v>
      </c>
      <c r="H709">
        <v>503946741</v>
      </c>
      <c r="I709">
        <v>22388181.890000001</v>
      </c>
      <c r="J709">
        <v>13296.46</v>
      </c>
      <c r="L709">
        <v>22.5</v>
      </c>
      <c r="M709">
        <v>22.5</v>
      </c>
      <c r="N709">
        <v>37884.82</v>
      </c>
      <c r="P709">
        <v>109.62</v>
      </c>
      <c r="Q709">
        <v>184574.86</v>
      </c>
      <c r="S709">
        <v>0.93149999999999999</v>
      </c>
      <c r="T709">
        <v>0.9</v>
      </c>
      <c r="V709">
        <v>20149363.699999999</v>
      </c>
      <c r="X709">
        <v>2182055.5699999998</v>
      </c>
      <c r="Y709">
        <v>2084525.7200000002</v>
      </c>
      <c r="Z709">
        <v>24415944.989999998</v>
      </c>
      <c r="AA709">
        <v>1</v>
      </c>
      <c r="AB709">
        <v>503946741</v>
      </c>
      <c r="AC709">
        <v>3.5899599999999997E-2</v>
      </c>
      <c r="AD709">
        <v>18091486.420000002</v>
      </c>
      <c r="AE709">
        <v>0</v>
      </c>
      <c r="AF709">
        <v>20149363.699999999</v>
      </c>
      <c r="AH709">
        <v>868593.79</v>
      </c>
      <c r="AJ709">
        <v>2084525.72</v>
      </c>
      <c r="AK709">
        <v>24415944.989999998</v>
      </c>
      <c r="AL709">
        <v>1.0905729241419879</v>
      </c>
      <c r="AO709">
        <v>1295.9344625453593</v>
      </c>
      <c r="AP709">
        <v>8.9370105105237629E-2</v>
      </c>
    </row>
    <row r="710" spans="1:42" x14ac:dyDescent="0.25">
      <c r="A710" t="s">
        <v>1590</v>
      </c>
      <c r="B710" t="s">
        <v>1591</v>
      </c>
      <c r="C710" t="s">
        <v>1587</v>
      </c>
      <c r="D710" t="s">
        <v>102</v>
      </c>
      <c r="F710">
        <v>3878.5</v>
      </c>
      <c r="H710">
        <v>543635962</v>
      </c>
      <c r="I710">
        <v>47772051.109999999</v>
      </c>
      <c r="J710">
        <v>12317.14</v>
      </c>
      <c r="L710">
        <v>11.37</v>
      </c>
      <c r="M710">
        <v>11.37</v>
      </c>
      <c r="N710">
        <v>44098.54</v>
      </c>
      <c r="P710">
        <v>0.43</v>
      </c>
      <c r="Q710">
        <v>1667.75</v>
      </c>
      <c r="S710">
        <v>0.46260000000000001</v>
      </c>
      <c r="T710">
        <v>0.46260000000000001</v>
      </c>
      <c r="V710">
        <v>22099350.84</v>
      </c>
      <c r="X710">
        <v>500675.06</v>
      </c>
      <c r="Y710">
        <v>10231640.959999999</v>
      </c>
      <c r="Z710">
        <v>32831666.859999999</v>
      </c>
      <c r="AA710">
        <v>0.68725679758655855</v>
      </c>
      <c r="AB710">
        <v>543635962</v>
      </c>
      <c r="AC710">
        <v>3.61299E-2</v>
      </c>
      <c r="AD710">
        <v>19641512.940000001</v>
      </c>
      <c r="AE710">
        <v>0</v>
      </c>
      <c r="AF710">
        <v>22099350.84</v>
      </c>
      <c r="AH710">
        <v>294514.05</v>
      </c>
      <c r="AJ710">
        <v>10139533.689999999</v>
      </c>
      <c r="AK710">
        <v>32739559.589999996</v>
      </c>
      <c r="AL710">
        <v>0.68532873990722809</v>
      </c>
      <c r="AO710">
        <v>129.08986979502384</v>
      </c>
      <c r="AP710">
        <v>1.5292663257233512E-2</v>
      </c>
    </row>
    <row r="711" spans="1:42" x14ac:dyDescent="0.25">
      <c r="A711" t="s">
        <v>1592</v>
      </c>
      <c r="B711" t="s">
        <v>1593</v>
      </c>
      <c r="C711" t="s">
        <v>1587</v>
      </c>
      <c r="D711" t="s">
        <v>102</v>
      </c>
      <c r="F711">
        <v>84.28</v>
      </c>
      <c r="H711">
        <v>8892274</v>
      </c>
      <c r="I711">
        <v>1244166.29</v>
      </c>
      <c r="J711">
        <v>14762.29</v>
      </c>
      <c r="L711">
        <v>7.14</v>
      </c>
      <c r="M711">
        <v>7.14</v>
      </c>
      <c r="N711">
        <v>601.75</v>
      </c>
      <c r="P711">
        <v>23.91</v>
      </c>
      <c r="Q711">
        <v>2015.13</v>
      </c>
      <c r="S711">
        <v>0.24360000000000001</v>
      </c>
      <c r="T711">
        <v>0.24360000000000001</v>
      </c>
      <c r="V711">
        <v>303078.90000000002</v>
      </c>
      <c r="X711">
        <v>1939986.64</v>
      </c>
      <c r="Y711">
        <v>660293.28999999992</v>
      </c>
      <c r="Z711">
        <v>2903358.83</v>
      </c>
      <c r="AA711">
        <v>1</v>
      </c>
      <c r="AB711">
        <v>8892274</v>
      </c>
      <c r="AC711">
        <v>4.3567799999999997E-2</v>
      </c>
      <c r="AD711">
        <v>387416.81</v>
      </c>
      <c r="AE711">
        <v>20544.71</v>
      </c>
      <c r="AF711">
        <v>323623.61</v>
      </c>
      <c r="AH711">
        <v>476085.75</v>
      </c>
      <c r="AJ711">
        <v>660293.29</v>
      </c>
      <c r="AK711">
        <v>2923903.54</v>
      </c>
      <c r="AL711">
        <v>2.350090629766219</v>
      </c>
      <c r="AO711">
        <v>23018.351210251541</v>
      </c>
      <c r="AP711">
        <v>0.66349201109418265</v>
      </c>
    </row>
    <row r="712" spans="1:42" x14ac:dyDescent="0.25">
      <c r="A712" t="s">
        <v>1594</v>
      </c>
      <c r="B712" t="s">
        <v>1595</v>
      </c>
      <c r="C712" t="s">
        <v>1587</v>
      </c>
      <c r="D712" t="s">
        <v>102</v>
      </c>
      <c r="F712">
        <v>2743.2</v>
      </c>
      <c r="H712">
        <v>410596757</v>
      </c>
      <c r="I712">
        <v>34649902.950000003</v>
      </c>
      <c r="J712">
        <v>12631.19</v>
      </c>
      <c r="L712">
        <v>11.84</v>
      </c>
      <c r="M712">
        <v>11.84</v>
      </c>
      <c r="N712">
        <v>32479.48</v>
      </c>
      <c r="P712">
        <v>0.03</v>
      </c>
      <c r="Q712">
        <v>82.29</v>
      </c>
      <c r="S712">
        <v>0.48920000000000002</v>
      </c>
      <c r="T712">
        <v>0.48920000000000002</v>
      </c>
      <c r="V712">
        <v>16950732.52</v>
      </c>
      <c r="X712">
        <v>954009.55</v>
      </c>
      <c r="Y712">
        <v>7605661.7399999993</v>
      </c>
      <c r="Z712">
        <v>25510403.809999999</v>
      </c>
      <c r="AA712">
        <v>0.73623305227756763</v>
      </c>
      <c r="AB712">
        <v>410596757</v>
      </c>
      <c r="AC712">
        <v>3.4282199999999999E-2</v>
      </c>
      <c r="AD712">
        <v>14076160.140000001</v>
      </c>
      <c r="AE712">
        <v>0</v>
      </c>
      <c r="AF712">
        <v>16950732.52</v>
      </c>
      <c r="AH712">
        <v>394516.8</v>
      </c>
      <c r="AJ712">
        <v>7501601.2400000002</v>
      </c>
      <c r="AK712">
        <v>25406343.310000002</v>
      </c>
      <c r="AL712">
        <v>0.73322985483282577</v>
      </c>
      <c r="AO712">
        <v>347.77251020705751</v>
      </c>
      <c r="AP712">
        <v>3.7550053479144301E-2</v>
      </c>
    </row>
    <row r="713" spans="1:42" x14ac:dyDescent="0.25">
      <c r="A713" t="s">
        <v>1596</v>
      </c>
      <c r="B713" t="s">
        <v>1597</v>
      </c>
      <c r="C713" t="s">
        <v>1587</v>
      </c>
      <c r="D713" t="s">
        <v>102</v>
      </c>
      <c r="F713">
        <v>7309.85</v>
      </c>
      <c r="H713">
        <v>1484178689</v>
      </c>
      <c r="I713">
        <v>90614158.980000004</v>
      </c>
      <c r="J713">
        <v>12396.17</v>
      </c>
      <c r="L713">
        <v>16.37</v>
      </c>
      <c r="M713">
        <v>16.37</v>
      </c>
      <c r="N713">
        <v>119662.24</v>
      </c>
      <c r="P713">
        <v>18.829999999999998</v>
      </c>
      <c r="Q713">
        <v>137644.47</v>
      </c>
      <c r="S713">
        <v>0.73119999999999996</v>
      </c>
      <c r="T713">
        <v>0.73119999999999996</v>
      </c>
      <c r="V713">
        <v>66257073.039999999</v>
      </c>
      <c r="X713">
        <v>1927304.42</v>
      </c>
      <c r="Y713">
        <v>9273851.290000001</v>
      </c>
      <c r="Z713">
        <v>77458228.75</v>
      </c>
      <c r="AA713">
        <v>0.85481374679089905</v>
      </c>
      <c r="AB713">
        <v>1484178689</v>
      </c>
      <c r="AC713">
        <v>3.6695499999999999E-2</v>
      </c>
      <c r="AD713">
        <v>54462679.079999998</v>
      </c>
      <c r="AE713">
        <v>0</v>
      </c>
      <c r="AF713">
        <v>66257073.039999999</v>
      </c>
      <c r="AH713">
        <v>543048.89</v>
      </c>
      <c r="AJ713">
        <v>9195008.0500000007</v>
      </c>
      <c r="AK713">
        <v>77379385.50999999</v>
      </c>
      <c r="AL713">
        <v>0.85394364833291514</v>
      </c>
      <c r="AO713">
        <v>263.65854566099165</v>
      </c>
      <c r="AP713">
        <v>2.4907207614758429E-2</v>
      </c>
    </row>
    <row r="714" spans="1:42" x14ac:dyDescent="0.25">
      <c r="A714" t="s">
        <v>1598</v>
      </c>
      <c r="B714" t="s">
        <v>1599</v>
      </c>
      <c r="C714" t="s">
        <v>1587</v>
      </c>
      <c r="D714" t="s">
        <v>102</v>
      </c>
      <c r="F714">
        <v>2353.39</v>
      </c>
      <c r="H714">
        <v>221998940</v>
      </c>
      <c r="I714">
        <v>31233005.359999999</v>
      </c>
      <c r="J714">
        <v>13271.49</v>
      </c>
      <c r="L714">
        <v>7.1</v>
      </c>
      <c r="M714">
        <v>7.1</v>
      </c>
      <c r="N714">
        <v>16709.060000000001</v>
      </c>
      <c r="P714">
        <v>24.3</v>
      </c>
      <c r="Q714">
        <v>57187.37</v>
      </c>
      <c r="S714">
        <v>0.24179999999999999</v>
      </c>
      <c r="T714">
        <v>0.24179999999999999</v>
      </c>
      <c r="V714">
        <v>7552140.6900000004</v>
      </c>
      <c r="X714">
        <v>539119.18000000005</v>
      </c>
      <c r="Y714">
        <v>12776898.609999999</v>
      </c>
      <c r="Z714">
        <v>20868158.48</v>
      </c>
      <c r="AA714">
        <v>0.66814442732833446</v>
      </c>
      <c r="AB714">
        <v>221998940</v>
      </c>
      <c r="AC714">
        <v>4.15342E-2</v>
      </c>
      <c r="AD714">
        <v>9220548.3699999992</v>
      </c>
      <c r="AE714">
        <v>403420.97</v>
      </c>
      <c r="AF714">
        <v>7955561.6600000001</v>
      </c>
      <c r="AH714">
        <v>976908.92</v>
      </c>
      <c r="AJ714">
        <v>12452705.939999999</v>
      </c>
      <c r="AK714">
        <v>20947386.780000001</v>
      </c>
      <c r="AL714">
        <v>0.67068111244994844</v>
      </c>
      <c r="AO714">
        <v>229.08195411725217</v>
      </c>
      <c r="AP714">
        <v>2.5736822719802762E-2</v>
      </c>
    </row>
    <row r="715" spans="1:42" x14ac:dyDescent="0.25">
      <c r="A715" t="s">
        <v>1600</v>
      </c>
      <c r="B715" t="s">
        <v>1601</v>
      </c>
      <c r="C715" t="s">
        <v>1587</v>
      </c>
      <c r="D715" t="s">
        <v>102</v>
      </c>
      <c r="F715">
        <v>5763.6</v>
      </c>
      <c r="H715">
        <v>510877441</v>
      </c>
      <c r="I715">
        <v>82852328.810000002</v>
      </c>
      <c r="J715">
        <v>14375.1</v>
      </c>
      <c r="L715">
        <v>6.16</v>
      </c>
      <c r="M715">
        <v>6.16</v>
      </c>
      <c r="N715">
        <v>35503.769999999997</v>
      </c>
      <c r="P715">
        <v>34.450000000000003</v>
      </c>
      <c r="Q715">
        <v>198556.02</v>
      </c>
      <c r="S715">
        <v>0.2021</v>
      </c>
      <c r="T715">
        <v>0.2021</v>
      </c>
      <c r="V715">
        <v>16744455.65</v>
      </c>
      <c r="X715">
        <v>14469698.029999999</v>
      </c>
      <c r="Y715">
        <v>31497452.880000003</v>
      </c>
      <c r="Z715">
        <v>62711606.560000002</v>
      </c>
      <c r="AA715">
        <v>0.7569081939001685</v>
      </c>
      <c r="AB715">
        <v>510877441</v>
      </c>
      <c r="AC715">
        <v>3.72964E-2</v>
      </c>
      <c r="AD715">
        <v>19053889.390000001</v>
      </c>
      <c r="AE715">
        <v>466736.55</v>
      </c>
      <c r="AF715">
        <v>17211192.199999999</v>
      </c>
      <c r="AH715">
        <v>6381233.3700000001</v>
      </c>
      <c r="AJ715">
        <v>29946227.329999998</v>
      </c>
      <c r="AK715">
        <v>61627117.559999995</v>
      </c>
      <c r="AL715">
        <v>0.74381877305254218</v>
      </c>
      <c r="AO715">
        <v>2510.5312703865638</v>
      </c>
      <c r="AP715">
        <v>0.23479433409995754</v>
      </c>
    </row>
    <row r="716" spans="1:42" x14ac:dyDescent="0.25">
      <c r="A716" t="s">
        <v>1602</v>
      </c>
      <c r="B716" t="s">
        <v>1603</v>
      </c>
      <c r="C716" t="s">
        <v>1587</v>
      </c>
      <c r="D716" t="s">
        <v>102</v>
      </c>
      <c r="F716">
        <v>6025.89</v>
      </c>
      <c r="H716">
        <v>784550617</v>
      </c>
      <c r="I716">
        <v>86601560.150000006</v>
      </c>
      <c r="J716">
        <v>14371.57</v>
      </c>
      <c r="L716">
        <v>9.0500000000000007</v>
      </c>
      <c r="M716">
        <v>9.0500000000000007</v>
      </c>
      <c r="N716">
        <v>54534.3</v>
      </c>
      <c r="P716">
        <v>8.8800000000000008</v>
      </c>
      <c r="Q716">
        <v>53509.9</v>
      </c>
      <c r="S716">
        <v>0.33600000000000002</v>
      </c>
      <c r="T716">
        <v>0.33600000000000002</v>
      </c>
      <c r="V716">
        <v>29098124.210000001</v>
      </c>
      <c r="X716">
        <v>1946853.62</v>
      </c>
      <c r="Y716">
        <v>28457908.500000004</v>
      </c>
      <c r="Z716">
        <v>59502886.330000006</v>
      </c>
      <c r="AA716">
        <v>0.68708792574795208</v>
      </c>
      <c r="AB716">
        <v>784550617</v>
      </c>
      <c r="AC716">
        <v>3.8430400000000003E-2</v>
      </c>
      <c r="AD716">
        <v>30150594.030000001</v>
      </c>
      <c r="AE716">
        <v>353629.85</v>
      </c>
      <c r="AF716">
        <v>29451754.059999999</v>
      </c>
      <c r="AH716">
        <v>4359089.59</v>
      </c>
      <c r="AJ716">
        <v>27093896.73</v>
      </c>
      <c r="AK716">
        <v>58492504.409999996</v>
      </c>
      <c r="AL716">
        <v>0.67542090822251766</v>
      </c>
      <c r="AO716">
        <v>323.08150663221534</v>
      </c>
      <c r="AP716">
        <v>3.3283813706344943E-2</v>
      </c>
    </row>
    <row r="717" spans="1:42" x14ac:dyDescent="0.25">
      <c r="A717" t="s">
        <v>1604</v>
      </c>
      <c r="B717" t="s">
        <v>1605</v>
      </c>
      <c r="C717" t="s">
        <v>1587</v>
      </c>
      <c r="D717" t="s">
        <v>102</v>
      </c>
      <c r="F717">
        <v>5804.55</v>
      </c>
      <c r="H717">
        <v>727333039</v>
      </c>
      <c r="I717">
        <v>81808281.239999995</v>
      </c>
      <c r="J717">
        <v>14093.81</v>
      </c>
      <c r="L717">
        <v>8.89</v>
      </c>
      <c r="M717">
        <v>8.89</v>
      </c>
      <c r="N717">
        <v>51602.44</v>
      </c>
      <c r="P717">
        <v>9.85</v>
      </c>
      <c r="Q717">
        <v>57174.81</v>
      </c>
      <c r="S717">
        <v>0.32769999999999999</v>
      </c>
      <c r="T717">
        <v>0.32769999999999999</v>
      </c>
      <c r="V717">
        <v>26808573.760000002</v>
      </c>
      <c r="X717">
        <v>8921299.6999999993</v>
      </c>
      <c r="Y717">
        <v>24811969.500000004</v>
      </c>
      <c r="Z717">
        <v>60541842.960000008</v>
      </c>
      <c r="AA717">
        <v>0.74004540912415839</v>
      </c>
      <c r="AB717">
        <v>727333039</v>
      </c>
      <c r="AC717">
        <v>3.53715E-2</v>
      </c>
      <c r="AD717">
        <v>25726860.579999998</v>
      </c>
      <c r="AE717">
        <v>0</v>
      </c>
      <c r="AF717">
        <v>26808573.760000002</v>
      </c>
      <c r="AH717">
        <v>6097163.8200000003</v>
      </c>
      <c r="AJ717">
        <v>23226983.77</v>
      </c>
      <c r="AK717">
        <v>58956857.230000004</v>
      </c>
      <c r="AL717">
        <v>0.72067101687467272</v>
      </c>
      <c r="AO717">
        <v>1536.9494103763425</v>
      </c>
      <c r="AP717">
        <v>0.15131911908391929</v>
      </c>
    </row>
    <row r="718" spans="1:42" x14ac:dyDescent="0.25">
      <c r="A718" t="s">
        <v>1606</v>
      </c>
      <c r="B718" t="s">
        <v>1607</v>
      </c>
      <c r="C718" t="s">
        <v>1587</v>
      </c>
      <c r="D718" t="s">
        <v>102</v>
      </c>
      <c r="F718">
        <v>627.75</v>
      </c>
      <c r="H718">
        <v>22934412</v>
      </c>
      <c r="I718">
        <v>9732545.9499999993</v>
      </c>
      <c r="J718">
        <v>15503.85</v>
      </c>
      <c r="L718">
        <v>2.35</v>
      </c>
      <c r="M718">
        <v>2.35</v>
      </c>
      <c r="N718">
        <v>1475.21</v>
      </c>
      <c r="P718">
        <v>93.7</v>
      </c>
      <c r="Q718">
        <v>58820.17</v>
      </c>
      <c r="S718">
        <v>8.4500000000000006E-2</v>
      </c>
      <c r="T718">
        <v>8.4500000000000006E-2</v>
      </c>
      <c r="V718">
        <v>822400.13</v>
      </c>
      <c r="X718">
        <v>1607179.55</v>
      </c>
      <c r="Y718">
        <v>5355493.8099999987</v>
      </c>
      <c r="Z718">
        <v>7785073.4899999984</v>
      </c>
      <c r="AA718">
        <v>0.79990102589754519</v>
      </c>
      <c r="AB718">
        <v>22934412</v>
      </c>
      <c r="AC718">
        <v>4.5392799999999997E-2</v>
      </c>
      <c r="AD718">
        <v>1041057.17</v>
      </c>
      <c r="AE718">
        <v>18476.509999999998</v>
      </c>
      <c r="AF718">
        <v>840876.64</v>
      </c>
      <c r="AH718">
        <v>2056031.7</v>
      </c>
      <c r="AJ718">
        <v>4944083.97</v>
      </c>
      <c r="AK718">
        <v>7392140.1600000001</v>
      </c>
      <c r="AL718">
        <v>0.75952789721994585</v>
      </c>
      <c r="AO718">
        <v>2560.2223018717641</v>
      </c>
      <c r="AP718">
        <v>0.21741735346100363</v>
      </c>
    </row>
    <row r="719" spans="1:42" x14ac:dyDescent="0.25">
      <c r="A719" t="s">
        <v>1608</v>
      </c>
      <c r="B719" t="s">
        <v>1609</v>
      </c>
      <c r="C719" t="s">
        <v>1587</v>
      </c>
      <c r="D719" t="s">
        <v>211</v>
      </c>
      <c r="F719">
        <v>665.39</v>
      </c>
      <c r="H719">
        <v>62202608</v>
      </c>
      <c r="I719">
        <v>9313661.3300000001</v>
      </c>
      <c r="J719">
        <v>13997.29</v>
      </c>
      <c r="L719">
        <v>6.67</v>
      </c>
      <c r="M719">
        <v>4.6100000000000003</v>
      </c>
      <c r="N719">
        <v>3067.44</v>
      </c>
      <c r="P719">
        <v>55.05</v>
      </c>
      <c r="Q719">
        <v>36629.71</v>
      </c>
      <c r="S719">
        <v>0.1459</v>
      </c>
      <c r="T719">
        <v>0.1459</v>
      </c>
      <c r="V719">
        <v>1358863.18</v>
      </c>
      <c r="X719">
        <v>1308299.1499999999</v>
      </c>
      <c r="Y719">
        <v>4328677.59</v>
      </c>
      <c r="Z719">
        <v>6995839.9199999999</v>
      </c>
      <c r="AA719">
        <v>0.75113746056729336</v>
      </c>
      <c r="AB719">
        <v>62202608</v>
      </c>
      <c r="AC719">
        <v>3.6520999999999998E-2</v>
      </c>
      <c r="AD719">
        <v>2271701.44</v>
      </c>
      <c r="AE719">
        <v>133183.1</v>
      </c>
      <c r="AF719">
        <v>1492046.28</v>
      </c>
      <c r="AH719">
        <v>826091.73</v>
      </c>
      <c r="AJ719">
        <v>4123094.3</v>
      </c>
      <c r="AK719">
        <v>6923439.7299999995</v>
      </c>
      <c r="AL719">
        <v>0.74336391293283144</v>
      </c>
      <c r="AO719">
        <v>1966.2140248576022</v>
      </c>
      <c r="AP719">
        <v>0.18896664100808169</v>
      </c>
    </row>
    <row r="720" spans="1:42" x14ac:dyDescent="0.25">
      <c r="A720" t="s">
        <v>1610</v>
      </c>
      <c r="B720" t="s">
        <v>1611</v>
      </c>
      <c r="C720" t="s">
        <v>1587</v>
      </c>
      <c r="D720" t="s">
        <v>222</v>
      </c>
      <c r="F720">
        <v>565.16</v>
      </c>
      <c r="H720">
        <v>182483302</v>
      </c>
      <c r="I720">
        <v>8461079.8599999994</v>
      </c>
      <c r="J720">
        <v>14971.12</v>
      </c>
      <c r="L720">
        <v>21.56</v>
      </c>
      <c r="M720">
        <v>6.63</v>
      </c>
      <c r="N720">
        <v>3747.01</v>
      </c>
      <c r="P720">
        <v>29.16</v>
      </c>
      <c r="Q720">
        <v>16480.060000000001</v>
      </c>
      <c r="S720">
        <v>0.2215</v>
      </c>
      <c r="T720">
        <v>0.2215</v>
      </c>
      <c r="V720">
        <v>1874129.18</v>
      </c>
      <c r="X720">
        <v>1883571.48</v>
      </c>
      <c r="Y720">
        <v>2487130.8200000003</v>
      </c>
      <c r="Z720">
        <v>6244831.4800000004</v>
      </c>
      <c r="AA720">
        <v>0.73806554049000561</v>
      </c>
      <c r="AB720">
        <v>182483302</v>
      </c>
      <c r="AC720">
        <v>1.7124199999999999E-2</v>
      </c>
      <c r="AD720">
        <v>3124880.56</v>
      </c>
      <c r="AE720">
        <v>277041.43</v>
      </c>
      <c r="AF720">
        <v>2151170.61</v>
      </c>
      <c r="AH720">
        <v>483852.28</v>
      </c>
      <c r="AJ720">
        <v>2360393.23</v>
      </c>
      <c r="AK720">
        <v>6395135.3200000003</v>
      </c>
      <c r="AL720">
        <v>0.75582968436844433</v>
      </c>
      <c r="AO720">
        <v>3332.811026965815</v>
      </c>
      <c r="AP720">
        <v>0.29453191930268646</v>
      </c>
    </row>
    <row r="721" spans="1:42" x14ac:dyDescent="0.25">
      <c r="A721" t="s">
        <v>1612</v>
      </c>
      <c r="B721" t="s">
        <v>1613</v>
      </c>
      <c r="C721" t="s">
        <v>1587</v>
      </c>
      <c r="D721" t="s">
        <v>211</v>
      </c>
      <c r="F721">
        <v>602.73</v>
      </c>
      <c r="H721">
        <v>120308381</v>
      </c>
      <c r="I721">
        <v>7983892.2800000003</v>
      </c>
      <c r="J721">
        <v>13246.21</v>
      </c>
      <c r="L721">
        <v>15.06</v>
      </c>
      <c r="M721">
        <v>10.42</v>
      </c>
      <c r="N721">
        <v>6280.44</v>
      </c>
      <c r="P721">
        <v>2.59</v>
      </c>
      <c r="Q721">
        <v>1561.07</v>
      </c>
      <c r="S721">
        <v>0.40949999999999998</v>
      </c>
      <c r="T721">
        <v>0.40949999999999998</v>
      </c>
      <c r="V721">
        <v>3269403.88</v>
      </c>
      <c r="X721">
        <v>1730312.08</v>
      </c>
      <c r="Y721">
        <v>2008711</v>
      </c>
      <c r="Z721">
        <v>7008426.96</v>
      </c>
      <c r="AA721">
        <v>0.87782083152053747</v>
      </c>
      <c r="AB721">
        <v>120308381</v>
      </c>
      <c r="AC721">
        <v>2.8922E-2</v>
      </c>
      <c r="AD721">
        <v>3479558.99</v>
      </c>
      <c r="AE721">
        <v>86058.51</v>
      </c>
      <c r="AF721">
        <v>3355462.39</v>
      </c>
      <c r="AH721">
        <v>642847.12</v>
      </c>
      <c r="AJ721">
        <v>1930168.47</v>
      </c>
      <c r="AK721">
        <v>7015942.9400000004</v>
      </c>
      <c r="AL721">
        <v>0.87876222448231733</v>
      </c>
      <c r="AO721">
        <v>2870.7913659515871</v>
      </c>
      <c r="AP721">
        <v>0.24662573438774291</v>
      </c>
    </row>
    <row r="722" spans="1:42" x14ac:dyDescent="0.25">
      <c r="A722" t="s">
        <v>1614</v>
      </c>
      <c r="B722" t="s">
        <v>1615</v>
      </c>
      <c r="C722" t="s">
        <v>1616</v>
      </c>
      <c r="D722" t="s">
        <v>97</v>
      </c>
      <c r="F722">
        <v>22.31</v>
      </c>
      <c r="H722">
        <v>0</v>
      </c>
      <c r="I722">
        <v>320966.62</v>
      </c>
      <c r="J722">
        <v>14386.67</v>
      </c>
      <c r="L722">
        <v>0</v>
      </c>
      <c r="M722">
        <v>0</v>
      </c>
      <c r="N722">
        <v>0</v>
      </c>
      <c r="P722">
        <v>0</v>
      </c>
      <c r="Q722">
        <v>0</v>
      </c>
      <c r="S722">
        <v>0</v>
      </c>
      <c r="T722">
        <v>0.1</v>
      </c>
      <c r="V722">
        <v>32096.66</v>
      </c>
      <c r="X722">
        <v>0</v>
      </c>
      <c r="Y722">
        <v>206037.56999999998</v>
      </c>
      <c r="Z722">
        <v>238134.22999999998</v>
      </c>
      <c r="AA722">
        <v>0.74192833510226075</v>
      </c>
      <c r="AB722">
        <v>0</v>
      </c>
      <c r="AC722">
        <v>0</v>
      </c>
      <c r="AD722">
        <v>0</v>
      </c>
      <c r="AE722">
        <v>0</v>
      </c>
      <c r="AF722">
        <v>32096.66</v>
      </c>
      <c r="AH722">
        <v>0</v>
      </c>
      <c r="AJ722">
        <v>206037.57</v>
      </c>
      <c r="AK722">
        <v>238134.23</v>
      </c>
      <c r="AL722">
        <v>0.74192833510226086</v>
      </c>
      <c r="AO722">
        <v>0</v>
      </c>
      <c r="AP722">
        <v>0</v>
      </c>
    </row>
    <row r="723" spans="1:42" x14ac:dyDescent="0.25">
      <c r="A723" t="s">
        <v>1617</v>
      </c>
      <c r="B723" t="s">
        <v>1618</v>
      </c>
      <c r="C723" t="s">
        <v>1616</v>
      </c>
      <c r="D723" t="s">
        <v>211</v>
      </c>
      <c r="F723">
        <v>1101.54</v>
      </c>
      <c r="H723">
        <v>342043146</v>
      </c>
      <c r="I723">
        <v>14109980.560000001</v>
      </c>
      <c r="J723">
        <v>12809.32</v>
      </c>
      <c r="L723">
        <v>24.24</v>
      </c>
      <c r="M723">
        <v>16.78</v>
      </c>
      <c r="N723">
        <v>18483.84</v>
      </c>
      <c r="P723">
        <v>22.56</v>
      </c>
      <c r="Q723">
        <v>24850.74</v>
      </c>
      <c r="S723">
        <v>0.75</v>
      </c>
      <c r="T723">
        <v>0.75</v>
      </c>
      <c r="V723">
        <v>10582485.42</v>
      </c>
      <c r="X723">
        <v>212290.32</v>
      </c>
      <c r="Y723">
        <v>1179100.2899999996</v>
      </c>
      <c r="Z723">
        <v>11973876.029999999</v>
      </c>
      <c r="AA723">
        <v>0.84861038461983529</v>
      </c>
      <c r="AB723">
        <v>381112799</v>
      </c>
      <c r="AC723">
        <v>3.3177600000000002E-2</v>
      </c>
      <c r="AD723">
        <v>12644408</v>
      </c>
      <c r="AE723">
        <v>1546441.93</v>
      </c>
      <c r="AF723">
        <v>12128927.35</v>
      </c>
      <c r="AH723">
        <v>114259.89</v>
      </c>
      <c r="AJ723">
        <v>1161802.52</v>
      </c>
      <c r="AK723">
        <v>13503020.189999999</v>
      </c>
      <c r="AL723">
        <v>0.95698361401569498</v>
      </c>
      <c r="AO723">
        <v>192.72139005392452</v>
      </c>
      <c r="AP723">
        <v>1.5721691666966249E-2</v>
      </c>
    </row>
    <row r="724" spans="1:42" x14ac:dyDescent="0.25">
      <c r="A724" t="s">
        <v>1619</v>
      </c>
      <c r="B724" t="s">
        <v>1620</v>
      </c>
      <c r="C724" t="s">
        <v>1616</v>
      </c>
      <c r="D724" t="s">
        <v>211</v>
      </c>
      <c r="F724">
        <v>410.96</v>
      </c>
      <c r="H724">
        <v>99346119</v>
      </c>
      <c r="I724">
        <v>5321406.66</v>
      </c>
      <c r="J724">
        <v>12948.72</v>
      </c>
      <c r="L724">
        <v>18.66</v>
      </c>
      <c r="M724">
        <v>12.91</v>
      </c>
      <c r="N724">
        <v>5305.49</v>
      </c>
      <c r="P724">
        <v>0.77</v>
      </c>
      <c r="Q724">
        <v>316.43</v>
      </c>
      <c r="S724">
        <v>0.54969999999999997</v>
      </c>
      <c r="T724">
        <v>0.54969999999999997</v>
      </c>
      <c r="V724">
        <v>2925177.24</v>
      </c>
      <c r="X724">
        <v>85089.44</v>
      </c>
      <c r="Y724">
        <v>1262020.8899999999</v>
      </c>
      <c r="Z724">
        <v>4272287.57</v>
      </c>
      <c r="AA724">
        <v>0.80284929210803824</v>
      </c>
      <c r="AB724">
        <v>116184441</v>
      </c>
      <c r="AC724">
        <v>4.6176500000000002E-2</v>
      </c>
      <c r="AD724">
        <v>5364990.83</v>
      </c>
      <c r="AE724">
        <v>1341165.53</v>
      </c>
      <c r="AF724">
        <v>4266342.7699999996</v>
      </c>
      <c r="AH724">
        <v>46153.34</v>
      </c>
      <c r="AJ724">
        <v>1252921.72</v>
      </c>
      <c r="AK724">
        <v>5604353.9299999997</v>
      </c>
      <c r="AL724">
        <v>1.0531715179985885</v>
      </c>
      <c r="AO724">
        <v>207.05041853221726</v>
      </c>
      <c r="AP724">
        <v>1.51827384677684E-2</v>
      </c>
    </row>
    <row r="725" spans="1:42" x14ac:dyDescent="0.25">
      <c r="A725" t="s">
        <v>1621</v>
      </c>
      <c r="B725" t="s">
        <v>1622</v>
      </c>
      <c r="C725" t="s">
        <v>1616</v>
      </c>
      <c r="D725" t="s">
        <v>102</v>
      </c>
      <c r="F725">
        <v>1691.78</v>
      </c>
      <c r="H725">
        <v>344381023</v>
      </c>
      <c r="I725">
        <v>22902188.32</v>
      </c>
      <c r="J725">
        <v>13537.33</v>
      </c>
      <c r="L725">
        <v>15.03</v>
      </c>
      <c r="M725">
        <v>15.03</v>
      </c>
      <c r="N725">
        <v>25427.45</v>
      </c>
      <c r="P725">
        <v>9</v>
      </c>
      <c r="Q725">
        <v>15226.02</v>
      </c>
      <c r="S725">
        <v>0.66490000000000005</v>
      </c>
      <c r="T725">
        <v>0.66490000000000005</v>
      </c>
      <c r="V725">
        <v>15227665.01</v>
      </c>
      <c r="X725">
        <v>352371.55</v>
      </c>
      <c r="Y725">
        <v>3282781.85</v>
      </c>
      <c r="Z725">
        <v>18862818.41</v>
      </c>
      <c r="AA725">
        <v>0.82362515522272151</v>
      </c>
      <c r="AB725">
        <v>394146537</v>
      </c>
      <c r="AC725">
        <v>4.9194599999999998E-2</v>
      </c>
      <c r="AD725">
        <v>19389881.219999999</v>
      </c>
      <c r="AE725">
        <v>2767457.55</v>
      </c>
      <c r="AF725">
        <v>17995122.559999999</v>
      </c>
      <c r="AH725">
        <v>237615.12</v>
      </c>
      <c r="AJ725">
        <v>3240872.52</v>
      </c>
      <c r="AK725">
        <v>21588366.629999999</v>
      </c>
      <c r="AL725">
        <v>0.94263335574563112</v>
      </c>
      <c r="AO725">
        <v>208.28449916655831</v>
      </c>
      <c r="AP725">
        <v>1.6322288575103747E-2</v>
      </c>
    </row>
    <row r="726" spans="1:42" x14ac:dyDescent="0.25">
      <c r="A726" t="s">
        <v>1623</v>
      </c>
      <c r="B726" t="s">
        <v>1624</v>
      </c>
      <c r="C726" t="s">
        <v>1616</v>
      </c>
      <c r="D726" t="s">
        <v>211</v>
      </c>
      <c r="F726">
        <v>4172.8900000000003</v>
      </c>
      <c r="H726">
        <v>972406822</v>
      </c>
      <c r="I726">
        <v>60734193.420000002</v>
      </c>
      <c r="J726">
        <v>14554.46</v>
      </c>
      <c r="L726">
        <v>16.010000000000002</v>
      </c>
      <c r="M726">
        <v>11.08</v>
      </c>
      <c r="N726">
        <v>46235.62</v>
      </c>
      <c r="P726">
        <v>0.9</v>
      </c>
      <c r="Q726">
        <v>3755.6</v>
      </c>
      <c r="S726">
        <v>0.44629999999999997</v>
      </c>
      <c r="T726">
        <v>0.44629999999999997</v>
      </c>
      <c r="V726">
        <v>27105670.52</v>
      </c>
      <c r="X726">
        <v>573240.48</v>
      </c>
      <c r="Y726">
        <v>9968381.049999997</v>
      </c>
      <c r="Z726">
        <v>37647292.049999997</v>
      </c>
      <c r="AA726">
        <v>0.61986979541581599</v>
      </c>
      <c r="AB726">
        <v>1100038212</v>
      </c>
      <c r="AC726">
        <v>4.2904600000000001E-2</v>
      </c>
      <c r="AD726">
        <v>47196699.469999999</v>
      </c>
      <c r="AE726">
        <v>8966626.2200000007</v>
      </c>
      <c r="AF726">
        <v>36072296.740000002</v>
      </c>
      <c r="AH726">
        <v>1585531.67</v>
      </c>
      <c r="AJ726">
        <v>9365672.5700000003</v>
      </c>
      <c r="AK726">
        <v>46011209.789999999</v>
      </c>
      <c r="AL726">
        <v>0.7575832854454001</v>
      </c>
      <c r="AO726">
        <v>137.37253558085641</v>
      </c>
      <c r="AP726">
        <v>1.2458713487785473E-2</v>
      </c>
    </row>
    <row r="727" spans="1:42" x14ac:dyDescent="0.25">
      <c r="A727" t="s">
        <v>1625</v>
      </c>
      <c r="B727" t="s">
        <v>1626</v>
      </c>
      <c r="C727" t="s">
        <v>1616</v>
      </c>
      <c r="D727" t="s">
        <v>211</v>
      </c>
      <c r="F727">
        <v>285.48</v>
      </c>
      <c r="H727">
        <v>110159336</v>
      </c>
      <c r="I727">
        <v>3800078.42</v>
      </c>
      <c r="J727">
        <v>13311.18</v>
      </c>
      <c r="L727">
        <v>28.98</v>
      </c>
      <c r="M727">
        <v>20.059999999999999</v>
      </c>
      <c r="N727">
        <v>5726.72</v>
      </c>
      <c r="P727">
        <v>64.48</v>
      </c>
      <c r="Q727">
        <v>18407.75</v>
      </c>
      <c r="S727">
        <v>0.87290000000000001</v>
      </c>
      <c r="T727">
        <v>0.87290000000000001</v>
      </c>
      <c r="V727">
        <v>3317088.45</v>
      </c>
      <c r="X727">
        <v>52079.56</v>
      </c>
      <c r="Y727">
        <v>240237.1</v>
      </c>
      <c r="Z727">
        <v>3609405.1100000003</v>
      </c>
      <c r="AA727">
        <v>0.94982384863520797</v>
      </c>
      <c r="AB727">
        <v>118291916</v>
      </c>
      <c r="AC727">
        <v>3.5666299999999998E-2</v>
      </c>
      <c r="AD727">
        <v>4219034.96</v>
      </c>
      <c r="AE727">
        <v>787309.1</v>
      </c>
      <c r="AF727">
        <v>4104397.55</v>
      </c>
      <c r="AH727">
        <v>38571.83</v>
      </c>
      <c r="AJ727">
        <v>238301.71</v>
      </c>
      <c r="AK727">
        <v>4394778.82</v>
      </c>
      <c r="AL727">
        <v>1.156496875661845</v>
      </c>
      <c r="AO727">
        <v>182.42805100182147</v>
      </c>
      <c r="AP727">
        <v>1.1850325609788024E-2</v>
      </c>
    </row>
    <row r="728" spans="1:42" x14ac:dyDescent="0.25">
      <c r="A728" t="s">
        <v>1627</v>
      </c>
      <c r="B728" t="s">
        <v>1628</v>
      </c>
      <c r="C728" t="s">
        <v>1616</v>
      </c>
      <c r="D728" t="s">
        <v>102</v>
      </c>
      <c r="F728">
        <v>375.75</v>
      </c>
      <c r="H728">
        <v>79289884</v>
      </c>
      <c r="I728">
        <v>5783050.7999999998</v>
      </c>
      <c r="J728">
        <v>15390.68</v>
      </c>
      <c r="L728">
        <v>13.71</v>
      </c>
      <c r="M728">
        <v>13.71</v>
      </c>
      <c r="N728">
        <v>5151.53</v>
      </c>
      <c r="P728">
        <v>2.82</v>
      </c>
      <c r="Q728">
        <v>1059.6099999999999</v>
      </c>
      <c r="S728">
        <v>0.59430000000000005</v>
      </c>
      <c r="T728">
        <v>0.59430000000000005</v>
      </c>
      <c r="V728">
        <v>3436867.09</v>
      </c>
      <c r="X728">
        <v>204199.35</v>
      </c>
      <c r="Y728">
        <v>592993.58000000019</v>
      </c>
      <c r="Z728">
        <v>4234060.0200000005</v>
      </c>
      <c r="AA728">
        <v>0.73214989223335214</v>
      </c>
      <c r="AB728">
        <v>83731287</v>
      </c>
      <c r="AC728">
        <v>5.3959300000000002E-2</v>
      </c>
      <c r="AD728">
        <v>4518081.63</v>
      </c>
      <c r="AE728">
        <v>642565.80000000005</v>
      </c>
      <c r="AF728">
        <v>4079432.89</v>
      </c>
      <c r="AH728">
        <v>191833.48</v>
      </c>
      <c r="AJ728">
        <v>541610.96</v>
      </c>
      <c r="AK728">
        <v>4825243.2</v>
      </c>
      <c r="AL728">
        <v>0.83437676182958664</v>
      </c>
      <c r="AO728">
        <v>543.44471057884232</v>
      </c>
      <c r="AP728">
        <v>4.2318975756496582E-2</v>
      </c>
    </row>
    <row r="729" spans="1:42" x14ac:dyDescent="0.25">
      <c r="A729" t="s">
        <v>1629</v>
      </c>
      <c r="B729" t="s">
        <v>1630</v>
      </c>
      <c r="C729" t="s">
        <v>1616</v>
      </c>
      <c r="D729" t="s">
        <v>211</v>
      </c>
      <c r="F729">
        <v>2327.38</v>
      </c>
      <c r="H729">
        <v>587203604</v>
      </c>
      <c r="I729">
        <v>32268736.609999999</v>
      </c>
      <c r="J729">
        <v>13864.83</v>
      </c>
      <c r="L729">
        <v>18.190000000000001</v>
      </c>
      <c r="M729">
        <v>12.59</v>
      </c>
      <c r="N729">
        <v>29301.71</v>
      </c>
      <c r="P729">
        <v>0.31</v>
      </c>
      <c r="Q729">
        <v>721.48</v>
      </c>
      <c r="S729">
        <v>0.53169999999999995</v>
      </c>
      <c r="T729">
        <v>0.53169999999999995</v>
      </c>
      <c r="V729">
        <v>17157287.25</v>
      </c>
      <c r="X729">
        <v>539328.98</v>
      </c>
      <c r="Y729">
        <v>3498267.8099999996</v>
      </c>
      <c r="Z729">
        <v>21194884.039999999</v>
      </c>
      <c r="AA729">
        <v>0.65682410489637078</v>
      </c>
      <c r="AB729">
        <v>672166916</v>
      </c>
      <c r="AC729">
        <v>3.18535E-2</v>
      </c>
      <c r="AD729">
        <v>21410868.850000001</v>
      </c>
      <c r="AE729">
        <v>2261629.33</v>
      </c>
      <c r="AF729">
        <v>19418916.579999998</v>
      </c>
      <c r="AH729">
        <v>254418.88</v>
      </c>
      <c r="AJ729">
        <v>3410957.38</v>
      </c>
      <c r="AK729">
        <v>23369202.939999998</v>
      </c>
      <c r="AL729">
        <v>0.72420569861287787</v>
      </c>
      <c r="AO729">
        <v>231.73223968582695</v>
      </c>
      <c r="AP729">
        <v>2.3078621097378346E-2</v>
      </c>
    </row>
    <row r="730" spans="1:42" x14ac:dyDescent="0.25">
      <c r="A730" t="s">
        <v>1631</v>
      </c>
      <c r="B730" t="s">
        <v>1632</v>
      </c>
      <c r="C730" t="s">
        <v>1616</v>
      </c>
      <c r="D730" t="s">
        <v>211</v>
      </c>
      <c r="F730">
        <v>356.14</v>
      </c>
      <c r="H730">
        <v>72585022</v>
      </c>
      <c r="I730">
        <v>5424780.5499999998</v>
      </c>
      <c r="J730">
        <v>15232.15</v>
      </c>
      <c r="L730">
        <v>13.38</v>
      </c>
      <c r="M730">
        <v>9.26</v>
      </c>
      <c r="N730">
        <v>3297.85</v>
      </c>
      <c r="P730">
        <v>7.67</v>
      </c>
      <c r="Q730">
        <v>2731.59</v>
      </c>
      <c r="S730">
        <v>0.34689999999999999</v>
      </c>
      <c r="T730">
        <v>0.34689999999999999</v>
      </c>
      <c r="V730">
        <v>1881856.37</v>
      </c>
      <c r="X730">
        <v>49397.04</v>
      </c>
      <c r="Y730">
        <v>1601337.38</v>
      </c>
      <c r="Z730">
        <v>3532590.79</v>
      </c>
      <c r="AA730">
        <v>0.65119515111076709</v>
      </c>
      <c r="AB730">
        <v>81989406</v>
      </c>
      <c r="AC730">
        <v>3.7957999999999999E-2</v>
      </c>
      <c r="AD730">
        <v>3112153.87</v>
      </c>
      <c r="AE730">
        <v>426790.2</v>
      </c>
      <c r="AF730">
        <v>2308646.5699999998</v>
      </c>
      <c r="AH730">
        <v>318014.71999999997</v>
      </c>
      <c r="AJ730">
        <v>1490412.3</v>
      </c>
      <c r="AK730">
        <v>3848455.91</v>
      </c>
      <c r="AL730">
        <v>0.70942149171361413</v>
      </c>
      <c r="AO730">
        <v>138.70118492727579</v>
      </c>
      <c r="AP730">
        <v>1.2835547854827834E-2</v>
      </c>
    </row>
    <row r="731" spans="1:42" x14ac:dyDescent="0.25">
      <c r="A731" t="s">
        <v>1633</v>
      </c>
      <c r="B731" t="s">
        <v>1634</v>
      </c>
      <c r="C731" t="s">
        <v>1616</v>
      </c>
      <c r="D731" t="s">
        <v>211</v>
      </c>
      <c r="F731">
        <v>734.5</v>
      </c>
      <c r="H731">
        <v>238832668</v>
      </c>
      <c r="I731">
        <v>9419324.5199999996</v>
      </c>
      <c r="J731">
        <v>12824.13</v>
      </c>
      <c r="L731">
        <v>25.35</v>
      </c>
      <c r="M731">
        <v>17.55</v>
      </c>
      <c r="N731">
        <v>12890.47</v>
      </c>
      <c r="P731">
        <v>30.47</v>
      </c>
      <c r="Q731">
        <v>22380.21</v>
      </c>
      <c r="S731">
        <v>0.78349999999999997</v>
      </c>
      <c r="T731">
        <v>0.78349999999999997</v>
      </c>
      <c r="V731">
        <v>7380040.7599999998</v>
      </c>
      <c r="X731">
        <v>333443.78000000003</v>
      </c>
      <c r="Y731">
        <v>716278.16999999981</v>
      </c>
      <c r="Z731">
        <v>8429762.709999999</v>
      </c>
      <c r="AA731">
        <v>0.89494344229261136</v>
      </c>
      <c r="AB731">
        <v>246878498</v>
      </c>
      <c r="AC731">
        <v>4.32583E-2</v>
      </c>
      <c r="AD731">
        <v>10679544.130000001</v>
      </c>
      <c r="AE731">
        <v>2585160.89</v>
      </c>
      <c r="AF731">
        <v>9965201.6500000004</v>
      </c>
      <c r="AH731">
        <v>51464.12</v>
      </c>
      <c r="AJ731">
        <v>710871.52</v>
      </c>
      <c r="AK731">
        <v>11009516.949999999</v>
      </c>
      <c r="AL731">
        <v>1.168822342475148</v>
      </c>
      <c r="AO731">
        <v>453.97383253914234</v>
      </c>
      <c r="AP731">
        <v>3.0286867399754541E-2</v>
      </c>
    </row>
    <row r="732" spans="1:42" x14ac:dyDescent="0.25">
      <c r="A732" t="s">
        <v>1635</v>
      </c>
      <c r="B732" t="s">
        <v>1636</v>
      </c>
      <c r="C732" t="s">
        <v>1616</v>
      </c>
      <c r="D732" t="s">
        <v>211</v>
      </c>
      <c r="F732">
        <v>7114.21</v>
      </c>
      <c r="H732">
        <v>1743526932</v>
      </c>
      <c r="I732">
        <v>99051921.870000005</v>
      </c>
      <c r="J732">
        <v>13923.1</v>
      </c>
      <c r="L732">
        <v>17.600000000000001</v>
      </c>
      <c r="M732">
        <v>12.18</v>
      </c>
      <c r="N732">
        <v>86651.07</v>
      </c>
      <c r="P732">
        <v>0.02</v>
      </c>
      <c r="Q732">
        <v>142.28</v>
      </c>
      <c r="S732">
        <v>0.50839999999999996</v>
      </c>
      <c r="T732">
        <v>0.50839999999999996</v>
      </c>
      <c r="V732">
        <v>50357997.07</v>
      </c>
      <c r="X732">
        <v>1527690.87</v>
      </c>
      <c r="Y732">
        <v>13626556.290000001</v>
      </c>
      <c r="Z732">
        <v>65512244.229999997</v>
      </c>
      <c r="AA732">
        <v>0.66139296434834527</v>
      </c>
      <c r="AB732">
        <v>1917720976</v>
      </c>
      <c r="AC732">
        <v>3.7264899999999997E-2</v>
      </c>
      <c r="AD732">
        <v>71463680.390000001</v>
      </c>
      <c r="AE732">
        <v>10730129.390000001</v>
      </c>
      <c r="AF732">
        <v>61088126.460000001</v>
      </c>
      <c r="AH732">
        <v>1033388.56</v>
      </c>
      <c r="AJ732">
        <v>13276643.65</v>
      </c>
      <c r="AK732">
        <v>75892460.980000004</v>
      </c>
      <c r="AL732">
        <v>0.76618867708195026</v>
      </c>
      <c r="AO732">
        <v>214.73794982155434</v>
      </c>
      <c r="AP732">
        <v>2.0129678893962784E-2</v>
      </c>
    </row>
    <row r="733" spans="1:42" x14ac:dyDescent="0.25">
      <c r="A733" t="s">
        <v>1637</v>
      </c>
      <c r="B733" t="s">
        <v>1638</v>
      </c>
      <c r="C733" t="s">
        <v>1616</v>
      </c>
      <c r="D733" t="s">
        <v>102</v>
      </c>
      <c r="F733">
        <v>2494.62</v>
      </c>
      <c r="H733">
        <v>229521750</v>
      </c>
      <c r="I733">
        <v>42762899.869999997</v>
      </c>
      <c r="J733">
        <v>17142.04</v>
      </c>
      <c r="L733">
        <v>5.36</v>
      </c>
      <c r="M733">
        <v>5.36</v>
      </c>
      <c r="N733">
        <v>13371.16</v>
      </c>
      <c r="P733">
        <v>44.48</v>
      </c>
      <c r="Q733">
        <v>110960.69</v>
      </c>
      <c r="S733">
        <v>0.17169999999999999</v>
      </c>
      <c r="T733">
        <v>0.17169999999999999</v>
      </c>
      <c r="V733">
        <v>7342389.9000000004</v>
      </c>
      <c r="X733">
        <v>1129186.3899999999</v>
      </c>
      <c r="Y733">
        <v>19121812.32</v>
      </c>
      <c r="Z733">
        <v>27593388.609999999</v>
      </c>
      <c r="AA733">
        <v>0.64526467320701841</v>
      </c>
      <c r="AB733">
        <v>261981054</v>
      </c>
      <c r="AC733">
        <v>5.0933800000000001E-2</v>
      </c>
      <c r="AD733">
        <v>13343690.6</v>
      </c>
      <c r="AE733">
        <v>1030423.33</v>
      </c>
      <c r="AF733">
        <v>8372813.2300000004</v>
      </c>
      <c r="AH733">
        <v>2874083.01</v>
      </c>
      <c r="AJ733">
        <v>18102273.539999999</v>
      </c>
      <c r="AK733">
        <v>27604273.16</v>
      </c>
      <c r="AL733">
        <v>0.64551920575820387</v>
      </c>
      <c r="AO733">
        <v>452.64865590751293</v>
      </c>
      <c r="AP733">
        <v>4.0906217072081745E-2</v>
      </c>
    </row>
    <row r="734" spans="1:42" x14ac:dyDescent="0.25">
      <c r="A734" t="s">
        <v>1639</v>
      </c>
      <c r="B734" t="s">
        <v>1640</v>
      </c>
      <c r="C734" t="s">
        <v>1616</v>
      </c>
      <c r="D734" t="s">
        <v>222</v>
      </c>
      <c r="F734">
        <v>659.48</v>
      </c>
      <c r="H734">
        <v>325576896</v>
      </c>
      <c r="I734">
        <v>9906024.6199999992</v>
      </c>
      <c r="J734">
        <v>15020.96</v>
      </c>
      <c r="L734">
        <v>32.86</v>
      </c>
      <c r="M734">
        <v>10.11</v>
      </c>
      <c r="N734">
        <v>6667.34</v>
      </c>
      <c r="P734">
        <v>3.68</v>
      </c>
      <c r="Q734">
        <v>2426.88</v>
      </c>
      <c r="S734">
        <v>0.39250000000000002</v>
      </c>
      <c r="T734">
        <v>0.39250000000000002</v>
      </c>
      <c r="V734">
        <v>3888114.66</v>
      </c>
      <c r="X734">
        <v>803159.51</v>
      </c>
      <c r="Y734">
        <v>1267569.77</v>
      </c>
      <c r="Z734">
        <v>5958843.9399999995</v>
      </c>
      <c r="AA734">
        <v>0.60153736423885451</v>
      </c>
      <c r="AB734">
        <v>362707776</v>
      </c>
      <c r="AC734">
        <v>2.2224899999999999E-2</v>
      </c>
      <c r="AD734">
        <v>8061144.0499999998</v>
      </c>
      <c r="AE734">
        <v>1637914.03</v>
      </c>
      <c r="AF734">
        <v>5526028.6900000004</v>
      </c>
      <c r="AH734">
        <v>154430.39999999999</v>
      </c>
      <c r="AJ734">
        <v>1206035.02</v>
      </c>
      <c r="AK734">
        <v>7535223.2200000007</v>
      </c>
      <c r="AL734">
        <v>0.7606707543192035</v>
      </c>
      <c r="AO734">
        <v>1217.8678807545339</v>
      </c>
      <c r="AP734">
        <v>0.10658735468754965</v>
      </c>
    </row>
    <row r="735" spans="1:42" x14ac:dyDescent="0.25">
      <c r="A735" t="s">
        <v>1641</v>
      </c>
      <c r="B735" t="s">
        <v>1642</v>
      </c>
      <c r="C735" t="s">
        <v>1616</v>
      </c>
      <c r="D735" t="s">
        <v>222</v>
      </c>
      <c r="F735">
        <v>5660.83</v>
      </c>
      <c r="H735">
        <v>2668027845</v>
      </c>
      <c r="I735">
        <v>83149998.329999998</v>
      </c>
      <c r="J735">
        <v>14688.65</v>
      </c>
      <c r="L735">
        <v>32.08</v>
      </c>
      <c r="M735">
        <v>9.8699999999999992</v>
      </c>
      <c r="N735">
        <v>55872.39</v>
      </c>
      <c r="P735">
        <v>4.66</v>
      </c>
      <c r="Q735">
        <v>26379.46</v>
      </c>
      <c r="S735">
        <v>0.37940000000000002</v>
      </c>
      <c r="T735">
        <v>0.37940000000000002</v>
      </c>
      <c r="V735">
        <v>31547109.359999999</v>
      </c>
      <c r="X735">
        <v>2289465.71</v>
      </c>
      <c r="Y735">
        <v>15549567.579999998</v>
      </c>
      <c r="Z735">
        <v>49386142.649999999</v>
      </c>
      <c r="AA735">
        <v>0.59394039256621112</v>
      </c>
      <c r="AB735">
        <v>2952867867</v>
      </c>
      <c r="AC735">
        <v>2.4298699999999999E-2</v>
      </c>
      <c r="AD735">
        <v>71750850.430000007</v>
      </c>
      <c r="AE735">
        <v>15253299.359999999</v>
      </c>
      <c r="AF735">
        <v>46800408.719999999</v>
      </c>
      <c r="AH735">
        <v>395761.16</v>
      </c>
      <c r="AJ735">
        <v>15388864.949999999</v>
      </c>
      <c r="AK735">
        <v>64478739.379999995</v>
      </c>
      <c r="AL735">
        <v>0.77545088003611506</v>
      </c>
      <c r="AO735">
        <v>404.43993371996686</v>
      </c>
      <c r="AP735">
        <v>3.5507296389701841E-2</v>
      </c>
    </row>
    <row r="736" spans="1:42" x14ac:dyDescent="0.25">
      <c r="A736" t="s">
        <v>1643</v>
      </c>
      <c r="B736" t="s">
        <v>1644</v>
      </c>
      <c r="C736" t="s">
        <v>1616</v>
      </c>
      <c r="D736" t="s">
        <v>222</v>
      </c>
      <c r="F736">
        <v>2189</v>
      </c>
      <c r="H736">
        <v>1025305263</v>
      </c>
      <c r="I736">
        <v>33888926.899999999</v>
      </c>
      <c r="J736">
        <v>15481.46</v>
      </c>
      <c r="L736">
        <v>30.25</v>
      </c>
      <c r="M736">
        <v>9.3000000000000007</v>
      </c>
      <c r="N736">
        <v>20357.7</v>
      </c>
      <c r="P736">
        <v>7.45</v>
      </c>
      <c r="Q736">
        <v>16308.05</v>
      </c>
      <c r="S736">
        <v>0.34899999999999998</v>
      </c>
      <c r="T736">
        <v>0.34899999999999998</v>
      </c>
      <c r="V736">
        <v>11827235.48</v>
      </c>
      <c r="X736">
        <v>601476.24</v>
      </c>
      <c r="Y736">
        <v>5972243.7499999991</v>
      </c>
      <c r="Z736">
        <v>18400955.469999999</v>
      </c>
      <c r="AA736">
        <v>0.54297840484291049</v>
      </c>
      <c r="AB736">
        <v>1165309681</v>
      </c>
      <c r="AC736">
        <v>2.0277E-2</v>
      </c>
      <c r="AD736">
        <v>23628984.399999999</v>
      </c>
      <c r="AE736">
        <v>4118810.37</v>
      </c>
      <c r="AF736">
        <v>15946045.85</v>
      </c>
      <c r="AH736">
        <v>464976.83</v>
      </c>
      <c r="AJ736">
        <v>5759739.29</v>
      </c>
      <c r="AK736">
        <v>22307261.379999999</v>
      </c>
      <c r="AL736">
        <v>0.65824631879978468</v>
      </c>
      <c r="AO736">
        <v>274.77215166742803</v>
      </c>
      <c r="AP736">
        <v>2.6963248861165225E-2</v>
      </c>
    </row>
    <row r="737" spans="1:42" x14ac:dyDescent="0.25">
      <c r="A737" t="s">
        <v>1645</v>
      </c>
      <c r="B737" t="s">
        <v>1646</v>
      </c>
      <c r="C737" t="s">
        <v>1616</v>
      </c>
      <c r="D737" t="s">
        <v>222</v>
      </c>
      <c r="F737">
        <v>593.82000000000005</v>
      </c>
      <c r="H737">
        <v>342362954</v>
      </c>
      <c r="I737">
        <v>8416951.6699999999</v>
      </c>
      <c r="J737">
        <v>14174.24</v>
      </c>
      <c r="L737">
        <v>40.67</v>
      </c>
      <c r="M737">
        <v>12.51</v>
      </c>
      <c r="N737">
        <v>7428.68</v>
      </c>
      <c r="P737">
        <v>0.23</v>
      </c>
      <c r="Q737">
        <v>136.57</v>
      </c>
      <c r="S737">
        <v>0.52710000000000001</v>
      </c>
      <c r="T737">
        <v>0.52710000000000001</v>
      </c>
      <c r="V737">
        <v>4436575.22</v>
      </c>
      <c r="X737">
        <v>250401.46</v>
      </c>
      <c r="Y737">
        <v>1455864.52</v>
      </c>
      <c r="Z737">
        <v>6142841.1999999993</v>
      </c>
      <c r="AA737">
        <v>0.72981780588030865</v>
      </c>
      <c r="AB737">
        <v>381085833</v>
      </c>
      <c r="AC737">
        <v>2.51486E-2</v>
      </c>
      <c r="AD737">
        <v>9583775.1699999999</v>
      </c>
      <c r="AE737">
        <v>2713089.09</v>
      </c>
      <c r="AF737">
        <v>7149664.3099999996</v>
      </c>
      <c r="AH737">
        <v>51676.03</v>
      </c>
      <c r="AJ737">
        <v>1441902.57</v>
      </c>
      <c r="AK737">
        <v>8841968.3399999999</v>
      </c>
      <c r="AL737">
        <v>1.0504953202374749</v>
      </c>
      <c r="AO737">
        <v>421.67906099491421</v>
      </c>
      <c r="AP737">
        <v>2.831965127800944E-2</v>
      </c>
    </row>
    <row r="738" spans="1:42" x14ac:dyDescent="0.25">
      <c r="A738" t="s">
        <v>1647</v>
      </c>
      <c r="B738" t="s">
        <v>1648</v>
      </c>
      <c r="C738" t="s">
        <v>1616</v>
      </c>
      <c r="D738" t="s">
        <v>102</v>
      </c>
      <c r="F738">
        <v>8849.7800000000007</v>
      </c>
      <c r="H738">
        <v>1312490922</v>
      </c>
      <c r="I738">
        <v>120042609.52</v>
      </c>
      <c r="J738">
        <v>13564.47</v>
      </c>
      <c r="L738">
        <v>10.93</v>
      </c>
      <c r="M738">
        <v>10.93</v>
      </c>
      <c r="N738">
        <v>96728.09</v>
      </c>
      <c r="P738">
        <v>1.21</v>
      </c>
      <c r="Q738">
        <v>10708.23</v>
      </c>
      <c r="S738">
        <v>0.43790000000000001</v>
      </c>
      <c r="T738">
        <v>0.43790000000000001</v>
      </c>
      <c r="V738">
        <v>52566658.700000003</v>
      </c>
      <c r="X738">
        <v>851328.99</v>
      </c>
      <c r="Y738">
        <v>27819526.379999999</v>
      </c>
      <c r="Z738">
        <v>81237514.070000008</v>
      </c>
      <c r="AA738">
        <v>0.67673898788800679</v>
      </c>
      <c r="AB738">
        <v>1444904325</v>
      </c>
      <c r="AC738">
        <v>4.4162199999999999E-2</v>
      </c>
      <c r="AD738">
        <v>63810153.780000001</v>
      </c>
      <c r="AE738">
        <v>4923526.49</v>
      </c>
      <c r="AF738">
        <v>57490185.189999998</v>
      </c>
      <c r="AH738">
        <v>434282.15</v>
      </c>
      <c r="AJ738">
        <v>27679139.890000001</v>
      </c>
      <c r="AK738">
        <v>86020654.069999993</v>
      </c>
      <c r="AL738">
        <v>0.7165843396270748</v>
      </c>
      <c r="AO738">
        <v>96.197757458377495</v>
      </c>
      <c r="AP738">
        <v>9.8967974517750607E-3</v>
      </c>
    </row>
    <row r="739" spans="1:42" x14ac:dyDescent="0.25">
      <c r="A739" t="s">
        <v>1649</v>
      </c>
      <c r="B739" t="s">
        <v>1650</v>
      </c>
      <c r="C739" t="s">
        <v>1616</v>
      </c>
      <c r="D739" t="s">
        <v>211</v>
      </c>
      <c r="F739">
        <v>962</v>
      </c>
      <c r="H739">
        <v>215675528</v>
      </c>
      <c r="I739">
        <v>14020602.800000001</v>
      </c>
      <c r="J739">
        <v>14574.43</v>
      </c>
      <c r="L739">
        <v>15.38</v>
      </c>
      <c r="M739">
        <v>10.64</v>
      </c>
      <c r="N739">
        <v>10235.68</v>
      </c>
      <c r="P739">
        <v>1.93</v>
      </c>
      <c r="Q739">
        <v>1856.66</v>
      </c>
      <c r="S739">
        <v>0.42170000000000002</v>
      </c>
      <c r="T739">
        <v>0.42170000000000002</v>
      </c>
      <c r="V739">
        <v>5912488.2000000002</v>
      </c>
      <c r="X739">
        <v>1071244.74</v>
      </c>
      <c r="Y739">
        <v>2420834.23</v>
      </c>
      <c r="Z739">
        <v>9404567.1699999999</v>
      </c>
      <c r="AA739">
        <v>0.67076767697890993</v>
      </c>
      <c r="AB739">
        <v>244415860</v>
      </c>
      <c r="AC739">
        <v>2.7284200000000002E-2</v>
      </c>
      <c r="AD739">
        <v>6668691.2000000002</v>
      </c>
      <c r="AE739">
        <v>318890.8</v>
      </c>
      <c r="AF739">
        <v>6231379</v>
      </c>
      <c r="AH739">
        <v>518459.2</v>
      </c>
      <c r="AJ739">
        <v>2250140.7000000002</v>
      </c>
      <c r="AK739">
        <v>9552764.4400000013</v>
      </c>
      <c r="AL739">
        <v>0.68133764120327267</v>
      </c>
      <c r="AO739">
        <v>1113.5600207900209</v>
      </c>
      <c r="AP739">
        <v>0.11213976296896941</v>
      </c>
    </row>
    <row r="740" spans="1:42" x14ac:dyDescent="0.25">
      <c r="A740" t="s">
        <v>1651</v>
      </c>
      <c r="B740" t="s">
        <v>1652</v>
      </c>
      <c r="C740" t="s">
        <v>1616</v>
      </c>
      <c r="D740" t="s">
        <v>102</v>
      </c>
      <c r="F740">
        <v>5831.13</v>
      </c>
      <c r="H740">
        <v>844495243</v>
      </c>
      <c r="I740">
        <v>88525948.439999998</v>
      </c>
      <c r="J740">
        <v>15181.61</v>
      </c>
      <c r="L740">
        <v>9.5299999999999994</v>
      </c>
      <c r="M740">
        <v>9.5299999999999994</v>
      </c>
      <c r="N740">
        <v>55570.66</v>
      </c>
      <c r="P740">
        <v>6.25</v>
      </c>
      <c r="Q740">
        <v>36444.559999999998</v>
      </c>
      <c r="S740">
        <v>0.36120000000000002</v>
      </c>
      <c r="T740">
        <v>0.36120000000000002</v>
      </c>
      <c r="V740">
        <v>31975572.57</v>
      </c>
      <c r="X740">
        <v>1457913.46</v>
      </c>
      <c r="Y740">
        <v>21931255.879999999</v>
      </c>
      <c r="Z740">
        <v>55364741.909999996</v>
      </c>
      <c r="AA740">
        <v>0.62540693305900485</v>
      </c>
      <c r="AB740">
        <v>894888178</v>
      </c>
      <c r="AC740">
        <v>5.5714699999999999E-2</v>
      </c>
      <c r="AD740">
        <v>49858426.369999997</v>
      </c>
      <c r="AE740">
        <v>6459286.79</v>
      </c>
      <c r="AF740">
        <v>38434859.359999999</v>
      </c>
      <c r="AH740">
        <v>2241371.58</v>
      </c>
      <c r="AJ740">
        <v>21091653.620000001</v>
      </c>
      <c r="AK740">
        <v>60984426.439999998</v>
      </c>
      <c r="AL740">
        <v>0.68888758058698751</v>
      </c>
      <c r="AO740">
        <v>250.02245876871206</v>
      </c>
      <c r="AP740">
        <v>2.3906324042161475E-2</v>
      </c>
    </row>
    <row r="741" spans="1:42" x14ac:dyDescent="0.25">
      <c r="A741" t="s">
        <v>1653</v>
      </c>
      <c r="B741" t="s">
        <v>1654</v>
      </c>
      <c r="C741" t="s">
        <v>1655</v>
      </c>
      <c r="D741" t="s">
        <v>97</v>
      </c>
      <c r="F741">
        <v>4.99</v>
      </c>
      <c r="H741">
        <v>0</v>
      </c>
      <c r="I741">
        <v>58863.61</v>
      </c>
      <c r="J741">
        <v>11796.31</v>
      </c>
      <c r="L741">
        <v>0</v>
      </c>
      <c r="M741">
        <v>0</v>
      </c>
      <c r="N741">
        <v>0</v>
      </c>
      <c r="P741">
        <v>0</v>
      </c>
      <c r="Q741">
        <v>0</v>
      </c>
      <c r="S741">
        <v>0</v>
      </c>
      <c r="T741">
        <v>0.1</v>
      </c>
      <c r="V741">
        <v>5886.36</v>
      </c>
      <c r="X741">
        <v>0</v>
      </c>
      <c r="Y741">
        <v>461597.64</v>
      </c>
      <c r="Z741">
        <v>467484</v>
      </c>
      <c r="AA741">
        <v>1</v>
      </c>
      <c r="AB741">
        <v>0</v>
      </c>
      <c r="AC741">
        <v>0</v>
      </c>
      <c r="AD741">
        <v>0</v>
      </c>
      <c r="AE741">
        <v>0</v>
      </c>
      <c r="AF741">
        <v>5886.36</v>
      </c>
      <c r="AH741">
        <v>0</v>
      </c>
      <c r="AJ741">
        <v>461597.64</v>
      </c>
      <c r="AK741">
        <v>467484</v>
      </c>
      <c r="AL741">
        <v>7.941816684365774</v>
      </c>
      <c r="AO741">
        <v>0</v>
      </c>
      <c r="AP741">
        <v>0</v>
      </c>
    </row>
    <row r="742" spans="1:42" x14ac:dyDescent="0.25">
      <c r="A742" t="s">
        <v>1656</v>
      </c>
      <c r="B742" t="s">
        <v>1657</v>
      </c>
      <c r="C742" t="s">
        <v>1655</v>
      </c>
      <c r="D742" t="s">
        <v>97</v>
      </c>
      <c r="F742">
        <v>41</v>
      </c>
      <c r="H742">
        <v>0</v>
      </c>
      <c r="I742">
        <v>538288.43000000005</v>
      </c>
      <c r="J742">
        <v>13128.98</v>
      </c>
      <c r="L742">
        <v>0</v>
      </c>
      <c r="M742">
        <v>0</v>
      </c>
      <c r="N742">
        <v>0</v>
      </c>
      <c r="P742">
        <v>0</v>
      </c>
      <c r="Q742">
        <v>0</v>
      </c>
      <c r="S742">
        <v>0</v>
      </c>
      <c r="T742">
        <v>0.1</v>
      </c>
      <c r="V742">
        <v>53828.84</v>
      </c>
      <c r="X742">
        <v>0</v>
      </c>
      <c r="Y742">
        <v>183693.84000000003</v>
      </c>
      <c r="Z742">
        <v>237522.68000000002</v>
      </c>
      <c r="AA742">
        <v>0.44125540651133816</v>
      </c>
      <c r="AB742">
        <v>0</v>
      </c>
      <c r="AC742">
        <v>0</v>
      </c>
      <c r="AD742">
        <v>0</v>
      </c>
      <c r="AE742">
        <v>0</v>
      </c>
      <c r="AF742">
        <v>53828.84</v>
      </c>
      <c r="AH742">
        <v>0</v>
      </c>
      <c r="AJ742">
        <v>183693.84</v>
      </c>
      <c r="AK742">
        <v>237522.68</v>
      </c>
      <c r="AL742">
        <v>0.4412554065113381</v>
      </c>
      <c r="AO742">
        <v>0</v>
      </c>
      <c r="AP742">
        <v>0</v>
      </c>
    </row>
    <row r="743" spans="1:42" x14ac:dyDescent="0.25">
      <c r="A743" t="s">
        <v>1658</v>
      </c>
      <c r="B743" t="s">
        <v>1659</v>
      </c>
      <c r="C743" t="s">
        <v>1655</v>
      </c>
      <c r="D743" t="s">
        <v>102</v>
      </c>
      <c r="F743">
        <v>371.93</v>
      </c>
      <c r="H743">
        <v>60822463</v>
      </c>
      <c r="I743">
        <v>4620852.76</v>
      </c>
      <c r="J743">
        <v>12423.98</v>
      </c>
      <c r="L743">
        <v>13.16</v>
      </c>
      <c r="M743">
        <v>13.16</v>
      </c>
      <c r="N743">
        <v>4894.59</v>
      </c>
      <c r="P743">
        <v>1.27</v>
      </c>
      <c r="Q743">
        <v>472.35</v>
      </c>
      <c r="S743">
        <v>0.56369999999999998</v>
      </c>
      <c r="T743">
        <v>0.56369999999999998</v>
      </c>
      <c r="V743">
        <v>2604774.7000000002</v>
      </c>
      <c r="X743">
        <v>451083.44</v>
      </c>
      <c r="Y743">
        <v>1046205.84</v>
      </c>
      <c r="Z743">
        <v>4102063.98</v>
      </c>
      <c r="AA743">
        <v>0.88772877930869198</v>
      </c>
      <c r="AB743">
        <v>65719215</v>
      </c>
      <c r="AC743">
        <v>3.47972E-2</v>
      </c>
      <c r="AD743">
        <v>2286844.66</v>
      </c>
      <c r="AE743">
        <v>0</v>
      </c>
      <c r="AF743">
        <v>2604774.7000000002</v>
      </c>
      <c r="AH743">
        <v>26265.84</v>
      </c>
      <c r="AJ743">
        <v>1043256.94</v>
      </c>
      <c r="AK743">
        <v>4099115.08</v>
      </c>
      <c r="AL743">
        <v>0.88709060705929099</v>
      </c>
      <c r="AO743">
        <v>1212.8181109348534</v>
      </c>
      <c r="AP743">
        <v>0.110044102494434</v>
      </c>
    </row>
    <row r="744" spans="1:42" x14ac:dyDescent="0.25">
      <c r="A744" t="s">
        <v>1660</v>
      </c>
      <c r="B744" t="s">
        <v>1661</v>
      </c>
      <c r="C744" t="s">
        <v>1655</v>
      </c>
      <c r="D744" t="s">
        <v>102</v>
      </c>
      <c r="F744">
        <v>1956.5</v>
      </c>
      <c r="H744">
        <v>379126936</v>
      </c>
      <c r="I744">
        <v>23820289.920000002</v>
      </c>
      <c r="J744">
        <v>12174.95</v>
      </c>
      <c r="L744">
        <v>15.91</v>
      </c>
      <c r="M744">
        <v>15.91</v>
      </c>
      <c r="N744">
        <v>31127.91</v>
      </c>
      <c r="P744">
        <v>15.05</v>
      </c>
      <c r="Q744">
        <v>29445.32</v>
      </c>
      <c r="S744">
        <v>0.70920000000000005</v>
      </c>
      <c r="T744">
        <v>0.70920000000000005</v>
      </c>
      <c r="V744">
        <v>16893349.609999999</v>
      </c>
      <c r="X744">
        <v>432961.19</v>
      </c>
      <c r="Y744">
        <v>3320320.08</v>
      </c>
      <c r="Z744">
        <v>20646630.880000003</v>
      </c>
      <c r="AA744">
        <v>0.86676656536680818</v>
      </c>
      <c r="AB744">
        <v>379126936</v>
      </c>
      <c r="AC744">
        <v>3.4576099999999999E-2</v>
      </c>
      <c r="AD744">
        <v>13108730.85</v>
      </c>
      <c r="AE744">
        <v>0</v>
      </c>
      <c r="AF744">
        <v>16893349.609999999</v>
      </c>
      <c r="AH744">
        <v>78810</v>
      </c>
      <c r="AJ744">
        <v>3309819.95</v>
      </c>
      <c r="AK744">
        <v>20636130.75</v>
      </c>
      <c r="AL744">
        <v>0.86632575922904631</v>
      </c>
      <c r="AO744">
        <v>221.2937337081523</v>
      </c>
      <c r="AP744">
        <v>2.0980734966510133E-2</v>
      </c>
    </row>
    <row r="745" spans="1:42" x14ac:dyDescent="0.25">
      <c r="A745" t="s">
        <v>1662</v>
      </c>
      <c r="B745" t="s">
        <v>1663</v>
      </c>
      <c r="C745" t="s">
        <v>1655</v>
      </c>
      <c r="D745" t="s">
        <v>102</v>
      </c>
      <c r="F745">
        <v>2681.25</v>
      </c>
      <c r="H745">
        <v>490534968</v>
      </c>
      <c r="I745">
        <v>33126856.73</v>
      </c>
      <c r="J745">
        <v>12355</v>
      </c>
      <c r="L745">
        <v>14.8</v>
      </c>
      <c r="M745">
        <v>14.8</v>
      </c>
      <c r="N745">
        <v>39682.5</v>
      </c>
      <c r="P745">
        <v>7.67</v>
      </c>
      <c r="Q745">
        <v>20565.18</v>
      </c>
      <c r="S745">
        <v>0.65300000000000002</v>
      </c>
      <c r="T745">
        <v>0.65300000000000002</v>
      </c>
      <c r="V745">
        <v>21631837.440000001</v>
      </c>
      <c r="X745">
        <v>549389.64</v>
      </c>
      <c r="Y745">
        <v>4563318.2799999993</v>
      </c>
      <c r="Z745">
        <v>26744545.359999999</v>
      </c>
      <c r="AA745">
        <v>0.80733724838372245</v>
      </c>
      <c r="AB745">
        <v>490534968</v>
      </c>
      <c r="AC745">
        <v>3.4503600000000002E-2</v>
      </c>
      <c r="AD745">
        <v>16925222.32</v>
      </c>
      <c r="AE745">
        <v>0</v>
      </c>
      <c r="AF745">
        <v>21631837.440000001</v>
      </c>
      <c r="AH745">
        <v>208011.58</v>
      </c>
      <c r="AJ745">
        <v>4523242.1900000004</v>
      </c>
      <c r="AK745">
        <v>26704469.270000003</v>
      </c>
      <c r="AL745">
        <v>0.80612747196796908</v>
      </c>
      <c r="AO745">
        <v>204.90056503496504</v>
      </c>
      <c r="AP745">
        <v>2.0572947338713388E-2</v>
      </c>
    </row>
    <row r="746" spans="1:42" x14ac:dyDescent="0.25">
      <c r="A746" t="s">
        <v>1664</v>
      </c>
      <c r="B746" t="s">
        <v>1665</v>
      </c>
      <c r="C746" t="s">
        <v>1666</v>
      </c>
      <c r="D746" t="s">
        <v>102</v>
      </c>
      <c r="F746">
        <v>217.5</v>
      </c>
      <c r="H746">
        <v>18929474</v>
      </c>
      <c r="I746">
        <v>2907247.12</v>
      </c>
      <c r="J746">
        <v>13366.65</v>
      </c>
      <c r="L746">
        <v>6.51</v>
      </c>
      <c r="M746">
        <v>6.51</v>
      </c>
      <c r="N746">
        <v>1415.92</v>
      </c>
      <c r="P746">
        <v>30.47</v>
      </c>
      <c r="Q746">
        <v>6627.22</v>
      </c>
      <c r="S746">
        <v>0.21640000000000001</v>
      </c>
      <c r="T746">
        <v>0.21640000000000001</v>
      </c>
      <c r="V746">
        <v>629128.27</v>
      </c>
      <c r="X746">
        <v>44179.67</v>
      </c>
      <c r="Y746">
        <v>1231265.72</v>
      </c>
      <c r="Z746">
        <v>1904573.6600000001</v>
      </c>
      <c r="AA746">
        <v>0.65511240750665878</v>
      </c>
      <c r="AB746">
        <v>18929474</v>
      </c>
      <c r="AC746">
        <v>4.2805299999999998E-2</v>
      </c>
      <c r="AD746">
        <v>810281.81</v>
      </c>
      <c r="AE746">
        <v>39201.620000000003</v>
      </c>
      <c r="AF746">
        <v>668329.89</v>
      </c>
      <c r="AH746">
        <v>224584.82</v>
      </c>
      <c r="AJ746">
        <v>1153809.2</v>
      </c>
      <c r="AK746">
        <v>1866318.76</v>
      </c>
      <c r="AL746">
        <v>0.64195394576571119</v>
      </c>
      <c r="AO746">
        <v>203.12491954022988</v>
      </c>
      <c r="AP746">
        <v>2.3672092327893655E-2</v>
      </c>
    </row>
    <row r="747" spans="1:42" x14ac:dyDescent="0.25">
      <c r="A747" t="s">
        <v>1667</v>
      </c>
      <c r="B747" t="s">
        <v>1668</v>
      </c>
      <c r="C747" t="s">
        <v>1666</v>
      </c>
      <c r="D747" t="s">
        <v>222</v>
      </c>
      <c r="F747">
        <v>43.99</v>
      </c>
      <c r="H747">
        <v>9743278</v>
      </c>
      <c r="I747">
        <v>611746.43999999994</v>
      </c>
      <c r="J747">
        <v>13906.48</v>
      </c>
      <c r="L747">
        <v>15.92</v>
      </c>
      <c r="M747">
        <v>4.8899999999999997</v>
      </c>
      <c r="N747">
        <v>215.11</v>
      </c>
      <c r="P747">
        <v>50.97</v>
      </c>
      <c r="Q747">
        <v>2242.17</v>
      </c>
      <c r="S747">
        <v>0.1552</v>
      </c>
      <c r="T747">
        <v>0.1552</v>
      </c>
      <c r="V747">
        <v>94943.039999999994</v>
      </c>
      <c r="X747">
        <v>55314.3</v>
      </c>
      <c r="Y747">
        <v>302441.87</v>
      </c>
      <c r="Z747">
        <v>452699.20999999996</v>
      </c>
      <c r="AA747">
        <v>0.7400111882955952</v>
      </c>
      <c r="AB747">
        <v>14184405</v>
      </c>
      <c r="AC747">
        <v>1.14783E-2</v>
      </c>
      <c r="AD747">
        <v>162812.85</v>
      </c>
      <c r="AE747">
        <v>10533.39</v>
      </c>
      <c r="AF747">
        <v>105476.43</v>
      </c>
      <c r="AH747">
        <v>22137.279999999999</v>
      </c>
      <c r="AJ747">
        <v>296686.42</v>
      </c>
      <c r="AK747">
        <v>457477.14999999997</v>
      </c>
      <c r="AL747">
        <v>0.74782151572471756</v>
      </c>
      <c r="AO747">
        <v>1257.428961127529</v>
      </c>
      <c r="AP747">
        <v>0.12091161274393707</v>
      </c>
    </row>
    <row r="748" spans="1:42" x14ac:dyDescent="0.25">
      <c r="A748" t="s">
        <v>1669</v>
      </c>
      <c r="B748" t="s">
        <v>1670</v>
      </c>
      <c r="C748" t="s">
        <v>1666</v>
      </c>
      <c r="D748" t="s">
        <v>102</v>
      </c>
      <c r="F748">
        <v>969.6</v>
      </c>
      <c r="H748">
        <v>219875945</v>
      </c>
      <c r="I748">
        <v>12231917.6</v>
      </c>
      <c r="J748">
        <v>12615.42</v>
      </c>
      <c r="L748">
        <v>17.97</v>
      </c>
      <c r="M748">
        <v>17.97</v>
      </c>
      <c r="N748">
        <v>17423.71</v>
      </c>
      <c r="P748">
        <v>35.28</v>
      </c>
      <c r="Q748">
        <v>34207.480000000003</v>
      </c>
      <c r="S748">
        <v>0.80049999999999999</v>
      </c>
      <c r="T748">
        <v>0.80049999999999999</v>
      </c>
      <c r="V748">
        <v>9791650.0299999993</v>
      </c>
      <c r="X748">
        <v>3991097.77</v>
      </c>
      <c r="Y748">
        <v>822176.47</v>
      </c>
      <c r="Z748">
        <v>14604924.27</v>
      </c>
      <c r="AA748">
        <v>1</v>
      </c>
      <c r="AB748">
        <v>219875945</v>
      </c>
      <c r="AC748">
        <v>3.0069599999999998E-2</v>
      </c>
      <c r="AD748">
        <v>6611581.71</v>
      </c>
      <c r="AE748">
        <v>0</v>
      </c>
      <c r="AF748">
        <v>9791650.0299999993</v>
      </c>
      <c r="AH748">
        <v>259313.96</v>
      </c>
      <c r="AJ748">
        <v>822176.47</v>
      </c>
      <c r="AK748">
        <v>14604924.27</v>
      </c>
      <c r="AL748">
        <v>1.1940011981441079</v>
      </c>
      <c r="AO748">
        <v>4116.2311984323433</v>
      </c>
      <c r="AP748">
        <v>0.27327069255662767</v>
      </c>
    </row>
    <row r="749" spans="1:42" x14ac:dyDescent="0.25">
      <c r="A749" t="s">
        <v>1671</v>
      </c>
      <c r="B749" t="s">
        <v>1672</v>
      </c>
      <c r="C749" t="s">
        <v>1666</v>
      </c>
      <c r="D749" t="s">
        <v>211</v>
      </c>
      <c r="F749">
        <v>114.56</v>
      </c>
      <c r="H749">
        <v>11337681</v>
      </c>
      <c r="I749">
        <v>1386671.63</v>
      </c>
      <c r="J749">
        <v>12104.32</v>
      </c>
      <c r="L749">
        <v>8.17</v>
      </c>
      <c r="M749">
        <v>5.65</v>
      </c>
      <c r="N749">
        <v>647.26</v>
      </c>
      <c r="P749">
        <v>40.700000000000003</v>
      </c>
      <c r="Q749">
        <v>4662.59</v>
      </c>
      <c r="S749">
        <v>0.18240000000000001</v>
      </c>
      <c r="T749">
        <v>0.18240000000000001</v>
      </c>
      <c r="V749">
        <v>252928.9</v>
      </c>
      <c r="X749">
        <v>94132.43</v>
      </c>
      <c r="Y749">
        <v>829589.23</v>
      </c>
      <c r="Z749">
        <v>1176650.56</v>
      </c>
      <c r="AA749">
        <v>0.84854303971012957</v>
      </c>
      <c r="AB749">
        <v>14184405</v>
      </c>
      <c r="AC749">
        <v>2.5599400000000001E-2</v>
      </c>
      <c r="AD749">
        <v>363112.25</v>
      </c>
      <c r="AE749">
        <v>20097.439999999999</v>
      </c>
      <c r="AF749">
        <v>273026.34000000003</v>
      </c>
      <c r="AH749">
        <v>37102.44</v>
      </c>
      <c r="AJ749">
        <v>823969.8</v>
      </c>
      <c r="AK749">
        <v>1191128.57</v>
      </c>
      <c r="AL749">
        <v>0.85898387493512085</v>
      </c>
      <c r="AO749">
        <v>821.68671438547483</v>
      </c>
      <c r="AP749">
        <v>7.9027933987008636E-2</v>
      </c>
    </row>
    <row r="750" spans="1:42" x14ac:dyDescent="0.25">
      <c r="A750" t="s">
        <v>1673</v>
      </c>
      <c r="B750" t="s">
        <v>1674</v>
      </c>
      <c r="C750" t="s">
        <v>1666</v>
      </c>
      <c r="D750" t="s">
        <v>102</v>
      </c>
      <c r="F750">
        <v>405.63</v>
      </c>
      <c r="H750">
        <v>43406262</v>
      </c>
      <c r="I750">
        <v>5152993.01</v>
      </c>
      <c r="J750">
        <v>12703.67</v>
      </c>
      <c r="L750">
        <v>8.42</v>
      </c>
      <c r="M750">
        <v>8.42</v>
      </c>
      <c r="N750">
        <v>3415.4</v>
      </c>
      <c r="P750">
        <v>13.03</v>
      </c>
      <c r="Q750">
        <v>5285.35</v>
      </c>
      <c r="S750">
        <v>0.30399999999999999</v>
      </c>
      <c r="T750">
        <v>0.30399999999999999</v>
      </c>
      <c r="V750">
        <v>1566509.87</v>
      </c>
      <c r="X750">
        <v>125347.29</v>
      </c>
      <c r="Y750">
        <v>1961226.6800000004</v>
      </c>
      <c r="Z750">
        <v>3653083.8400000008</v>
      </c>
      <c r="AA750">
        <v>0.70892466434764312</v>
      </c>
      <c r="AB750">
        <v>47127800</v>
      </c>
      <c r="AC750">
        <v>3.1968499999999997E-2</v>
      </c>
      <c r="AD750">
        <v>1506605.07</v>
      </c>
      <c r="AE750">
        <v>0</v>
      </c>
      <c r="AF750">
        <v>1566509.87</v>
      </c>
      <c r="AH750">
        <v>111492.5</v>
      </c>
      <c r="AJ750">
        <v>1928773.96</v>
      </c>
      <c r="AK750">
        <v>3620631.12</v>
      </c>
      <c r="AL750">
        <v>0.70262682541461474</v>
      </c>
      <c r="AO750">
        <v>309.01878559278157</v>
      </c>
      <c r="AP750">
        <v>3.4620287415526606E-2</v>
      </c>
    </row>
    <row r="751" spans="1:42" x14ac:dyDescent="0.25">
      <c r="A751" t="s">
        <v>1675</v>
      </c>
      <c r="B751" t="s">
        <v>1676</v>
      </c>
      <c r="C751" t="s">
        <v>1666</v>
      </c>
      <c r="D751" t="s">
        <v>102</v>
      </c>
      <c r="F751">
        <v>945.35</v>
      </c>
      <c r="H751">
        <v>87990881</v>
      </c>
      <c r="I751">
        <v>12904528.48</v>
      </c>
      <c r="J751">
        <v>13650.52</v>
      </c>
      <c r="L751">
        <v>6.81</v>
      </c>
      <c r="M751">
        <v>6.81</v>
      </c>
      <c r="N751">
        <v>6437.83</v>
      </c>
      <c r="P751">
        <v>27.24</v>
      </c>
      <c r="Q751">
        <v>25751.33</v>
      </c>
      <c r="S751">
        <v>0.22919999999999999</v>
      </c>
      <c r="T751">
        <v>0.22919999999999999</v>
      </c>
      <c r="V751">
        <v>2957717.92</v>
      </c>
      <c r="X751">
        <v>347456.71</v>
      </c>
      <c r="Y751">
        <v>5348373.21</v>
      </c>
      <c r="Z751">
        <v>8653547.8399999999</v>
      </c>
      <c r="AA751">
        <v>0.67058225749291378</v>
      </c>
      <c r="AB751">
        <v>103408460</v>
      </c>
      <c r="AC751">
        <v>2.5387E-2</v>
      </c>
      <c r="AD751">
        <v>2625230.5699999998</v>
      </c>
      <c r="AE751">
        <v>0</v>
      </c>
      <c r="AF751">
        <v>2957717.92</v>
      </c>
      <c r="AH751">
        <v>533454.6</v>
      </c>
      <c r="AJ751">
        <v>5172643.79</v>
      </c>
      <c r="AK751">
        <v>8477818.4199999999</v>
      </c>
      <c r="AL751">
        <v>0.65696460224325837</v>
      </c>
      <c r="AO751">
        <v>367.54293118950653</v>
      </c>
      <c r="AP751">
        <v>4.0984212303995064E-2</v>
      </c>
    </row>
    <row r="752" spans="1:42" x14ac:dyDescent="0.25">
      <c r="A752" t="s">
        <v>1677</v>
      </c>
      <c r="B752" t="s">
        <v>1678</v>
      </c>
      <c r="C752" t="s">
        <v>1666</v>
      </c>
      <c r="D752" t="s">
        <v>102</v>
      </c>
      <c r="F752">
        <v>1132.94</v>
      </c>
      <c r="H752">
        <v>106927248</v>
      </c>
      <c r="I752">
        <v>15221186.41</v>
      </c>
      <c r="J752">
        <v>13435.12</v>
      </c>
      <c r="L752">
        <v>7.02</v>
      </c>
      <c r="M752">
        <v>7.02</v>
      </c>
      <c r="N752">
        <v>7953.23</v>
      </c>
      <c r="P752">
        <v>25.1</v>
      </c>
      <c r="Q752">
        <v>28436.79</v>
      </c>
      <c r="S752">
        <v>0.23830000000000001</v>
      </c>
      <c r="T752">
        <v>0.23830000000000001</v>
      </c>
      <c r="V752">
        <v>3627208.72</v>
      </c>
      <c r="X752">
        <v>970815.21</v>
      </c>
      <c r="Y752">
        <v>6448721.4000000004</v>
      </c>
      <c r="Z752">
        <v>11046745.33</v>
      </c>
      <c r="AA752">
        <v>0.72574798261077211</v>
      </c>
      <c r="AB752">
        <v>115295105</v>
      </c>
      <c r="AC752">
        <v>3.1873100000000001E-2</v>
      </c>
      <c r="AD752">
        <v>3674812.41</v>
      </c>
      <c r="AE752">
        <v>11343.95</v>
      </c>
      <c r="AF752">
        <v>3638552.67</v>
      </c>
      <c r="AH752">
        <v>922726.91</v>
      </c>
      <c r="AJ752">
        <v>6195661.6799999997</v>
      </c>
      <c r="AK752">
        <v>10805029.559999999</v>
      </c>
      <c r="AL752">
        <v>0.70986776384929628</v>
      </c>
      <c r="AO752">
        <v>856.89905025861913</v>
      </c>
      <c r="AP752">
        <v>8.9848454796823352E-2</v>
      </c>
    </row>
    <row r="753" spans="1:42" x14ac:dyDescent="0.25">
      <c r="A753" t="s">
        <v>1679</v>
      </c>
      <c r="B753" t="s">
        <v>1680</v>
      </c>
      <c r="C753" t="s">
        <v>1681</v>
      </c>
      <c r="D753" t="s">
        <v>97</v>
      </c>
      <c r="F753">
        <v>32.97</v>
      </c>
      <c r="H753">
        <v>0</v>
      </c>
      <c r="I753">
        <v>432260.58</v>
      </c>
      <c r="J753">
        <v>13110.72</v>
      </c>
      <c r="L753">
        <v>0</v>
      </c>
      <c r="M753">
        <v>0</v>
      </c>
      <c r="N753">
        <v>0</v>
      </c>
      <c r="P753">
        <v>0</v>
      </c>
      <c r="Q753">
        <v>0</v>
      </c>
      <c r="S753">
        <v>0</v>
      </c>
      <c r="T753">
        <v>0.1</v>
      </c>
      <c r="V753">
        <v>43226.05</v>
      </c>
      <c r="X753">
        <v>0</v>
      </c>
      <c r="Y753">
        <v>239147.58000000002</v>
      </c>
      <c r="Z753">
        <v>282373.63</v>
      </c>
      <c r="AA753">
        <v>0.65324862609493561</v>
      </c>
      <c r="AB753">
        <v>0</v>
      </c>
      <c r="AC753">
        <v>0</v>
      </c>
      <c r="AD753">
        <v>0</v>
      </c>
      <c r="AE753">
        <v>0</v>
      </c>
      <c r="AF753">
        <v>43226.05</v>
      </c>
      <c r="AH753">
        <v>0</v>
      </c>
      <c r="AJ753">
        <v>239147.58</v>
      </c>
      <c r="AK753">
        <v>282373.63</v>
      </c>
      <c r="AL753">
        <v>0.65324862609493561</v>
      </c>
      <c r="AO753">
        <v>0</v>
      </c>
      <c r="AP753">
        <v>0</v>
      </c>
    </row>
    <row r="754" spans="1:42" x14ac:dyDescent="0.25">
      <c r="A754" t="s">
        <v>1682</v>
      </c>
      <c r="B754" t="s">
        <v>1683</v>
      </c>
      <c r="C754" t="s">
        <v>1681</v>
      </c>
      <c r="D754" t="s">
        <v>97</v>
      </c>
      <c r="F754">
        <v>90</v>
      </c>
      <c r="H754">
        <v>0</v>
      </c>
      <c r="I754">
        <v>1243000.8899999999</v>
      </c>
      <c r="J754">
        <v>13811.12</v>
      </c>
      <c r="L754">
        <v>0</v>
      </c>
      <c r="M754">
        <v>0</v>
      </c>
      <c r="N754">
        <v>0</v>
      </c>
      <c r="P754">
        <v>0</v>
      </c>
      <c r="Q754">
        <v>0</v>
      </c>
      <c r="S754">
        <v>0</v>
      </c>
      <c r="T754">
        <v>0.1</v>
      </c>
      <c r="V754">
        <v>124300.08</v>
      </c>
      <c r="X754">
        <v>0</v>
      </c>
      <c r="Y754">
        <v>501296.95</v>
      </c>
      <c r="Z754">
        <v>625597.03</v>
      </c>
      <c r="AA754">
        <v>0.50329572169493786</v>
      </c>
      <c r="AB754">
        <v>0</v>
      </c>
      <c r="AC754">
        <v>0</v>
      </c>
      <c r="AD754">
        <v>0</v>
      </c>
      <c r="AE754">
        <v>0</v>
      </c>
      <c r="AF754">
        <v>124300.08</v>
      </c>
      <c r="AH754">
        <v>0</v>
      </c>
      <c r="AJ754">
        <v>501296.95</v>
      </c>
      <c r="AK754">
        <v>625597.03</v>
      </c>
      <c r="AL754">
        <v>0.50329572169493786</v>
      </c>
      <c r="AO754">
        <v>0</v>
      </c>
      <c r="AP754">
        <v>0</v>
      </c>
    </row>
    <row r="755" spans="1:42" x14ac:dyDescent="0.25">
      <c r="A755" t="s">
        <v>1684</v>
      </c>
      <c r="B755" t="s">
        <v>1685</v>
      </c>
      <c r="C755" t="s">
        <v>1681</v>
      </c>
      <c r="D755" t="s">
        <v>102</v>
      </c>
      <c r="F755">
        <v>2530.2800000000002</v>
      </c>
      <c r="H755">
        <v>377830501</v>
      </c>
      <c r="I755">
        <v>34522213.119999997</v>
      </c>
      <c r="J755">
        <v>13643.63</v>
      </c>
      <c r="L755">
        <v>10.94</v>
      </c>
      <c r="M755">
        <v>10.94</v>
      </c>
      <c r="N755">
        <v>27681.26</v>
      </c>
      <c r="P755">
        <v>1.18</v>
      </c>
      <c r="Q755">
        <v>2985.73</v>
      </c>
      <c r="S755">
        <v>0.43840000000000001</v>
      </c>
      <c r="T755">
        <v>0.43840000000000001</v>
      </c>
      <c r="V755">
        <v>15134538.23</v>
      </c>
      <c r="X755">
        <v>3520425.3</v>
      </c>
      <c r="Y755">
        <v>6604109.8600000003</v>
      </c>
      <c r="Z755">
        <v>25259073.390000001</v>
      </c>
      <c r="AA755">
        <v>0.73167595896007265</v>
      </c>
      <c r="AB755">
        <v>377830501</v>
      </c>
      <c r="AC755">
        <v>4.1993999999999997E-2</v>
      </c>
      <c r="AD755">
        <v>15866614.050000001</v>
      </c>
      <c r="AE755">
        <v>320942.03000000003</v>
      </c>
      <c r="AF755">
        <v>15455480.26</v>
      </c>
      <c r="AH755">
        <v>1285148.05</v>
      </c>
      <c r="AJ755">
        <v>6259273.7400000002</v>
      </c>
      <c r="AK755">
        <v>25235179.299999997</v>
      </c>
      <c r="AL755">
        <v>0.7309838222793521</v>
      </c>
      <c r="AO755">
        <v>1391.3184706830862</v>
      </c>
      <c r="AP755">
        <v>0.13950466759711116</v>
      </c>
    </row>
    <row r="756" spans="1:42" x14ac:dyDescent="0.25">
      <c r="A756" t="s">
        <v>1686</v>
      </c>
      <c r="B756" t="s">
        <v>1687</v>
      </c>
      <c r="C756" t="s">
        <v>1681</v>
      </c>
      <c r="D756" t="s">
        <v>211</v>
      </c>
      <c r="F756">
        <v>65.5</v>
      </c>
      <c r="H756">
        <v>28064783</v>
      </c>
      <c r="I756">
        <v>760820.86</v>
      </c>
      <c r="J756">
        <v>11615.58</v>
      </c>
      <c r="L756">
        <v>36.880000000000003</v>
      </c>
      <c r="M756">
        <v>25.53</v>
      </c>
      <c r="N756">
        <v>1672.21</v>
      </c>
      <c r="P756">
        <v>182.25</v>
      </c>
      <c r="Q756">
        <v>11937.37</v>
      </c>
      <c r="S756">
        <v>0.97240000000000004</v>
      </c>
      <c r="T756">
        <v>0.9</v>
      </c>
      <c r="V756">
        <v>684738.77</v>
      </c>
      <c r="X756">
        <v>53844.02</v>
      </c>
      <c r="Y756">
        <v>53902.34</v>
      </c>
      <c r="Z756">
        <v>792485.13</v>
      </c>
      <c r="AA756">
        <v>1</v>
      </c>
      <c r="AB756">
        <v>29820473</v>
      </c>
      <c r="AC756">
        <v>2.7771000000000001E-2</v>
      </c>
      <c r="AD756">
        <v>828144.35</v>
      </c>
      <c r="AE756">
        <v>129065.02</v>
      </c>
      <c r="AF756">
        <v>813803.79</v>
      </c>
      <c r="AH756">
        <v>16162.9</v>
      </c>
      <c r="AJ756">
        <v>53902.34</v>
      </c>
      <c r="AK756">
        <v>921550.15</v>
      </c>
      <c r="AL756">
        <v>1.2112577328650007</v>
      </c>
      <c r="AO756">
        <v>822.04610687022898</v>
      </c>
      <c r="AP756">
        <v>5.8427661261842338E-2</v>
      </c>
    </row>
    <row r="757" spans="1:42" x14ac:dyDescent="0.25">
      <c r="A757" t="s">
        <v>1688</v>
      </c>
      <c r="B757" t="s">
        <v>1689</v>
      </c>
      <c r="C757" t="s">
        <v>1681</v>
      </c>
      <c r="D757" t="s">
        <v>102</v>
      </c>
      <c r="F757">
        <v>173.04</v>
      </c>
      <c r="H757">
        <v>47418611</v>
      </c>
      <c r="I757">
        <v>2224850.9900000002</v>
      </c>
      <c r="J757">
        <v>12857.43</v>
      </c>
      <c r="L757">
        <v>21.31</v>
      </c>
      <c r="M757">
        <v>21.31</v>
      </c>
      <c r="N757">
        <v>3687.48</v>
      </c>
      <c r="P757">
        <v>86.11</v>
      </c>
      <c r="Q757">
        <v>14900.47</v>
      </c>
      <c r="S757">
        <v>0.90620000000000001</v>
      </c>
      <c r="T757">
        <v>0.9</v>
      </c>
      <c r="V757">
        <v>2002365.89</v>
      </c>
      <c r="X757">
        <v>117849.58</v>
      </c>
      <c r="Y757">
        <v>283644.82999999996</v>
      </c>
      <c r="Z757">
        <v>2403860.2999999998</v>
      </c>
      <c r="AA757">
        <v>1</v>
      </c>
      <c r="AB757">
        <v>48131551</v>
      </c>
      <c r="AC757">
        <v>5.3534499999999999E-2</v>
      </c>
      <c r="AD757">
        <v>2576698.5099999998</v>
      </c>
      <c r="AE757">
        <v>516899.35</v>
      </c>
      <c r="AF757">
        <v>2519265.2400000002</v>
      </c>
      <c r="AH757">
        <v>132791.51999999999</v>
      </c>
      <c r="AJ757">
        <v>283644.83</v>
      </c>
      <c r="AK757">
        <v>2920759.6500000004</v>
      </c>
      <c r="AL757">
        <v>1.3127888847962803</v>
      </c>
      <c r="AO757">
        <v>681.05397595931584</v>
      </c>
      <c r="AP757">
        <v>4.0348948260771809E-2</v>
      </c>
    </row>
    <row r="758" spans="1:42" x14ac:dyDescent="0.25">
      <c r="A758" t="s">
        <v>1690</v>
      </c>
      <c r="B758" t="s">
        <v>1691</v>
      </c>
      <c r="C758" t="s">
        <v>1681</v>
      </c>
      <c r="D758" t="s">
        <v>102</v>
      </c>
      <c r="F758">
        <v>697.86</v>
      </c>
      <c r="H758">
        <v>153326273</v>
      </c>
      <c r="I758">
        <v>8859649.0099999998</v>
      </c>
      <c r="J758">
        <v>12695.45</v>
      </c>
      <c r="L758">
        <v>17.3</v>
      </c>
      <c r="M758">
        <v>17.3</v>
      </c>
      <c r="N758">
        <v>12072.97</v>
      </c>
      <c r="P758">
        <v>27.77</v>
      </c>
      <c r="Q758">
        <v>19379.57</v>
      </c>
      <c r="S758">
        <v>0.77290000000000003</v>
      </c>
      <c r="T758">
        <v>0.77290000000000003</v>
      </c>
      <c r="V758">
        <v>6847622.71</v>
      </c>
      <c r="X758">
        <v>403147.33</v>
      </c>
      <c r="Y758">
        <v>866931.00999999989</v>
      </c>
      <c r="Z758">
        <v>8117701.0499999998</v>
      </c>
      <c r="AA758">
        <v>0.91625537770598431</v>
      </c>
      <c r="AB758">
        <v>153326273</v>
      </c>
      <c r="AC758">
        <v>4.4635399999999999E-2</v>
      </c>
      <c r="AD758">
        <v>6843779.5199999996</v>
      </c>
      <c r="AE758">
        <v>0</v>
      </c>
      <c r="AF758">
        <v>6847622.71</v>
      </c>
      <c r="AH758">
        <v>256391.8</v>
      </c>
      <c r="AJ758">
        <v>845459.57</v>
      </c>
      <c r="AK758">
        <v>8096229.6100000003</v>
      </c>
      <c r="AL758">
        <v>0.91383186860581966</v>
      </c>
      <c r="AO758">
        <v>577.69084056974179</v>
      </c>
      <c r="AP758">
        <v>4.9794453643218745E-2</v>
      </c>
    </row>
    <row r="759" spans="1:42" x14ac:dyDescent="0.25">
      <c r="A759" t="s">
        <v>1692</v>
      </c>
      <c r="B759" t="s">
        <v>1693</v>
      </c>
      <c r="C759" t="s">
        <v>1681</v>
      </c>
      <c r="D759" t="s">
        <v>102</v>
      </c>
      <c r="F759">
        <v>497.62</v>
      </c>
      <c r="H759">
        <v>103703619</v>
      </c>
      <c r="I759">
        <v>6492079.9400000004</v>
      </c>
      <c r="J759">
        <v>13046.26</v>
      </c>
      <c r="L759">
        <v>15.97</v>
      </c>
      <c r="M759">
        <v>15.97</v>
      </c>
      <c r="N759">
        <v>7946.99</v>
      </c>
      <c r="P759">
        <v>15.52</v>
      </c>
      <c r="Q759">
        <v>7723.06</v>
      </c>
      <c r="S759">
        <v>0.71209999999999996</v>
      </c>
      <c r="T759">
        <v>0.71209999999999996</v>
      </c>
      <c r="V759">
        <v>4623010.12</v>
      </c>
      <c r="X759">
        <v>302826.86</v>
      </c>
      <c r="Y759">
        <v>719157.2</v>
      </c>
      <c r="Z759">
        <v>5644994.1800000006</v>
      </c>
      <c r="AA759">
        <v>0.86952012793607103</v>
      </c>
      <c r="AB759">
        <v>103703619</v>
      </c>
      <c r="AC759">
        <v>4.5502500000000001E-2</v>
      </c>
      <c r="AD759">
        <v>4718773.92</v>
      </c>
      <c r="AE759">
        <v>68193.399999999994</v>
      </c>
      <c r="AF759">
        <v>4691203.5199999996</v>
      </c>
      <c r="AH759">
        <v>140223.5</v>
      </c>
      <c r="AJ759">
        <v>700860.85</v>
      </c>
      <c r="AK759">
        <v>5694891.2299999995</v>
      </c>
      <c r="AL759">
        <v>0.87720596213114388</v>
      </c>
      <c r="AO759">
        <v>608.55041999919615</v>
      </c>
      <c r="AP759">
        <v>5.3175178905041177E-2</v>
      </c>
    </row>
    <row r="760" spans="1:42" x14ac:dyDescent="0.25">
      <c r="A760" t="s">
        <v>1694</v>
      </c>
      <c r="B760" t="s">
        <v>1695</v>
      </c>
      <c r="C760" t="s">
        <v>1696</v>
      </c>
      <c r="D760" t="s">
        <v>211</v>
      </c>
      <c r="F760">
        <v>89.79</v>
      </c>
      <c r="H760">
        <v>27578236</v>
      </c>
      <c r="I760">
        <v>1100184.4099999999</v>
      </c>
      <c r="J760">
        <v>12252.86</v>
      </c>
      <c r="L760">
        <v>25.06</v>
      </c>
      <c r="M760">
        <v>17.34</v>
      </c>
      <c r="N760">
        <v>1556.95</v>
      </c>
      <c r="P760">
        <v>28.19</v>
      </c>
      <c r="Q760">
        <v>2531.1799999999998</v>
      </c>
      <c r="S760">
        <v>0.77459999999999996</v>
      </c>
      <c r="T760">
        <v>0.77459999999999996</v>
      </c>
      <c r="V760">
        <v>852202.84</v>
      </c>
      <c r="X760">
        <v>60985.37</v>
      </c>
      <c r="Y760">
        <v>114992.51</v>
      </c>
      <c r="Z760">
        <v>1028180.72</v>
      </c>
      <c r="AA760">
        <v>0.93455307188001335</v>
      </c>
      <c r="AB760">
        <v>27578236</v>
      </c>
      <c r="AC760">
        <v>4.0786299999999998E-2</v>
      </c>
      <c r="AD760">
        <v>1124814.2</v>
      </c>
      <c r="AE760">
        <v>211164.75</v>
      </c>
      <c r="AF760">
        <v>1063367.5900000001</v>
      </c>
      <c r="AH760">
        <v>64866.6</v>
      </c>
      <c r="AJ760">
        <v>110747.19</v>
      </c>
      <c r="AK760">
        <v>1235100.1500000001</v>
      </c>
      <c r="AL760">
        <v>1.1226301143460125</v>
      </c>
      <c r="AO760">
        <v>679.20002227419536</v>
      </c>
      <c r="AP760">
        <v>4.9376862273071538E-2</v>
      </c>
    </row>
    <row r="761" spans="1:42" x14ac:dyDescent="0.25">
      <c r="A761" t="s">
        <v>1697</v>
      </c>
      <c r="B761" t="s">
        <v>1698</v>
      </c>
      <c r="C761" t="s">
        <v>1696</v>
      </c>
      <c r="D761" t="s">
        <v>211</v>
      </c>
      <c r="F761">
        <v>90.29</v>
      </c>
      <c r="H761">
        <v>36860089</v>
      </c>
      <c r="I761">
        <v>1083108.98</v>
      </c>
      <c r="J761">
        <v>11995.89</v>
      </c>
      <c r="L761">
        <v>34.03</v>
      </c>
      <c r="M761">
        <v>23.55</v>
      </c>
      <c r="N761">
        <v>2126.3200000000002</v>
      </c>
      <c r="P761">
        <v>132.71</v>
      </c>
      <c r="Q761">
        <v>11982.38</v>
      </c>
      <c r="S761">
        <v>0.94910000000000005</v>
      </c>
      <c r="T761">
        <v>0.9</v>
      </c>
      <c r="V761">
        <v>974798.08</v>
      </c>
      <c r="X761">
        <v>24428.79</v>
      </c>
      <c r="Y761">
        <v>111765.32</v>
      </c>
      <c r="Z761">
        <v>1110992.19</v>
      </c>
      <c r="AA761">
        <v>1</v>
      </c>
      <c r="AB761">
        <v>36860089</v>
      </c>
      <c r="AC761">
        <v>3.4889200000000002E-2</v>
      </c>
      <c r="AD761">
        <v>1286019.01</v>
      </c>
      <c r="AE761">
        <v>280098.83</v>
      </c>
      <c r="AF761">
        <v>1254896.9099999999</v>
      </c>
      <c r="AH761">
        <v>40323.25</v>
      </c>
      <c r="AJ761">
        <v>111765.32</v>
      </c>
      <c r="AK761">
        <v>1391091.02</v>
      </c>
      <c r="AL761">
        <v>1.2843500014190632</v>
      </c>
      <c r="AO761">
        <v>270.55919813932883</v>
      </c>
      <c r="AP761">
        <v>1.7560885412084681E-2</v>
      </c>
    </row>
    <row r="762" spans="1:42" x14ac:dyDescent="0.25">
      <c r="A762" t="s">
        <v>1699</v>
      </c>
      <c r="B762" t="s">
        <v>1700</v>
      </c>
      <c r="C762" t="s">
        <v>1696</v>
      </c>
      <c r="D762" t="s">
        <v>222</v>
      </c>
      <c r="F762">
        <v>896.5</v>
      </c>
      <c r="H762">
        <v>420447784</v>
      </c>
      <c r="I762">
        <v>12983504.939999999</v>
      </c>
      <c r="J762">
        <v>14482.43</v>
      </c>
      <c r="L762">
        <v>32.380000000000003</v>
      </c>
      <c r="M762">
        <v>9.9600000000000009</v>
      </c>
      <c r="N762">
        <v>8929.14</v>
      </c>
      <c r="P762">
        <v>4.28</v>
      </c>
      <c r="Q762">
        <v>3837.02</v>
      </c>
      <c r="S762">
        <v>0.38429999999999997</v>
      </c>
      <c r="T762">
        <v>0.38429999999999997</v>
      </c>
      <c r="V762">
        <v>4989560.9400000004</v>
      </c>
      <c r="X762">
        <v>1284174.06</v>
      </c>
      <c r="Y762">
        <v>2225487.0899999994</v>
      </c>
      <c r="Z762">
        <v>8499222.0899999999</v>
      </c>
      <c r="AA762">
        <v>0.65461692580524411</v>
      </c>
      <c r="AB762">
        <v>420447784</v>
      </c>
      <c r="AC762">
        <v>1.9282000000000001E-2</v>
      </c>
      <c r="AD762">
        <v>8107074.1699999999</v>
      </c>
      <c r="AE762">
        <v>1198060.33</v>
      </c>
      <c r="AF762">
        <v>6187621.2699999996</v>
      </c>
      <c r="AH762">
        <v>295720.92</v>
      </c>
      <c r="AJ762">
        <v>2123350.08</v>
      </c>
      <c r="AK762">
        <v>9595145.4100000001</v>
      </c>
      <c r="AL762">
        <v>0.73902582194419375</v>
      </c>
      <c r="AO762">
        <v>1432.430630228667</v>
      </c>
      <c r="AP762">
        <v>0.13383581020686169</v>
      </c>
    </row>
    <row r="763" spans="1:42" x14ac:dyDescent="0.25">
      <c r="A763" t="s">
        <v>1701</v>
      </c>
      <c r="B763" t="s">
        <v>1702</v>
      </c>
      <c r="C763" t="s">
        <v>1696</v>
      </c>
      <c r="D763" t="s">
        <v>102</v>
      </c>
      <c r="F763">
        <v>1336.14</v>
      </c>
      <c r="H763">
        <v>201628941</v>
      </c>
      <c r="I763">
        <v>17694853.359999999</v>
      </c>
      <c r="J763">
        <v>13243.26</v>
      </c>
      <c r="L763">
        <v>11.39</v>
      </c>
      <c r="M763">
        <v>11.39</v>
      </c>
      <c r="N763">
        <v>15218.63</v>
      </c>
      <c r="P763">
        <v>0.4</v>
      </c>
      <c r="Q763">
        <v>534.45000000000005</v>
      </c>
      <c r="S763">
        <v>0.4637</v>
      </c>
      <c r="T763">
        <v>0.4637</v>
      </c>
      <c r="V763">
        <v>8205103.5</v>
      </c>
      <c r="X763">
        <v>1350638.07</v>
      </c>
      <c r="Y763">
        <v>3447141.55</v>
      </c>
      <c r="Z763">
        <v>13002883.120000001</v>
      </c>
      <c r="AA763">
        <v>0.7348398348071985</v>
      </c>
      <c r="AB763">
        <v>201628941</v>
      </c>
      <c r="AC763">
        <v>4.8793299999999998E-2</v>
      </c>
      <c r="AD763">
        <v>9838141.4000000004</v>
      </c>
      <c r="AE763">
        <v>757239.67</v>
      </c>
      <c r="AF763">
        <v>8962343.1699999999</v>
      </c>
      <c r="AH763">
        <v>769545.24</v>
      </c>
      <c r="AJ763">
        <v>3243088.8</v>
      </c>
      <c r="AK763">
        <v>13556070.039999999</v>
      </c>
      <c r="AL763">
        <v>0.76610242335458378</v>
      </c>
      <c r="AO763">
        <v>1010.8507117517626</v>
      </c>
      <c r="AP763">
        <v>9.9633453206914843E-2</v>
      </c>
    </row>
    <row r="764" spans="1:42" x14ac:dyDescent="0.25">
      <c r="A764" t="s">
        <v>1703</v>
      </c>
      <c r="B764" t="s">
        <v>1704</v>
      </c>
      <c r="C764" t="s">
        <v>1696</v>
      </c>
      <c r="D764" t="s">
        <v>102</v>
      </c>
      <c r="F764">
        <v>762.2</v>
      </c>
      <c r="H764">
        <v>113913435</v>
      </c>
      <c r="I764">
        <v>9802959.1400000006</v>
      </c>
      <c r="J764">
        <v>12861.4</v>
      </c>
      <c r="L764">
        <v>11.62</v>
      </c>
      <c r="M764">
        <v>11.62</v>
      </c>
      <c r="N764">
        <v>8856.76</v>
      </c>
      <c r="P764">
        <v>0.16</v>
      </c>
      <c r="Q764">
        <v>121.95</v>
      </c>
      <c r="S764">
        <v>0.47670000000000001</v>
      </c>
      <c r="T764">
        <v>0.47670000000000001</v>
      </c>
      <c r="V764">
        <v>4673070.62</v>
      </c>
      <c r="X764">
        <v>345651.21</v>
      </c>
      <c r="Y764">
        <v>2319882.0299999998</v>
      </c>
      <c r="Z764">
        <v>7338603.8599999994</v>
      </c>
      <c r="AA764">
        <v>0.7486110831632008</v>
      </c>
      <c r="AB764">
        <v>113913435</v>
      </c>
      <c r="AC764">
        <v>3.9951599999999997E-2</v>
      </c>
      <c r="AD764">
        <v>4551023.9800000004</v>
      </c>
      <c r="AE764">
        <v>0</v>
      </c>
      <c r="AF764">
        <v>4673070.62</v>
      </c>
      <c r="AH764">
        <v>227831.2</v>
      </c>
      <c r="AJ764">
        <v>2262607.79</v>
      </c>
      <c r="AK764">
        <v>7281329.6200000001</v>
      </c>
      <c r="AL764">
        <v>0.74276853713377811</v>
      </c>
      <c r="AO764">
        <v>453.49148517449487</v>
      </c>
      <c r="AP764">
        <v>4.7470891724305707E-2</v>
      </c>
    </row>
    <row r="765" spans="1:42" x14ac:dyDescent="0.25">
      <c r="A765" t="s">
        <v>1705</v>
      </c>
      <c r="B765" t="s">
        <v>1706</v>
      </c>
      <c r="C765" t="s">
        <v>1696</v>
      </c>
      <c r="D765" t="s">
        <v>102</v>
      </c>
      <c r="F765">
        <v>549.88</v>
      </c>
      <c r="H765">
        <v>88731703</v>
      </c>
      <c r="I765">
        <v>7300365.8899999997</v>
      </c>
      <c r="J765">
        <v>13276.28</v>
      </c>
      <c r="L765">
        <v>12.15</v>
      </c>
      <c r="M765">
        <v>12.15</v>
      </c>
      <c r="N765">
        <v>6681.04</v>
      </c>
      <c r="P765">
        <v>0.01</v>
      </c>
      <c r="Q765">
        <v>5.49</v>
      </c>
      <c r="S765">
        <v>0.50670000000000004</v>
      </c>
      <c r="T765">
        <v>0.50670000000000004</v>
      </c>
      <c r="V765">
        <v>3699095.39</v>
      </c>
      <c r="X765">
        <v>302688.40999999997</v>
      </c>
      <c r="Y765">
        <v>1603988.8399999999</v>
      </c>
      <c r="Z765">
        <v>5605772.6400000006</v>
      </c>
      <c r="AA765">
        <v>0.76787557287762198</v>
      </c>
      <c r="AB765">
        <v>88731703</v>
      </c>
      <c r="AC765">
        <v>4.0030099999999999E-2</v>
      </c>
      <c r="AD765">
        <v>3551938.94</v>
      </c>
      <c r="AE765">
        <v>0</v>
      </c>
      <c r="AF765">
        <v>3699095.39</v>
      </c>
      <c r="AH765">
        <v>242784.46</v>
      </c>
      <c r="AJ765">
        <v>1547632.63</v>
      </c>
      <c r="AK765">
        <v>5549416.4299999997</v>
      </c>
      <c r="AL765">
        <v>0.76015593103375256</v>
      </c>
      <c r="AO765">
        <v>550.46266458136313</v>
      </c>
      <c r="AP765">
        <v>5.4544187450715424E-2</v>
      </c>
    </row>
    <row r="766" spans="1:42" x14ac:dyDescent="0.25">
      <c r="A766" t="s">
        <v>1707</v>
      </c>
      <c r="B766" t="s">
        <v>1708</v>
      </c>
      <c r="C766" t="s">
        <v>1696</v>
      </c>
      <c r="D766" t="s">
        <v>102</v>
      </c>
      <c r="F766">
        <v>1510.37</v>
      </c>
      <c r="H766">
        <v>190872336</v>
      </c>
      <c r="I766">
        <v>19107246.460000001</v>
      </c>
      <c r="J766">
        <v>12650.7</v>
      </c>
      <c r="L766">
        <v>9.98</v>
      </c>
      <c r="M766">
        <v>9.98</v>
      </c>
      <c r="N766">
        <v>15073.49</v>
      </c>
      <c r="P766">
        <v>4.2</v>
      </c>
      <c r="Q766">
        <v>6343.55</v>
      </c>
      <c r="S766">
        <v>0.38540000000000002</v>
      </c>
      <c r="T766">
        <v>0.38540000000000002</v>
      </c>
      <c r="V766">
        <v>7363932.7800000003</v>
      </c>
      <c r="X766">
        <v>428340.64</v>
      </c>
      <c r="Y766">
        <v>6632552.9699999988</v>
      </c>
      <c r="Z766">
        <v>14424826.389999999</v>
      </c>
      <c r="AA766">
        <v>0.75494009145679897</v>
      </c>
      <c r="AB766">
        <v>190872336</v>
      </c>
      <c r="AC766">
        <v>4.7980000000000002E-2</v>
      </c>
      <c r="AD766">
        <v>9158054.6799999997</v>
      </c>
      <c r="AE766">
        <v>691454.58</v>
      </c>
      <c r="AF766">
        <v>8055387.3600000003</v>
      </c>
      <c r="AH766">
        <v>255541.83</v>
      </c>
      <c r="AJ766">
        <v>6569929.9100000001</v>
      </c>
      <c r="AK766">
        <v>15053657.91</v>
      </c>
      <c r="AL766">
        <v>0.78785072153196056</v>
      </c>
      <c r="AO766">
        <v>283.59980666988889</v>
      </c>
      <c r="AP766">
        <v>2.8454256271856521E-2</v>
      </c>
    </row>
    <row r="767" spans="1:42" x14ac:dyDescent="0.25">
      <c r="A767" t="s">
        <v>1709</v>
      </c>
      <c r="B767" t="s">
        <v>1710</v>
      </c>
      <c r="C767" t="s">
        <v>1696</v>
      </c>
      <c r="D767" t="s">
        <v>102</v>
      </c>
      <c r="F767">
        <v>1454.3</v>
      </c>
      <c r="H767">
        <v>664256718</v>
      </c>
      <c r="I767">
        <v>17418812.969999999</v>
      </c>
      <c r="J767">
        <v>11977.45</v>
      </c>
      <c r="L767">
        <v>38.130000000000003</v>
      </c>
      <c r="M767">
        <v>38.130000000000003</v>
      </c>
      <c r="N767">
        <v>55452.45</v>
      </c>
      <c r="P767">
        <v>681.21</v>
      </c>
      <c r="Q767">
        <v>990683.7</v>
      </c>
      <c r="S767">
        <v>0.99980000000000002</v>
      </c>
      <c r="T767">
        <v>0.9</v>
      </c>
      <c r="V767">
        <v>15676931.67</v>
      </c>
      <c r="X767">
        <v>464362.43</v>
      </c>
      <c r="Y767">
        <v>981524.12</v>
      </c>
      <c r="Z767">
        <v>17122818.219999999</v>
      </c>
      <c r="AA767">
        <v>0.98300718019593047</v>
      </c>
      <c r="AB767">
        <v>664256718</v>
      </c>
      <c r="AC767">
        <v>2.96289E-2</v>
      </c>
      <c r="AD767">
        <v>19681195.870000001</v>
      </c>
      <c r="AE767">
        <v>3603837.78</v>
      </c>
      <c r="AF767">
        <v>19280769.449999999</v>
      </c>
      <c r="AH767">
        <v>134426.5</v>
      </c>
      <c r="AJ767">
        <v>979239.83</v>
      </c>
      <c r="AK767">
        <v>20724371.709999997</v>
      </c>
      <c r="AL767">
        <v>1.1897694605076179</v>
      </c>
      <c r="AO767">
        <v>319.30305301519633</v>
      </c>
      <c r="AP767">
        <v>2.2406586626504781E-2</v>
      </c>
    </row>
    <row r="768" spans="1:42" x14ac:dyDescent="0.25">
      <c r="A768" t="s">
        <v>1711</v>
      </c>
      <c r="B768" t="s">
        <v>1712</v>
      </c>
      <c r="C768" t="s">
        <v>1696</v>
      </c>
      <c r="D768" t="s">
        <v>211</v>
      </c>
      <c r="F768">
        <v>1447.98</v>
      </c>
      <c r="H768">
        <v>301849245</v>
      </c>
      <c r="I768">
        <v>20298094.870000001</v>
      </c>
      <c r="J768">
        <v>14018.21</v>
      </c>
      <c r="L768">
        <v>14.87</v>
      </c>
      <c r="M768">
        <v>10.29</v>
      </c>
      <c r="N768">
        <v>14899.71</v>
      </c>
      <c r="P768">
        <v>3.02</v>
      </c>
      <c r="Q768">
        <v>4372.8900000000003</v>
      </c>
      <c r="S768">
        <v>0.40229999999999999</v>
      </c>
      <c r="T768">
        <v>0.40229999999999999</v>
      </c>
      <c r="V768">
        <v>8165923.5599999996</v>
      </c>
      <c r="X768">
        <v>1277817.01</v>
      </c>
      <c r="Y768">
        <v>5490196.1900000004</v>
      </c>
      <c r="Z768">
        <v>14933936.760000002</v>
      </c>
      <c r="AA768">
        <v>0.73573095680382938</v>
      </c>
      <c r="AB768">
        <v>301849245</v>
      </c>
      <c r="AC768">
        <v>2.8033300000000001E-2</v>
      </c>
      <c r="AD768">
        <v>8461830.4299999997</v>
      </c>
      <c r="AE768">
        <v>119043.33</v>
      </c>
      <c r="AF768">
        <v>8284966.8899999997</v>
      </c>
      <c r="AH768">
        <v>1221523.45</v>
      </c>
      <c r="AJ768">
        <v>5167385.3499999996</v>
      </c>
      <c r="AK768">
        <v>14730169.25</v>
      </c>
      <c r="AL768">
        <v>0.72569220630507381</v>
      </c>
      <c r="AO768">
        <v>882.48249975828389</v>
      </c>
      <c r="AP768">
        <v>8.6748291096519478E-2</v>
      </c>
    </row>
    <row r="769" spans="1:42" x14ac:dyDescent="0.25">
      <c r="A769" t="s">
        <v>1713</v>
      </c>
      <c r="B769" t="s">
        <v>1714</v>
      </c>
      <c r="C769" t="s">
        <v>1696</v>
      </c>
      <c r="D769" t="s">
        <v>211</v>
      </c>
      <c r="F769">
        <v>75.3</v>
      </c>
      <c r="H769">
        <v>31117460</v>
      </c>
      <c r="I769">
        <v>922784.57</v>
      </c>
      <c r="J769">
        <v>12254.77</v>
      </c>
      <c r="L769">
        <v>33.72</v>
      </c>
      <c r="M769">
        <v>23.34</v>
      </c>
      <c r="N769">
        <v>1757.5</v>
      </c>
      <c r="P769">
        <v>127.91</v>
      </c>
      <c r="Q769">
        <v>9631.6200000000008</v>
      </c>
      <c r="S769">
        <v>0.94589999999999996</v>
      </c>
      <c r="T769">
        <v>0.9</v>
      </c>
      <c r="V769">
        <v>830506.11</v>
      </c>
      <c r="X769">
        <v>66149.960000000006</v>
      </c>
      <c r="Y769">
        <v>96876.810000000012</v>
      </c>
      <c r="Z769">
        <v>993532.88</v>
      </c>
      <c r="AA769">
        <v>1</v>
      </c>
      <c r="AB769">
        <v>31117460</v>
      </c>
      <c r="AC769">
        <v>3.2750700000000001E-2</v>
      </c>
      <c r="AD769">
        <v>1019118.59</v>
      </c>
      <c r="AE769">
        <v>169751.23</v>
      </c>
      <c r="AF769">
        <v>1000257.34</v>
      </c>
      <c r="AH769">
        <v>32678.71</v>
      </c>
      <c r="AJ769">
        <v>96876.81</v>
      </c>
      <c r="AK769">
        <v>1163284.1100000001</v>
      </c>
      <c r="AL769">
        <v>1.2606237119894628</v>
      </c>
      <c r="AO769">
        <v>878.4855245683932</v>
      </c>
      <c r="AP769">
        <v>5.6864835882611688E-2</v>
      </c>
    </row>
    <row r="770" spans="1:42" x14ac:dyDescent="0.25">
      <c r="A770" t="s">
        <v>1715</v>
      </c>
      <c r="B770" t="s">
        <v>1716</v>
      </c>
      <c r="C770" t="s">
        <v>1717</v>
      </c>
      <c r="D770" t="s">
        <v>102</v>
      </c>
      <c r="F770">
        <v>591.46</v>
      </c>
      <c r="H770">
        <v>369164897</v>
      </c>
      <c r="I770">
        <v>7184506.0199999996</v>
      </c>
      <c r="J770">
        <v>12147.06</v>
      </c>
      <c r="L770">
        <v>51.38</v>
      </c>
      <c r="M770">
        <v>51.38</v>
      </c>
      <c r="N770">
        <v>30389.21</v>
      </c>
      <c r="P770">
        <v>1548.42</v>
      </c>
      <c r="Q770">
        <v>915828.49</v>
      </c>
      <c r="S770">
        <v>0.99990000000000001</v>
      </c>
      <c r="T770">
        <v>0.9</v>
      </c>
      <c r="V770">
        <v>6466055.4100000001</v>
      </c>
      <c r="X770">
        <v>6269275.2400000002</v>
      </c>
      <c r="Y770">
        <v>415232.44999999995</v>
      </c>
      <c r="Z770">
        <v>13150563.1</v>
      </c>
      <c r="AA770">
        <v>1</v>
      </c>
      <c r="AB770">
        <v>369164897</v>
      </c>
      <c r="AC770">
        <v>2.7541400000000001E-2</v>
      </c>
      <c r="AD770">
        <v>10167318.09</v>
      </c>
      <c r="AE770">
        <v>3331136.41</v>
      </c>
      <c r="AF770">
        <v>9797191.8200000003</v>
      </c>
      <c r="AH770">
        <v>96476.61</v>
      </c>
      <c r="AJ770">
        <v>415232.45</v>
      </c>
      <c r="AK770">
        <v>16481699.51</v>
      </c>
      <c r="AL770">
        <v>2.2940616187276857</v>
      </c>
      <c r="AO770">
        <v>10599.660568762047</v>
      </c>
      <c r="AP770">
        <v>0.38037796018524794</v>
      </c>
    </row>
    <row r="771" spans="1:42" x14ac:dyDescent="0.25">
      <c r="A771" t="s">
        <v>1718</v>
      </c>
      <c r="B771" t="s">
        <v>1719</v>
      </c>
      <c r="C771" t="s">
        <v>1717</v>
      </c>
      <c r="D771" t="s">
        <v>102</v>
      </c>
      <c r="F771">
        <v>889.03</v>
      </c>
      <c r="H771">
        <v>122989639</v>
      </c>
      <c r="I771">
        <v>11259302.24</v>
      </c>
      <c r="J771">
        <v>12664.7</v>
      </c>
      <c r="L771">
        <v>10.92</v>
      </c>
      <c r="M771">
        <v>10.92</v>
      </c>
      <c r="N771">
        <v>9708.2000000000007</v>
      </c>
      <c r="P771">
        <v>1.23</v>
      </c>
      <c r="Q771">
        <v>1093.5</v>
      </c>
      <c r="S771">
        <v>0.43730000000000002</v>
      </c>
      <c r="T771">
        <v>0.43730000000000002</v>
      </c>
      <c r="V771">
        <v>4923692.8600000003</v>
      </c>
      <c r="X771">
        <v>464532.43</v>
      </c>
      <c r="Y771">
        <v>2753516.6199999996</v>
      </c>
      <c r="Z771">
        <v>8141741.9100000001</v>
      </c>
      <c r="AA771">
        <v>0.72311247504090448</v>
      </c>
      <c r="AB771">
        <v>122989639</v>
      </c>
      <c r="AC771">
        <v>3.8426500000000002E-2</v>
      </c>
      <c r="AD771">
        <v>4726061.3600000003</v>
      </c>
      <c r="AE771">
        <v>0</v>
      </c>
      <c r="AF771">
        <v>4923692.8600000003</v>
      </c>
      <c r="AH771">
        <v>148427.71</v>
      </c>
      <c r="AJ771">
        <v>2712418.83</v>
      </c>
      <c r="AK771">
        <v>8100644.1200000001</v>
      </c>
      <c r="AL771">
        <v>0.71946235631027877</v>
      </c>
      <c r="AO771">
        <v>522.51603432955017</v>
      </c>
      <c r="AP771">
        <v>5.7345122575265035E-2</v>
      </c>
    </row>
    <row r="772" spans="1:42" x14ac:dyDescent="0.25">
      <c r="A772" t="s">
        <v>1720</v>
      </c>
      <c r="B772" t="s">
        <v>1721</v>
      </c>
      <c r="C772" t="s">
        <v>1717</v>
      </c>
      <c r="D772" t="s">
        <v>102</v>
      </c>
      <c r="F772">
        <v>718.2</v>
      </c>
      <c r="H772">
        <v>105258218</v>
      </c>
      <c r="I772">
        <v>9426533.1600000001</v>
      </c>
      <c r="J772">
        <v>13125.22</v>
      </c>
      <c r="L772">
        <v>11.16</v>
      </c>
      <c r="M772">
        <v>11.16</v>
      </c>
      <c r="N772">
        <v>8015.11</v>
      </c>
      <c r="P772">
        <v>0.75</v>
      </c>
      <c r="Q772">
        <v>538.65</v>
      </c>
      <c r="S772">
        <v>0.45079999999999998</v>
      </c>
      <c r="T772">
        <v>0.45079999999999998</v>
      </c>
      <c r="V772">
        <v>4249481.1399999997</v>
      </c>
      <c r="X772">
        <v>502187.59</v>
      </c>
      <c r="Y772">
        <v>2785779</v>
      </c>
      <c r="Z772">
        <v>7537447.7299999995</v>
      </c>
      <c r="AA772">
        <v>0.79959913173423769</v>
      </c>
      <c r="AB772">
        <v>105258218</v>
      </c>
      <c r="AC772">
        <v>4.2324599999999997E-2</v>
      </c>
      <c r="AD772">
        <v>4455011.97</v>
      </c>
      <c r="AE772">
        <v>92653.29</v>
      </c>
      <c r="AF772">
        <v>4342134.43</v>
      </c>
      <c r="AH772">
        <v>365205.43</v>
      </c>
      <c r="AJ772">
        <v>2712591.51</v>
      </c>
      <c r="AK772">
        <v>7556913.5299999993</v>
      </c>
      <c r="AL772">
        <v>0.80166413269159909</v>
      </c>
      <c r="AO772">
        <v>699.23084099136724</v>
      </c>
      <c r="AP772">
        <v>6.6454060643459559E-2</v>
      </c>
    </row>
    <row r="773" spans="1:42" x14ac:dyDescent="0.25">
      <c r="A773" t="s">
        <v>1722</v>
      </c>
      <c r="B773" t="s">
        <v>1723</v>
      </c>
      <c r="C773" t="s">
        <v>1717</v>
      </c>
      <c r="D773" t="s">
        <v>102</v>
      </c>
      <c r="F773">
        <v>3180.63</v>
      </c>
      <c r="H773">
        <v>322260791</v>
      </c>
      <c r="I773">
        <v>43301476.079999998</v>
      </c>
      <c r="J773">
        <v>13614.11</v>
      </c>
      <c r="L773">
        <v>7.44</v>
      </c>
      <c r="M773">
        <v>7.44</v>
      </c>
      <c r="N773">
        <v>23663.88</v>
      </c>
      <c r="P773">
        <v>21.06</v>
      </c>
      <c r="Q773">
        <v>66984.06</v>
      </c>
      <c r="S773">
        <v>0.25719999999999998</v>
      </c>
      <c r="T773">
        <v>0.25719999999999998</v>
      </c>
      <c r="V773">
        <v>11137139.640000001</v>
      </c>
      <c r="X773">
        <v>4410271.03</v>
      </c>
      <c r="Y773">
        <v>15482896.010000002</v>
      </c>
      <c r="Z773">
        <v>31030306.680000003</v>
      </c>
      <c r="AA773">
        <v>0.71661082921679475</v>
      </c>
      <c r="AB773">
        <v>322260791</v>
      </c>
      <c r="AC773">
        <v>3.6518700000000001E-2</v>
      </c>
      <c r="AD773">
        <v>11768545.140000001</v>
      </c>
      <c r="AE773">
        <v>162397.49</v>
      </c>
      <c r="AF773">
        <v>11299537.130000001</v>
      </c>
      <c r="AH773">
        <v>1977134.51</v>
      </c>
      <c r="AJ773">
        <v>14922597.5</v>
      </c>
      <c r="AK773">
        <v>30632405.66</v>
      </c>
      <c r="AL773">
        <v>0.70742174246915424</v>
      </c>
      <c r="AO773">
        <v>1386.6029780263659</v>
      </c>
      <c r="AP773">
        <v>0.14397403452249791</v>
      </c>
    </row>
    <row r="774" spans="1:42" x14ac:dyDescent="0.25">
      <c r="A774" t="s">
        <v>1724</v>
      </c>
      <c r="B774" t="s">
        <v>1725</v>
      </c>
      <c r="C774" t="s">
        <v>1717</v>
      </c>
      <c r="D774" t="s">
        <v>102</v>
      </c>
      <c r="F774">
        <v>967.54</v>
      </c>
      <c r="H774">
        <v>130134787</v>
      </c>
      <c r="I774">
        <v>12363567.57</v>
      </c>
      <c r="J774">
        <v>12778.35</v>
      </c>
      <c r="L774">
        <v>10.52</v>
      </c>
      <c r="M774">
        <v>10.52</v>
      </c>
      <c r="N774">
        <v>10178.52</v>
      </c>
      <c r="P774">
        <v>2.2799999999999998</v>
      </c>
      <c r="Q774">
        <v>2205.9899999999998</v>
      </c>
      <c r="S774">
        <v>0.41499999999999998</v>
      </c>
      <c r="T774">
        <v>0.41499999999999998</v>
      </c>
      <c r="V774">
        <v>5130880.54</v>
      </c>
      <c r="X774">
        <v>587694.30000000005</v>
      </c>
      <c r="Y774">
        <v>3221574.34</v>
      </c>
      <c r="Z774">
        <v>8940149.1799999997</v>
      </c>
      <c r="AA774">
        <v>0.72310432481423315</v>
      </c>
      <c r="AB774">
        <v>130134787</v>
      </c>
      <c r="AC774">
        <v>3.7813399999999997E-2</v>
      </c>
      <c r="AD774">
        <v>4920838.75</v>
      </c>
      <c r="AE774">
        <v>0</v>
      </c>
      <c r="AF774">
        <v>5130880.54</v>
      </c>
      <c r="AH774">
        <v>177890.12</v>
      </c>
      <c r="AJ774">
        <v>3172317.33</v>
      </c>
      <c r="AK774">
        <v>8890892.1699999999</v>
      </c>
      <c r="AL774">
        <v>0.71912027977859794</v>
      </c>
      <c r="AO774">
        <v>607.41085639870198</v>
      </c>
      <c r="AP774">
        <v>6.6100711690444458E-2</v>
      </c>
    </row>
    <row r="775" spans="1:42" x14ac:dyDescent="0.25">
      <c r="A775" t="s">
        <v>1726</v>
      </c>
      <c r="B775" t="s">
        <v>1727</v>
      </c>
      <c r="C775" t="s">
        <v>1717</v>
      </c>
      <c r="D775" t="s">
        <v>211</v>
      </c>
      <c r="F775">
        <v>803.88</v>
      </c>
      <c r="H775">
        <v>69942192</v>
      </c>
      <c r="I775">
        <v>11548638.119999999</v>
      </c>
      <c r="J775">
        <v>14366.12</v>
      </c>
      <c r="L775">
        <v>6.05</v>
      </c>
      <c r="M775">
        <v>4.18</v>
      </c>
      <c r="N775">
        <v>3360.21</v>
      </c>
      <c r="P775">
        <v>61.62</v>
      </c>
      <c r="Q775">
        <v>49535.08</v>
      </c>
      <c r="S775">
        <v>0.13239999999999999</v>
      </c>
      <c r="T775">
        <v>0.13239999999999999</v>
      </c>
      <c r="V775">
        <v>1529039.68</v>
      </c>
      <c r="X775">
        <v>373631.28</v>
      </c>
      <c r="Y775">
        <v>7038972.0900000008</v>
      </c>
      <c r="Z775">
        <v>8941643.0500000007</v>
      </c>
      <c r="AA775">
        <v>0.77425952368485862</v>
      </c>
      <c r="AB775">
        <v>69942192</v>
      </c>
      <c r="AC775">
        <v>2.41339E-2</v>
      </c>
      <c r="AD775">
        <v>1687977.86</v>
      </c>
      <c r="AE775">
        <v>21043.41</v>
      </c>
      <c r="AF775">
        <v>1550083.09</v>
      </c>
      <c r="AH775">
        <v>1655719.37</v>
      </c>
      <c r="AJ775">
        <v>6665209.21</v>
      </c>
      <c r="AK775">
        <v>8588923.5800000001</v>
      </c>
      <c r="AL775">
        <v>0.74371744016514396</v>
      </c>
      <c r="AO775">
        <v>464.78489326765191</v>
      </c>
      <c r="AP775">
        <v>4.350152571738216E-2</v>
      </c>
    </row>
    <row r="776" spans="1:42" x14ac:dyDescent="0.25">
      <c r="A776" t="s">
        <v>1728</v>
      </c>
      <c r="B776" t="s">
        <v>1729</v>
      </c>
      <c r="C776" t="s">
        <v>1717</v>
      </c>
      <c r="D776" t="s">
        <v>211</v>
      </c>
      <c r="F776">
        <v>231.9</v>
      </c>
      <c r="H776">
        <v>59643034</v>
      </c>
      <c r="I776">
        <v>2952992.6</v>
      </c>
      <c r="J776">
        <v>12733.9</v>
      </c>
      <c r="L776">
        <v>20.190000000000001</v>
      </c>
      <c r="M776">
        <v>13.97</v>
      </c>
      <c r="N776">
        <v>3239.64</v>
      </c>
      <c r="P776">
        <v>3.76</v>
      </c>
      <c r="Q776">
        <v>871.94</v>
      </c>
      <c r="S776">
        <v>0.60850000000000004</v>
      </c>
      <c r="T776">
        <v>0.60850000000000004</v>
      </c>
      <c r="V776">
        <v>1796895.99</v>
      </c>
      <c r="X776">
        <v>287147.94</v>
      </c>
      <c r="Y776">
        <v>792885.96</v>
      </c>
      <c r="Z776">
        <v>2876929.8899999997</v>
      </c>
      <c r="AA776">
        <v>0.9742421603088337</v>
      </c>
      <c r="AB776">
        <v>59643034</v>
      </c>
      <c r="AC776">
        <v>3.0574E-2</v>
      </c>
      <c r="AD776">
        <v>1823526.12</v>
      </c>
      <c r="AE776">
        <v>16204.43</v>
      </c>
      <c r="AF776">
        <v>1813100.42</v>
      </c>
      <c r="AH776">
        <v>130715.81</v>
      </c>
      <c r="AJ776">
        <v>789519</v>
      </c>
      <c r="AK776">
        <v>2889767.36</v>
      </c>
      <c r="AL776">
        <v>0.9785894350023091</v>
      </c>
      <c r="AO776">
        <v>1238.240362225097</v>
      </c>
      <c r="AP776">
        <v>9.9367147672399486E-2</v>
      </c>
    </row>
    <row r="777" spans="1:42" x14ac:dyDescent="0.25">
      <c r="A777" t="s">
        <v>1730</v>
      </c>
      <c r="B777" t="s">
        <v>1731</v>
      </c>
      <c r="C777" t="s">
        <v>1717</v>
      </c>
      <c r="D777" t="s">
        <v>211</v>
      </c>
      <c r="F777">
        <v>229.25</v>
      </c>
      <c r="H777">
        <v>50078797</v>
      </c>
      <c r="I777">
        <v>2818105.75</v>
      </c>
      <c r="J777">
        <v>12292.71</v>
      </c>
      <c r="L777">
        <v>17.77</v>
      </c>
      <c r="M777">
        <v>12.3</v>
      </c>
      <c r="N777">
        <v>2819.77</v>
      </c>
      <c r="P777">
        <v>7.0000000000000007E-2</v>
      </c>
      <c r="Q777">
        <v>16.04</v>
      </c>
      <c r="S777">
        <v>0.51519999999999999</v>
      </c>
      <c r="T777">
        <v>0.51519999999999999</v>
      </c>
      <c r="V777">
        <v>1451888.08</v>
      </c>
      <c r="X777">
        <v>137217.04999999999</v>
      </c>
      <c r="Y777">
        <v>965957.2</v>
      </c>
      <c r="Z777">
        <v>2555062.33</v>
      </c>
      <c r="AA777">
        <v>0.90665949281711666</v>
      </c>
      <c r="AB777">
        <v>50078797</v>
      </c>
      <c r="AC777">
        <v>2.5201399999999999E-2</v>
      </c>
      <c r="AD777">
        <v>1262055.79</v>
      </c>
      <c r="AE777">
        <v>0</v>
      </c>
      <c r="AF777">
        <v>1451888.08</v>
      </c>
      <c r="AH777">
        <v>52285.71</v>
      </c>
      <c r="AJ777">
        <v>961076.82</v>
      </c>
      <c r="AK777">
        <v>2550181.9500000002</v>
      </c>
      <c r="AL777">
        <v>0.90492769833069608</v>
      </c>
      <c r="AO777">
        <v>598.54765539803702</v>
      </c>
      <c r="AP777">
        <v>5.3806768571944434E-2</v>
      </c>
    </row>
    <row r="778" spans="1:42" x14ac:dyDescent="0.25">
      <c r="A778" t="s">
        <v>1732</v>
      </c>
      <c r="B778" t="s">
        <v>1733</v>
      </c>
      <c r="C778" t="s">
        <v>1717</v>
      </c>
      <c r="D778" t="s">
        <v>222</v>
      </c>
      <c r="F778">
        <v>621.82000000000005</v>
      </c>
      <c r="H778">
        <v>178943755</v>
      </c>
      <c r="I778">
        <v>9001665.6300000008</v>
      </c>
      <c r="J778">
        <v>14476.32</v>
      </c>
      <c r="L778">
        <v>19.87</v>
      </c>
      <c r="M778">
        <v>6.11</v>
      </c>
      <c r="N778">
        <v>3799.32</v>
      </c>
      <c r="P778">
        <v>35.04</v>
      </c>
      <c r="Q778">
        <v>21788.57</v>
      </c>
      <c r="S778">
        <v>0.2001</v>
      </c>
      <c r="T778">
        <v>0.2001</v>
      </c>
      <c r="V778">
        <v>1801233.29</v>
      </c>
      <c r="X778">
        <v>616387.30000000005</v>
      </c>
      <c r="Y778">
        <v>3756720.5599999991</v>
      </c>
      <c r="Z778">
        <v>6174341.1499999985</v>
      </c>
      <c r="AA778">
        <v>0.68591096401344531</v>
      </c>
      <c r="AB778">
        <v>178943755</v>
      </c>
      <c r="AC778">
        <v>2.8048799999999999E-2</v>
      </c>
      <c r="AD778">
        <v>5019157.59</v>
      </c>
      <c r="AE778">
        <v>643906.65</v>
      </c>
      <c r="AF778">
        <v>2445139.94</v>
      </c>
      <c r="AH778">
        <v>457221.84</v>
      </c>
      <c r="AJ778">
        <v>3613112.19</v>
      </c>
      <c r="AK778">
        <v>6674639.4299999997</v>
      </c>
      <c r="AL778">
        <v>0.74148937589453645</v>
      </c>
      <c r="AO778">
        <v>991.26322730050492</v>
      </c>
      <c r="AP778">
        <v>9.2347655100224649E-2</v>
      </c>
    </row>
    <row r="779" spans="1:42" x14ac:dyDescent="0.25">
      <c r="A779" t="s">
        <v>1734</v>
      </c>
      <c r="B779" t="s">
        <v>1735</v>
      </c>
      <c r="C779" t="s">
        <v>1736</v>
      </c>
      <c r="D779" t="s">
        <v>97</v>
      </c>
      <c r="F779">
        <v>40.98</v>
      </c>
      <c r="H779">
        <v>0</v>
      </c>
      <c r="I779">
        <v>584802.31000000006</v>
      </c>
      <c r="J779">
        <v>14270.43</v>
      </c>
      <c r="L779">
        <v>0</v>
      </c>
      <c r="M779">
        <v>0</v>
      </c>
      <c r="N779">
        <v>0</v>
      </c>
      <c r="P779">
        <v>0</v>
      </c>
      <c r="Q779">
        <v>0</v>
      </c>
      <c r="S779">
        <v>0</v>
      </c>
      <c r="T779">
        <v>0.1</v>
      </c>
      <c r="V779">
        <v>58480.23</v>
      </c>
      <c r="X779">
        <v>0</v>
      </c>
      <c r="Y779">
        <v>394114.44</v>
      </c>
      <c r="Z779">
        <v>452594.67</v>
      </c>
      <c r="AA779">
        <v>0.7739276371873427</v>
      </c>
      <c r="AB779">
        <v>0</v>
      </c>
      <c r="AC779">
        <v>0</v>
      </c>
      <c r="AD779">
        <v>0</v>
      </c>
      <c r="AE779">
        <v>0</v>
      </c>
      <c r="AF779">
        <v>58480.23</v>
      </c>
      <c r="AH779">
        <v>0</v>
      </c>
      <c r="AJ779">
        <v>394114.44</v>
      </c>
      <c r="AK779">
        <v>452594.67</v>
      </c>
      <c r="AL779">
        <v>0.7739276371873427</v>
      </c>
      <c r="AO779">
        <v>0</v>
      </c>
      <c r="AP779">
        <v>0</v>
      </c>
    </row>
    <row r="780" spans="1:42" x14ac:dyDescent="0.25">
      <c r="A780" t="s">
        <v>1737</v>
      </c>
      <c r="B780" t="s">
        <v>1738</v>
      </c>
      <c r="C780" t="s">
        <v>1736</v>
      </c>
      <c r="D780" t="s">
        <v>97</v>
      </c>
      <c r="F780">
        <v>33.31</v>
      </c>
      <c r="H780">
        <v>0</v>
      </c>
      <c r="I780">
        <v>417489.37</v>
      </c>
      <c r="J780">
        <v>12533.45</v>
      </c>
      <c r="L780">
        <v>0</v>
      </c>
      <c r="M780">
        <v>0</v>
      </c>
      <c r="N780">
        <v>0</v>
      </c>
      <c r="P780">
        <v>0</v>
      </c>
      <c r="Q780">
        <v>0</v>
      </c>
      <c r="S780">
        <v>0</v>
      </c>
      <c r="T780">
        <v>0.1</v>
      </c>
      <c r="V780">
        <v>41748.93</v>
      </c>
      <c r="X780">
        <v>0</v>
      </c>
      <c r="Y780">
        <v>286851.43</v>
      </c>
      <c r="Z780">
        <v>328600.36</v>
      </c>
      <c r="AA780">
        <v>0.78708677061645904</v>
      </c>
      <c r="AB780">
        <v>0</v>
      </c>
      <c r="AC780">
        <v>0</v>
      </c>
      <c r="AD780">
        <v>0</v>
      </c>
      <c r="AE780">
        <v>0</v>
      </c>
      <c r="AF780">
        <v>41748.93</v>
      </c>
      <c r="AH780">
        <v>0</v>
      </c>
      <c r="AJ780">
        <v>286851.43</v>
      </c>
      <c r="AK780">
        <v>328600.36</v>
      </c>
      <c r="AL780">
        <v>0.78708677061645904</v>
      </c>
      <c r="AO780">
        <v>0</v>
      </c>
      <c r="AP780">
        <v>0</v>
      </c>
    </row>
    <row r="781" spans="1:42" x14ac:dyDescent="0.25">
      <c r="A781" t="s">
        <v>1739</v>
      </c>
      <c r="B781" t="s">
        <v>1740</v>
      </c>
      <c r="C781" t="s">
        <v>1736</v>
      </c>
      <c r="D781" t="s">
        <v>211</v>
      </c>
      <c r="F781">
        <v>444.87</v>
      </c>
      <c r="H781">
        <v>43606779</v>
      </c>
      <c r="I781">
        <v>6415055.0099999998</v>
      </c>
      <c r="J781">
        <v>14420.06</v>
      </c>
      <c r="L781">
        <v>6.79</v>
      </c>
      <c r="M781">
        <v>4.7</v>
      </c>
      <c r="N781">
        <v>2090.88</v>
      </c>
      <c r="P781">
        <v>53.72</v>
      </c>
      <c r="Q781">
        <v>23898.41</v>
      </c>
      <c r="S781">
        <v>0.14879999999999999</v>
      </c>
      <c r="T781">
        <v>0.14879999999999999</v>
      </c>
      <c r="V781">
        <v>954560.18</v>
      </c>
      <c r="X781">
        <v>88810.72</v>
      </c>
      <c r="Y781">
        <v>3442712.8599999994</v>
      </c>
      <c r="Z781">
        <v>4486083.76</v>
      </c>
      <c r="AA781">
        <v>0.69930557929853199</v>
      </c>
      <c r="AB781">
        <v>43606779</v>
      </c>
      <c r="AC781">
        <v>2.6628800000000001E-2</v>
      </c>
      <c r="AD781">
        <v>1161196.19</v>
      </c>
      <c r="AE781">
        <v>30747.43</v>
      </c>
      <c r="AF781">
        <v>985307.61</v>
      </c>
      <c r="AH781">
        <v>946898.69</v>
      </c>
      <c r="AJ781">
        <v>3157985.7</v>
      </c>
      <c r="AK781">
        <v>4232104.03</v>
      </c>
      <c r="AL781">
        <v>0.65971437866126736</v>
      </c>
      <c r="AO781">
        <v>199.6329714298559</v>
      </c>
      <c r="AP781">
        <v>2.0985004000480582E-2</v>
      </c>
    </row>
    <row r="782" spans="1:42" x14ac:dyDescent="0.25">
      <c r="A782" t="s">
        <v>1741</v>
      </c>
      <c r="B782" t="s">
        <v>1742</v>
      </c>
      <c r="C782" t="s">
        <v>1736</v>
      </c>
      <c r="D782" t="s">
        <v>211</v>
      </c>
      <c r="F782">
        <v>409.21</v>
      </c>
      <c r="H782">
        <v>50007378</v>
      </c>
      <c r="I782">
        <v>5308099.7300000004</v>
      </c>
      <c r="J782">
        <v>12971.57</v>
      </c>
      <c r="L782">
        <v>9.42</v>
      </c>
      <c r="M782">
        <v>6.52</v>
      </c>
      <c r="N782">
        <v>2668.04</v>
      </c>
      <c r="P782">
        <v>30.36</v>
      </c>
      <c r="Q782">
        <v>12423.61</v>
      </c>
      <c r="S782">
        <v>0.21690000000000001</v>
      </c>
      <c r="T782">
        <v>0.21690000000000001</v>
      </c>
      <c r="V782">
        <v>1151326.83</v>
      </c>
      <c r="X782">
        <v>145466.26</v>
      </c>
      <c r="Y782">
        <v>2066780.5100000002</v>
      </c>
      <c r="Z782">
        <v>3363573.6000000006</v>
      </c>
      <c r="AA782">
        <v>0.63366812439298315</v>
      </c>
      <c r="AB782">
        <v>50007378</v>
      </c>
      <c r="AC782">
        <v>2.3016700000000001E-2</v>
      </c>
      <c r="AD782">
        <v>1151004.81</v>
      </c>
      <c r="AE782">
        <v>0</v>
      </c>
      <c r="AF782">
        <v>1151326.83</v>
      </c>
      <c r="AH782">
        <v>240354.1</v>
      </c>
      <c r="AJ782">
        <v>1978731.14</v>
      </c>
      <c r="AK782">
        <v>3275524.23</v>
      </c>
      <c r="AL782">
        <v>0.61708038594067627</v>
      </c>
      <c r="AO782">
        <v>355.48070672759712</v>
      </c>
      <c r="AP782">
        <v>4.4410069895895722E-2</v>
      </c>
    </row>
    <row r="783" spans="1:42" x14ac:dyDescent="0.25">
      <c r="A783" t="s">
        <v>1743</v>
      </c>
      <c r="B783" t="s">
        <v>1744</v>
      </c>
      <c r="C783" t="s">
        <v>1736</v>
      </c>
      <c r="D783" t="s">
        <v>211</v>
      </c>
      <c r="F783">
        <v>221.9</v>
      </c>
      <c r="H783">
        <v>30941841</v>
      </c>
      <c r="I783">
        <v>2876020.38</v>
      </c>
      <c r="J783">
        <v>12960.88</v>
      </c>
      <c r="L783">
        <v>10.75</v>
      </c>
      <c r="M783">
        <v>7.44</v>
      </c>
      <c r="N783">
        <v>1650.93</v>
      </c>
      <c r="P783">
        <v>21.06</v>
      </c>
      <c r="Q783">
        <v>4673.21</v>
      </c>
      <c r="S783">
        <v>0.25719999999999998</v>
      </c>
      <c r="T783">
        <v>0.25719999999999998</v>
      </c>
      <c r="V783">
        <v>739712.44</v>
      </c>
      <c r="X783">
        <v>558351.78</v>
      </c>
      <c r="Y783">
        <v>849092.06</v>
      </c>
      <c r="Z783">
        <v>2147156.2800000003</v>
      </c>
      <c r="AA783">
        <v>0.74657199751832093</v>
      </c>
      <c r="AB783">
        <v>30941841</v>
      </c>
      <c r="AC783">
        <v>3.0325999999999999E-2</v>
      </c>
      <c r="AD783">
        <v>938342.27</v>
      </c>
      <c r="AE783">
        <v>51087.59</v>
      </c>
      <c r="AF783">
        <v>790800.03</v>
      </c>
      <c r="AH783">
        <v>211772.16</v>
      </c>
      <c r="AJ783">
        <v>795423.06</v>
      </c>
      <c r="AK783">
        <v>2144574.87</v>
      </c>
      <c r="AL783">
        <v>0.74567443433763159</v>
      </c>
      <c r="AO783">
        <v>2516.2315457413251</v>
      </c>
      <c r="AP783">
        <v>0.26035546149992889</v>
      </c>
    </row>
    <row r="784" spans="1:42" x14ac:dyDescent="0.25">
      <c r="A784" t="s">
        <v>1745</v>
      </c>
      <c r="B784" t="s">
        <v>1400</v>
      </c>
      <c r="C784" t="s">
        <v>1736</v>
      </c>
      <c r="D784" t="s">
        <v>211</v>
      </c>
      <c r="F784">
        <v>262.04000000000002</v>
      </c>
      <c r="H784">
        <v>59907870</v>
      </c>
      <c r="I784">
        <v>3338692.69</v>
      </c>
      <c r="J784">
        <v>12741.15</v>
      </c>
      <c r="L784">
        <v>17.940000000000001</v>
      </c>
      <c r="M784">
        <v>12.42</v>
      </c>
      <c r="N784">
        <v>3254.53</v>
      </c>
      <c r="P784">
        <v>0.15</v>
      </c>
      <c r="Q784">
        <v>39.299999999999997</v>
      </c>
      <c r="S784">
        <v>0.52200000000000002</v>
      </c>
      <c r="T784">
        <v>0.52200000000000002</v>
      </c>
      <c r="V784">
        <v>1742797.58</v>
      </c>
      <c r="X784">
        <v>135467.75</v>
      </c>
      <c r="Y784">
        <v>1200802.54</v>
      </c>
      <c r="Z784">
        <v>3079067.87</v>
      </c>
      <c r="AA784">
        <v>0.92223758096166686</v>
      </c>
      <c r="AB784">
        <v>59907870</v>
      </c>
      <c r="AC784">
        <v>2.9309000000000002E-2</v>
      </c>
      <c r="AD784">
        <v>1755839.76</v>
      </c>
      <c r="AE784">
        <v>6808.01</v>
      </c>
      <c r="AF784">
        <v>1749605.59</v>
      </c>
      <c r="AH784">
        <v>108458.7</v>
      </c>
      <c r="AJ784">
        <v>1192368.52</v>
      </c>
      <c r="AK784">
        <v>3077441.8600000003</v>
      </c>
      <c r="AL784">
        <v>0.92175056099577712</v>
      </c>
      <c r="AO784">
        <v>516.97355365593035</v>
      </c>
      <c r="AP784">
        <v>4.4019596847883258E-2</v>
      </c>
    </row>
    <row r="785" spans="1:42" x14ac:dyDescent="0.25">
      <c r="A785" t="s">
        <v>1746</v>
      </c>
      <c r="B785" t="s">
        <v>1747</v>
      </c>
      <c r="C785" t="s">
        <v>1736</v>
      </c>
      <c r="D785" t="s">
        <v>211</v>
      </c>
      <c r="F785">
        <v>196.73</v>
      </c>
      <c r="H785">
        <v>15766841</v>
      </c>
      <c r="I785">
        <v>2722235.86</v>
      </c>
      <c r="J785">
        <v>13837.42</v>
      </c>
      <c r="L785">
        <v>5.79</v>
      </c>
      <c r="M785">
        <v>4</v>
      </c>
      <c r="N785">
        <v>786.92</v>
      </c>
      <c r="P785">
        <v>64.48</v>
      </c>
      <c r="Q785">
        <v>12685.15</v>
      </c>
      <c r="S785">
        <v>0.127</v>
      </c>
      <c r="T785">
        <v>0.127</v>
      </c>
      <c r="V785">
        <v>345723.95</v>
      </c>
      <c r="X785">
        <v>89570.46</v>
      </c>
      <c r="Y785">
        <v>1608211.3900000001</v>
      </c>
      <c r="Z785">
        <v>2043505.8000000003</v>
      </c>
      <c r="AA785">
        <v>0.75067183928728365</v>
      </c>
      <c r="AB785">
        <v>15766841</v>
      </c>
      <c r="AC785">
        <v>2.8761599999999998E-2</v>
      </c>
      <c r="AD785">
        <v>453479.57</v>
      </c>
      <c r="AE785">
        <v>13684.96</v>
      </c>
      <c r="AF785">
        <v>359408.91</v>
      </c>
      <c r="AH785">
        <v>271308.83</v>
      </c>
      <c r="AJ785">
        <v>1540566.45</v>
      </c>
      <c r="AK785">
        <v>1989545.8199999998</v>
      </c>
      <c r="AL785">
        <v>0.73084990512174064</v>
      </c>
      <c r="AO785">
        <v>455.29639607584005</v>
      </c>
      <c r="AP785">
        <v>4.502055650067914E-2</v>
      </c>
    </row>
    <row r="786" spans="1:42" x14ac:dyDescent="0.25">
      <c r="A786" t="s">
        <v>1748</v>
      </c>
      <c r="B786" t="s">
        <v>1749</v>
      </c>
      <c r="C786" t="s">
        <v>1736</v>
      </c>
      <c r="D786" t="s">
        <v>211</v>
      </c>
      <c r="F786">
        <v>300.22000000000003</v>
      </c>
      <c r="H786">
        <v>49859659</v>
      </c>
      <c r="I786">
        <v>3693938.49</v>
      </c>
      <c r="J786">
        <v>12304.1</v>
      </c>
      <c r="L786">
        <v>13.49</v>
      </c>
      <c r="M786">
        <v>9.33</v>
      </c>
      <c r="N786">
        <v>2801.05</v>
      </c>
      <c r="P786">
        <v>7.29</v>
      </c>
      <c r="Q786">
        <v>2188.6</v>
      </c>
      <c r="S786">
        <v>0.35060000000000002</v>
      </c>
      <c r="T786">
        <v>0.35060000000000002</v>
      </c>
      <c r="V786">
        <v>1295094.83</v>
      </c>
      <c r="X786">
        <v>127866.86</v>
      </c>
      <c r="Y786">
        <v>891208.70999999985</v>
      </c>
      <c r="Z786">
        <v>2314170.4</v>
      </c>
      <c r="AA786">
        <v>0.62647778414956767</v>
      </c>
      <c r="AB786">
        <v>49859659</v>
      </c>
      <c r="AC786">
        <v>3.1712499999999998E-2</v>
      </c>
      <c r="AD786">
        <v>1581174.43</v>
      </c>
      <c r="AE786">
        <v>100299.5</v>
      </c>
      <c r="AF786">
        <v>1395394.33</v>
      </c>
      <c r="AH786">
        <v>32385.3</v>
      </c>
      <c r="AJ786">
        <v>879112.08</v>
      </c>
      <c r="AK786">
        <v>2402373.27</v>
      </c>
      <c r="AL786">
        <v>0.65035551525927005</v>
      </c>
      <c r="AO786">
        <v>425.91053227633063</v>
      </c>
      <c r="AP786">
        <v>5.3225225903383445E-2</v>
      </c>
    </row>
    <row r="787" spans="1:42" x14ac:dyDescent="0.25">
      <c r="A787" t="s">
        <v>1750</v>
      </c>
      <c r="B787" t="s">
        <v>1751</v>
      </c>
      <c r="C787" t="s">
        <v>1736</v>
      </c>
      <c r="D787" t="s">
        <v>102</v>
      </c>
      <c r="F787">
        <v>12257.2</v>
      </c>
      <c r="H787">
        <v>1305669981</v>
      </c>
      <c r="I787">
        <v>182420429.5</v>
      </c>
      <c r="J787">
        <v>14882.71</v>
      </c>
      <c r="L787">
        <v>7.15</v>
      </c>
      <c r="M787">
        <v>7.15</v>
      </c>
      <c r="N787">
        <v>87638.98</v>
      </c>
      <c r="P787">
        <v>23.81</v>
      </c>
      <c r="Q787">
        <v>291843.93</v>
      </c>
      <c r="S787">
        <v>0.24399999999999999</v>
      </c>
      <c r="T787">
        <v>0.24399999999999999</v>
      </c>
      <c r="V787">
        <v>44510584.789999999</v>
      </c>
      <c r="X787">
        <v>21368900.890000001</v>
      </c>
      <c r="Y787">
        <v>67566475.960000008</v>
      </c>
      <c r="Z787">
        <v>133445961.64000002</v>
      </c>
      <c r="AA787">
        <v>0.73152969766470166</v>
      </c>
      <c r="AB787">
        <v>1305669981</v>
      </c>
      <c r="AC787">
        <v>3.9135400000000001E-2</v>
      </c>
      <c r="AD787">
        <v>51097916.969999999</v>
      </c>
      <c r="AE787">
        <v>1607309.05</v>
      </c>
      <c r="AF787">
        <v>46117893.840000004</v>
      </c>
      <c r="AH787">
        <v>28518580.699999999</v>
      </c>
      <c r="AJ787">
        <v>59910083.969999999</v>
      </c>
      <c r="AK787">
        <v>127396878.7</v>
      </c>
      <c r="AL787">
        <v>0.698369579817265</v>
      </c>
      <c r="AO787">
        <v>1743.3753948699539</v>
      </c>
      <c r="AP787">
        <v>0.16773488572134068</v>
      </c>
    </row>
    <row r="788" spans="1:42" x14ac:dyDescent="0.25">
      <c r="A788" t="s">
        <v>1752</v>
      </c>
      <c r="B788" t="s">
        <v>1753</v>
      </c>
      <c r="C788" t="s">
        <v>1736</v>
      </c>
      <c r="D788" t="s">
        <v>102</v>
      </c>
      <c r="F788">
        <v>1187.3800000000001</v>
      </c>
      <c r="H788">
        <v>163374332</v>
      </c>
      <c r="I788">
        <v>15061790.66</v>
      </c>
      <c r="J788">
        <v>12684.89</v>
      </c>
      <c r="L788">
        <v>10.84</v>
      </c>
      <c r="M788">
        <v>10.84</v>
      </c>
      <c r="N788">
        <v>12871.19</v>
      </c>
      <c r="P788">
        <v>1.41</v>
      </c>
      <c r="Q788">
        <v>1674.2</v>
      </c>
      <c r="S788">
        <v>0.43280000000000002</v>
      </c>
      <c r="T788">
        <v>0.43280000000000002</v>
      </c>
      <c r="V788">
        <v>6518742.9900000002</v>
      </c>
      <c r="X788">
        <v>400590.31</v>
      </c>
      <c r="Y788">
        <v>4253105.78</v>
      </c>
      <c r="Z788">
        <v>11172439.08</v>
      </c>
      <c r="AA788">
        <v>0.74177362653638157</v>
      </c>
      <c r="AB788">
        <v>163374332</v>
      </c>
      <c r="AC788">
        <v>3.3318300000000002E-2</v>
      </c>
      <c r="AD788">
        <v>5443355</v>
      </c>
      <c r="AE788">
        <v>0</v>
      </c>
      <c r="AF788">
        <v>6518742.9900000002</v>
      </c>
      <c r="AH788">
        <v>320953.53000000003</v>
      </c>
      <c r="AJ788">
        <v>4170227.11</v>
      </c>
      <c r="AK788">
        <v>11089560.41</v>
      </c>
      <c r="AL788">
        <v>0.73627104906263519</v>
      </c>
      <c r="AO788">
        <v>337.37330088093108</v>
      </c>
      <c r="AP788">
        <v>3.6123191108528352E-2</v>
      </c>
    </row>
    <row r="789" spans="1:42" x14ac:dyDescent="0.25">
      <c r="A789" t="s">
        <v>1754</v>
      </c>
      <c r="B789" t="s">
        <v>1755</v>
      </c>
      <c r="C789" t="s">
        <v>1736</v>
      </c>
      <c r="D789" t="s">
        <v>102</v>
      </c>
      <c r="F789">
        <v>634.11</v>
      </c>
      <c r="H789">
        <v>118185588</v>
      </c>
      <c r="I789">
        <v>7611610</v>
      </c>
      <c r="J789">
        <v>12003.61</v>
      </c>
      <c r="L789">
        <v>15.52</v>
      </c>
      <c r="M789">
        <v>15.52</v>
      </c>
      <c r="N789">
        <v>9841.3799999999992</v>
      </c>
      <c r="P789">
        <v>12.18</v>
      </c>
      <c r="Q789">
        <v>7723.45</v>
      </c>
      <c r="S789">
        <v>0.68989999999999996</v>
      </c>
      <c r="T789">
        <v>0.68989999999999996</v>
      </c>
      <c r="V789">
        <v>5251249.7300000004</v>
      </c>
      <c r="X789">
        <v>187557.82</v>
      </c>
      <c r="Y789">
        <v>1234556.28</v>
      </c>
      <c r="Z789">
        <v>6673363.830000001</v>
      </c>
      <c r="AA789">
        <v>0.87673486029893821</v>
      </c>
      <c r="AB789">
        <v>118185588</v>
      </c>
      <c r="AC789">
        <v>3.8314599999999997E-2</v>
      </c>
      <c r="AD789">
        <v>4528233.5199999996</v>
      </c>
      <c r="AE789">
        <v>0</v>
      </c>
      <c r="AF789">
        <v>5251249.7300000004</v>
      </c>
      <c r="AH789">
        <v>41836.699999999997</v>
      </c>
      <c r="AJ789">
        <v>1229399.27</v>
      </c>
      <c r="AK789">
        <v>6668206.8200000003</v>
      </c>
      <c r="AL789">
        <v>0.87605734135091007</v>
      </c>
      <c r="AO789">
        <v>295.78120515367999</v>
      </c>
      <c r="AP789">
        <v>2.8127174975655599E-2</v>
      </c>
    </row>
    <row r="790" spans="1:42" x14ac:dyDescent="0.25">
      <c r="A790" t="s">
        <v>1756</v>
      </c>
      <c r="B790" t="s">
        <v>1757</v>
      </c>
      <c r="C790" t="s">
        <v>1736</v>
      </c>
      <c r="D790" t="s">
        <v>222</v>
      </c>
      <c r="F790">
        <v>928.83</v>
      </c>
      <c r="H790">
        <v>320959655</v>
      </c>
      <c r="I790">
        <v>13001585.609999999</v>
      </c>
      <c r="J790">
        <v>13997.8</v>
      </c>
      <c r="L790">
        <v>24.68</v>
      </c>
      <c r="M790">
        <v>7.59</v>
      </c>
      <c r="N790">
        <v>7049.81</v>
      </c>
      <c r="P790">
        <v>19.71</v>
      </c>
      <c r="Q790">
        <v>18307.23</v>
      </c>
      <c r="S790">
        <v>0.2641</v>
      </c>
      <c r="T790">
        <v>0.2641</v>
      </c>
      <c r="V790">
        <v>3433718.75</v>
      </c>
      <c r="X790">
        <v>3322092.8</v>
      </c>
      <c r="Y790">
        <v>2898994.15</v>
      </c>
      <c r="Z790">
        <v>9654805.6999999993</v>
      </c>
      <c r="AA790">
        <v>0.74258678822790136</v>
      </c>
      <c r="AB790">
        <v>320959655</v>
      </c>
      <c r="AC790">
        <v>2.1851599999999999E-2</v>
      </c>
      <c r="AD790">
        <v>7013481.9900000002</v>
      </c>
      <c r="AE790">
        <v>945415.47</v>
      </c>
      <c r="AF790">
        <v>4379134.22</v>
      </c>
      <c r="AH790">
        <v>316689.59999999998</v>
      </c>
      <c r="AJ790">
        <v>2817474.06</v>
      </c>
      <c r="AK790">
        <v>10518701.08</v>
      </c>
      <c r="AL790">
        <v>0.80903217465334987</v>
      </c>
      <c r="AO790">
        <v>3576.6424426428944</v>
      </c>
      <c r="AP790">
        <v>0.31582728463655513</v>
      </c>
    </row>
    <row r="791" spans="1:42" x14ac:dyDescent="0.25">
      <c r="A791" t="s">
        <v>1758</v>
      </c>
      <c r="B791" t="s">
        <v>1759</v>
      </c>
      <c r="C791" t="s">
        <v>1736</v>
      </c>
      <c r="D791" t="s">
        <v>211</v>
      </c>
      <c r="F791">
        <v>195.14</v>
      </c>
      <c r="H791">
        <v>49347385</v>
      </c>
      <c r="I791">
        <v>2305838.77</v>
      </c>
      <c r="J791">
        <v>11816.33</v>
      </c>
      <c r="L791">
        <v>21.4</v>
      </c>
      <c r="M791">
        <v>14.81</v>
      </c>
      <c r="N791">
        <v>2890.02</v>
      </c>
      <c r="P791">
        <v>7.72</v>
      </c>
      <c r="Q791">
        <v>1506.48</v>
      </c>
      <c r="S791">
        <v>0.65349999999999997</v>
      </c>
      <c r="T791">
        <v>0.65349999999999997</v>
      </c>
      <c r="V791">
        <v>1506865.63</v>
      </c>
      <c r="X791">
        <v>52038.53</v>
      </c>
      <c r="Y791">
        <v>129149.35999999999</v>
      </c>
      <c r="Z791">
        <v>1688053.52</v>
      </c>
      <c r="AA791">
        <v>0.73207786336249348</v>
      </c>
      <c r="AB791">
        <v>49347385</v>
      </c>
      <c r="AC791">
        <v>2.8136000000000001E-2</v>
      </c>
      <c r="AD791">
        <v>1388438.02</v>
      </c>
      <c r="AE791">
        <v>0</v>
      </c>
      <c r="AF791">
        <v>1506865.63</v>
      </c>
      <c r="AH791">
        <v>8992.15</v>
      </c>
      <c r="AJ791">
        <v>126740.16</v>
      </c>
      <c r="AK791">
        <v>1685644.3199999998</v>
      </c>
      <c r="AL791">
        <v>0.73103303749203585</v>
      </c>
      <c r="AO791">
        <v>266.67279901609101</v>
      </c>
      <c r="AP791">
        <v>3.087159573497688E-2</v>
      </c>
    </row>
    <row r="792" spans="1:42" x14ac:dyDescent="0.25">
      <c r="A792" t="s">
        <v>1760</v>
      </c>
      <c r="B792" t="s">
        <v>1761</v>
      </c>
      <c r="C792" t="s">
        <v>1736</v>
      </c>
      <c r="D792" t="s">
        <v>102</v>
      </c>
      <c r="F792">
        <v>1939.63</v>
      </c>
      <c r="H792">
        <v>271124062</v>
      </c>
      <c r="I792">
        <v>24762676.34</v>
      </c>
      <c r="J792">
        <v>12766.7</v>
      </c>
      <c r="L792">
        <v>10.94</v>
      </c>
      <c r="M792">
        <v>10.94</v>
      </c>
      <c r="N792">
        <v>21219.55</v>
      </c>
      <c r="P792">
        <v>1.18</v>
      </c>
      <c r="Q792">
        <v>2288.7600000000002</v>
      </c>
      <c r="S792">
        <v>0.43840000000000001</v>
      </c>
      <c r="T792">
        <v>0.43840000000000001</v>
      </c>
      <c r="V792">
        <v>10855957.300000001</v>
      </c>
      <c r="X792">
        <v>1822873.33</v>
      </c>
      <c r="Y792">
        <v>4815967.07</v>
      </c>
      <c r="Z792">
        <v>17494797.700000003</v>
      </c>
      <c r="AA792">
        <v>0.70649866192936728</v>
      </c>
      <c r="AB792">
        <v>271124062</v>
      </c>
      <c r="AC792">
        <v>3.97133E-2</v>
      </c>
      <c r="AD792">
        <v>10767231.210000001</v>
      </c>
      <c r="AE792">
        <v>0</v>
      </c>
      <c r="AF792">
        <v>10855957.300000001</v>
      </c>
      <c r="AH792">
        <v>416189.76</v>
      </c>
      <c r="AJ792">
        <v>4693814.8099999996</v>
      </c>
      <c r="AK792">
        <v>17372645.440000001</v>
      </c>
      <c r="AL792">
        <v>0.70156574360007173</v>
      </c>
      <c r="AO792">
        <v>939.80466893170342</v>
      </c>
      <c r="AP792">
        <v>0.10492779216013286</v>
      </c>
    </row>
    <row r="793" spans="1:42" x14ac:dyDescent="0.25">
      <c r="A793" t="s">
        <v>1762</v>
      </c>
      <c r="B793" t="s">
        <v>1763</v>
      </c>
      <c r="C793" t="s">
        <v>1736</v>
      </c>
      <c r="D793" t="s">
        <v>102</v>
      </c>
      <c r="F793">
        <v>639.79999999999995</v>
      </c>
      <c r="H793">
        <v>87602844</v>
      </c>
      <c r="I793">
        <v>7839380.04</v>
      </c>
      <c r="J793">
        <v>12252.86</v>
      </c>
      <c r="L793">
        <v>11.17</v>
      </c>
      <c r="M793">
        <v>11.17</v>
      </c>
      <c r="N793">
        <v>7146.56</v>
      </c>
      <c r="P793">
        <v>0.73</v>
      </c>
      <c r="Q793">
        <v>467.05</v>
      </c>
      <c r="S793">
        <v>0.45129999999999998</v>
      </c>
      <c r="T793">
        <v>0.45129999999999998</v>
      </c>
      <c r="V793">
        <v>3537912.21</v>
      </c>
      <c r="X793">
        <v>318703.89</v>
      </c>
      <c r="Y793">
        <v>1811559.5799999998</v>
      </c>
      <c r="Z793">
        <v>5668175.6799999997</v>
      </c>
      <c r="AA793">
        <v>0.72303876723394567</v>
      </c>
      <c r="AB793">
        <v>87602844</v>
      </c>
      <c r="AC793">
        <v>4.6322200000000001E-2</v>
      </c>
      <c r="AD793">
        <v>4057956.46</v>
      </c>
      <c r="AE793">
        <v>234695.97</v>
      </c>
      <c r="AF793">
        <v>3772608.18</v>
      </c>
      <c r="AH793">
        <v>60403.42</v>
      </c>
      <c r="AJ793">
        <v>1794830.17</v>
      </c>
      <c r="AK793">
        <v>5886142.2400000002</v>
      </c>
      <c r="AL793">
        <v>0.75084282302507177</v>
      </c>
      <c r="AO793">
        <v>498.13049390434514</v>
      </c>
      <c r="AP793">
        <v>5.4144782270840942E-2</v>
      </c>
    </row>
    <row r="794" spans="1:42" x14ac:dyDescent="0.25">
      <c r="A794" t="s">
        <v>1764</v>
      </c>
      <c r="B794" t="s">
        <v>1765</v>
      </c>
      <c r="C794" t="s">
        <v>1736</v>
      </c>
      <c r="D794" t="s">
        <v>102</v>
      </c>
      <c r="F794">
        <v>4616.25</v>
      </c>
      <c r="H794">
        <v>874520458</v>
      </c>
      <c r="I794">
        <v>56287894.82</v>
      </c>
      <c r="J794">
        <v>12193.42</v>
      </c>
      <c r="L794">
        <v>15.53</v>
      </c>
      <c r="M794">
        <v>15.53</v>
      </c>
      <c r="N794">
        <v>71690.36</v>
      </c>
      <c r="P794">
        <v>12.25</v>
      </c>
      <c r="Q794">
        <v>56549.06</v>
      </c>
      <c r="S794">
        <v>0.69040000000000001</v>
      </c>
      <c r="T794">
        <v>0.69040000000000001</v>
      </c>
      <c r="V794">
        <v>38861162.579999998</v>
      </c>
      <c r="X794">
        <v>1372209.71</v>
      </c>
      <c r="Y794">
        <v>3638373.1300000008</v>
      </c>
      <c r="Z794">
        <v>43871745.420000002</v>
      </c>
      <c r="AA794">
        <v>0.77941705868189015</v>
      </c>
      <c r="AB794">
        <v>874520458</v>
      </c>
      <c r="AC794">
        <v>3.9157999999999998E-2</v>
      </c>
      <c r="AD794">
        <v>34244472.090000004</v>
      </c>
      <c r="AE794">
        <v>0</v>
      </c>
      <c r="AF794">
        <v>38861162.579999998</v>
      </c>
      <c r="AH794">
        <v>173240</v>
      </c>
      <c r="AJ794">
        <v>3600159.34</v>
      </c>
      <c r="AK794">
        <v>43833531.629999995</v>
      </c>
      <c r="AL794">
        <v>0.77873815977969796</v>
      </c>
      <c r="AO794">
        <v>297.25636826428376</v>
      </c>
      <c r="AP794">
        <v>3.1305022866577548E-2</v>
      </c>
    </row>
    <row r="795" spans="1:42" x14ac:dyDescent="0.25">
      <c r="A795" t="s">
        <v>1766</v>
      </c>
      <c r="B795" t="s">
        <v>1767</v>
      </c>
      <c r="C795" t="s">
        <v>1736</v>
      </c>
      <c r="D795" t="s">
        <v>102</v>
      </c>
      <c r="F795">
        <v>695.45</v>
      </c>
      <c r="H795">
        <v>107145344</v>
      </c>
      <c r="I795">
        <v>9688921.6199999992</v>
      </c>
      <c r="J795">
        <v>13931.87</v>
      </c>
      <c r="L795">
        <v>11.05</v>
      </c>
      <c r="M795">
        <v>11.05</v>
      </c>
      <c r="N795">
        <v>7684.72</v>
      </c>
      <c r="P795">
        <v>0.96</v>
      </c>
      <c r="Q795">
        <v>667.63</v>
      </c>
      <c r="S795">
        <v>0.4446</v>
      </c>
      <c r="T795">
        <v>0.4446</v>
      </c>
      <c r="V795">
        <v>4307694.55</v>
      </c>
      <c r="X795">
        <v>1287976.19</v>
      </c>
      <c r="Y795">
        <v>1377817.0999999996</v>
      </c>
      <c r="Z795">
        <v>6973487.8399999999</v>
      </c>
      <c r="AA795">
        <v>0.71973828600339118</v>
      </c>
      <c r="AB795">
        <v>107145344</v>
      </c>
      <c r="AC795">
        <v>4.7731000000000003E-2</v>
      </c>
      <c r="AD795">
        <v>5114154.41</v>
      </c>
      <c r="AE795">
        <v>358552.05</v>
      </c>
      <c r="AF795">
        <v>4666246.5999999996</v>
      </c>
      <c r="AH795">
        <v>437167.17</v>
      </c>
      <c r="AJ795">
        <v>1255295.8700000001</v>
      </c>
      <c r="AK795">
        <v>7209518.6599999992</v>
      </c>
      <c r="AL795">
        <v>0.74409918283558163</v>
      </c>
      <c r="AO795">
        <v>1852.0040117909266</v>
      </c>
      <c r="AP795">
        <v>0.17864940098511375</v>
      </c>
    </row>
    <row r="796" spans="1:42" x14ac:dyDescent="0.25">
      <c r="A796" t="s">
        <v>1768</v>
      </c>
      <c r="B796" t="s">
        <v>1769</v>
      </c>
      <c r="C796" t="s">
        <v>1736</v>
      </c>
      <c r="D796" t="s">
        <v>102</v>
      </c>
      <c r="F796">
        <v>665.62</v>
      </c>
      <c r="H796">
        <v>99195428</v>
      </c>
      <c r="I796">
        <v>8284277.0899999999</v>
      </c>
      <c r="J796">
        <v>12445.95</v>
      </c>
      <c r="L796">
        <v>11.97</v>
      </c>
      <c r="M796">
        <v>11.97</v>
      </c>
      <c r="N796">
        <v>7967.47</v>
      </c>
      <c r="P796">
        <v>0</v>
      </c>
      <c r="Q796">
        <v>0</v>
      </c>
      <c r="S796">
        <v>0.4965</v>
      </c>
      <c r="T796">
        <v>0.4965</v>
      </c>
      <c r="V796">
        <v>4113143.57</v>
      </c>
      <c r="X796">
        <v>490097.32</v>
      </c>
      <c r="Y796">
        <v>1897967.43</v>
      </c>
      <c r="Z796">
        <v>6501208.3199999994</v>
      </c>
      <c r="AA796">
        <v>0.78476471143724136</v>
      </c>
      <c r="AB796">
        <v>99195428</v>
      </c>
      <c r="AC796">
        <v>4.5366299999999998E-2</v>
      </c>
      <c r="AD796">
        <v>4500129.54</v>
      </c>
      <c r="AE796">
        <v>192138.53</v>
      </c>
      <c r="AF796">
        <v>4305282.0999999996</v>
      </c>
      <c r="AH796">
        <v>89977.34</v>
      </c>
      <c r="AJ796">
        <v>1878601.13</v>
      </c>
      <c r="AK796">
        <v>6673980.5499999998</v>
      </c>
      <c r="AL796">
        <v>0.80562014977217522</v>
      </c>
      <c r="AO796">
        <v>736.30197409933601</v>
      </c>
      <c r="AP796">
        <v>7.3434034805510487E-2</v>
      </c>
    </row>
    <row r="797" spans="1:42" x14ac:dyDescent="0.25">
      <c r="A797" t="s">
        <v>1770</v>
      </c>
      <c r="B797" t="s">
        <v>1771</v>
      </c>
      <c r="C797" t="s">
        <v>1736</v>
      </c>
      <c r="D797" t="s">
        <v>102</v>
      </c>
      <c r="F797">
        <v>860.45</v>
      </c>
      <c r="H797">
        <v>122079373</v>
      </c>
      <c r="I797">
        <v>10676526.73</v>
      </c>
      <c r="J797">
        <v>12408.07</v>
      </c>
      <c r="L797">
        <v>11.43</v>
      </c>
      <c r="M797">
        <v>11.43</v>
      </c>
      <c r="N797">
        <v>9834.94</v>
      </c>
      <c r="P797">
        <v>0.36</v>
      </c>
      <c r="Q797">
        <v>309.76</v>
      </c>
      <c r="S797">
        <v>0.46600000000000003</v>
      </c>
      <c r="T797">
        <v>0.46600000000000003</v>
      </c>
      <c r="V797">
        <v>4975261.45</v>
      </c>
      <c r="X797">
        <v>2255384.23</v>
      </c>
      <c r="Y797">
        <v>1245694.0900000001</v>
      </c>
      <c r="Z797">
        <v>8476339.7699999996</v>
      </c>
      <c r="AA797">
        <v>0.79392296618171809</v>
      </c>
      <c r="AB797">
        <v>122079373</v>
      </c>
      <c r="AC797">
        <v>4.1930099999999998E-2</v>
      </c>
      <c r="AD797">
        <v>5118800.3099999996</v>
      </c>
      <c r="AE797">
        <v>66889.100000000006</v>
      </c>
      <c r="AF797">
        <v>5042150.55</v>
      </c>
      <c r="AH797">
        <v>97048.85</v>
      </c>
      <c r="AJ797">
        <v>1225694.55</v>
      </c>
      <c r="AK797">
        <v>8523229.3300000001</v>
      </c>
      <c r="AL797">
        <v>0.79831480270175836</v>
      </c>
      <c r="AO797">
        <v>2621.1682607937705</v>
      </c>
      <c r="AP797">
        <v>0.26461616163037116</v>
      </c>
    </row>
    <row r="798" spans="1:42" x14ac:dyDescent="0.25">
      <c r="A798" t="s">
        <v>1772</v>
      </c>
      <c r="B798" t="s">
        <v>1773</v>
      </c>
      <c r="C798" t="s">
        <v>1736</v>
      </c>
      <c r="D798" t="s">
        <v>211</v>
      </c>
      <c r="F798">
        <v>84.63</v>
      </c>
      <c r="H798">
        <v>21794322</v>
      </c>
      <c r="I798">
        <v>941053.45</v>
      </c>
      <c r="J798">
        <v>11119.62</v>
      </c>
      <c r="L798">
        <v>23.15</v>
      </c>
      <c r="M798">
        <v>16.02</v>
      </c>
      <c r="N798">
        <v>1355.77</v>
      </c>
      <c r="P798">
        <v>15.92</v>
      </c>
      <c r="Q798">
        <v>1347.3</v>
      </c>
      <c r="S798">
        <v>0.71450000000000002</v>
      </c>
      <c r="T798">
        <v>0.71450000000000002</v>
      </c>
      <c r="V798">
        <v>672382.69</v>
      </c>
      <c r="X798">
        <v>1414021.04</v>
      </c>
      <c r="Y798">
        <v>45780.530000000006</v>
      </c>
      <c r="Z798">
        <v>2132184.2599999998</v>
      </c>
      <c r="AA798">
        <v>1</v>
      </c>
      <c r="AB798">
        <v>21794322</v>
      </c>
      <c r="AC798">
        <v>5.4603999999999998E-3</v>
      </c>
      <c r="AD798">
        <v>119005.71</v>
      </c>
      <c r="AE798">
        <v>0</v>
      </c>
      <c r="AF798">
        <v>672382.69</v>
      </c>
      <c r="AH798">
        <v>5847.78</v>
      </c>
      <c r="AJ798">
        <v>45780.53</v>
      </c>
      <c r="AK798">
        <v>2132184.2599999998</v>
      </c>
      <c r="AL798">
        <v>2.2657419299615764</v>
      </c>
      <c r="AO798">
        <v>16708.271771239513</v>
      </c>
      <c r="AP798">
        <v>0.66317956966814873</v>
      </c>
    </row>
    <row r="799" spans="1:42" x14ac:dyDescent="0.25">
      <c r="A799" t="s">
        <v>1774</v>
      </c>
      <c r="B799" t="s">
        <v>1775</v>
      </c>
      <c r="C799" t="s">
        <v>1776</v>
      </c>
      <c r="D799" t="s">
        <v>97</v>
      </c>
      <c r="F799">
        <v>11.99</v>
      </c>
      <c r="H799">
        <v>0</v>
      </c>
      <c r="I799">
        <v>145029.94</v>
      </c>
      <c r="J799">
        <v>12095.9</v>
      </c>
      <c r="L799">
        <v>0</v>
      </c>
      <c r="M799">
        <v>0</v>
      </c>
      <c r="N799">
        <v>0</v>
      </c>
      <c r="P799">
        <v>0</v>
      </c>
      <c r="Q799">
        <v>0</v>
      </c>
      <c r="S799">
        <v>0</v>
      </c>
      <c r="T799">
        <v>0.1</v>
      </c>
      <c r="V799">
        <v>14502.99</v>
      </c>
      <c r="X799">
        <v>0</v>
      </c>
      <c r="Y799">
        <v>99130.090000000011</v>
      </c>
      <c r="Z799">
        <v>113633.08000000002</v>
      </c>
      <c r="AA799">
        <v>0.78351463153056544</v>
      </c>
      <c r="AB799">
        <v>0</v>
      </c>
      <c r="AC799">
        <v>0</v>
      </c>
      <c r="AD799">
        <v>0</v>
      </c>
      <c r="AE799">
        <v>0</v>
      </c>
      <c r="AF799">
        <v>14502.99</v>
      </c>
      <c r="AH799">
        <v>0</v>
      </c>
      <c r="AJ799">
        <v>99130.09</v>
      </c>
      <c r="AK799">
        <v>113633.08</v>
      </c>
      <c r="AL799">
        <v>0.78351463153056533</v>
      </c>
      <c r="AO799">
        <v>0</v>
      </c>
      <c r="AP799">
        <v>0</v>
      </c>
    </row>
    <row r="800" spans="1:42" x14ac:dyDescent="0.25">
      <c r="A800" t="s">
        <v>1777</v>
      </c>
      <c r="B800" t="s">
        <v>1778</v>
      </c>
      <c r="C800" t="s">
        <v>1776</v>
      </c>
      <c r="D800" t="s">
        <v>211</v>
      </c>
      <c r="F800">
        <v>234.05</v>
      </c>
      <c r="H800">
        <v>42544194</v>
      </c>
      <c r="I800">
        <v>2771895.24</v>
      </c>
      <c r="J800">
        <v>11843.17</v>
      </c>
      <c r="L800">
        <v>15.34</v>
      </c>
      <c r="M800">
        <v>10.62</v>
      </c>
      <c r="N800">
        <v>2485.61</v>
      </c>
      <c r="P800">
        <v>1.98</v>
      </c>
      <c r="Q800">
        <v>463.41</v>
      </c>
      <c r="S800">
        <v>0.42059999999999997</v>
      </c>
      <c r="T800">
        <v>0.42059999999999997</v>
      </c>
      <c r="V800">
        <v>1165859.1299999999</v>
      </c>
      <c r="X800">
        <v>50478.01</v>
      </c>
      <c r="Y800">
        <v>689659.93</v>
      </c>
      <c r="Z800">
        <v>1905997.0699999998</v>
      </c>
      <c r="AA800">
        <v>0.68761511708501644</v>
      </c>
      <c r="AB800">
        <v>42544194</v>
      </c>
      <c r="AC800">
        <v>3.0162700000000001E-2</v>
      </c>
      <c r="AD800">
        <v>1283247.76</v>
      </c>
      <c r="AE800">
        <v>49373.65</v>
      </c>
      <c r="AF800">
        <v>1215232.78</v>
      </c>
      <c r="AH800">
        <v>35438.79</v>
      </c>
      <c r="AJ800">
        <v>678589.38</v>
      </c>
      <c r="AK800">
        <v>1944300.17</v>
      </c>
      <c r="AL800">
        <v>0.70143349645493813</v>
      </c>
      <c r="AO800">
        <v>215.67190771202735</v>
      </c>
      <c r="AP800">
        <v>2.5962045767861042E-2</v>
      </c>
    </row>
    <row r="801" spans="1:42" x14ac:dyDescent="0.25">
      <c r="A801" t="s">
        <v>1779</v>
      </c>
      <c r="B801" t="s">
        <v>1780</v>
      </c>
      <c r="C801" t="s">
        <v>1776</v>
      </c>
      <c r="D801" t="s">
        <v>222</v>
      </c>
      <c r="F801">
        <v>1739.5</v>
      </c>
      <c r="H801">
        <v>549670736</v>
      </c>
      <c r="I801">
        <v>25431427.870000001</v>
      </c>
      <c r="J801">
        <v>14619.96</v>
      </c>
      <c r="L801">
        <v>21.61</v>
      </c>
      <c r="M801">
        <v>6.64</v>
      </c>
      <c r="N801">
        <v>11550.28</v>
      </c>
      <c r="P801">
        <v>29.05</v>
      </c>
      <c r="Q801">
        <v>50532.47</v>
      </c>
      <c r="S801">
        <v>0.22189999999999999</v>
      </c>
      <c r="T801">
        <v>0.22189999999999999</v>
      </c>
      <c r="V801">
        <v>5643233.8399999999</v>
      </c>
      <c r="X801">
        <v>3897229.16</v>
      </c>
      <c r="Y801">
        <v>7379606.6600000001</v>
      </c>
      <c r="Z801">
        <v>16920069.66</v>
      </c>
      <c r="AA801">
        <v>0.66532126101970224</v>
      </c>
      <c r="AB801">
        <v>549670736</v>
      </c>
      <c r="AC801">
        <v>1.5558000000000001E-2</v>
      </c>
      <c r="AD801">
        <v>8551777.3100000005</v>
      </c>
      <c r="AE801">
        <v>645405.79</v>
      </c>
      <c r="AF801">
        <v>6288639.6299999999</v>
      </c>
      <c r="AH801">
        <v>1074327.32</v>
      </c>
      <c r="AJ801">
        <v>7020052.1399999997</v>
      </c>
      <c r="AK801">
        <v>17205920.93</v>
      </c>
      <c r="AL801">
        <v>0.67656134047812699</v>
      </c>
      <c r="AO801">
        <v>2240.4306754814602</v>
      </c>
      <c r="AP801">
        <v>0.2265051185493272</v>
      </c>
    </row>
    <row r="802" spans="1:42" x14ac:dyDescent="0.25">
      <c r="A802" t="s">
        <v>1781</v>
      </c>
      <c r="B802" t="s">
        <v>1782</v>
      </c>
      <c r="C802" t="s">
        <v>1776</v>
      </c>
      <c r="D802" t="s">
        <v>211</v>
      </c>
      <c r="F802">
        <v>601.25</v>
      </c>
      <c r="H802">
        <v>78348712</v>
      </c>
      <c r="I802">
        <v>8388567.2800000003</v>
      </c>
      <c r="J802">
        <v>13951.87</v>
      </c>
      <c r="L802">
        <v>9.33</v>
      </c>
      <c r="M802">
        <v>6.45</v>
      </c>
      <c r="N802">
        <v>3878.06</v>
      </c>
      <c r="P802">
        <v>31.13</v>
      </c>
      <c r="Q802">
        <v>18716.91</v>
      </c>
      <c r="S802">
        <v>0.214</v>
      </c>
      <c r="T802">
        <v>0.214</v>
      </c>
      <c r="V802">
        <v>1795153.39</v>
      </c>
      <c r="X802">
        <v>682041.21</v>
      </c>
      <c r="Y802">
        <v>3081120.8499999996</v>
      </c>
      <c r="Z802">
        <v>5558315.4499999993</v>
      </c>
      <c r="AA802">
        <v>0.66260605231743452</v>
      </c>
      <c r="AB802">
        <v>78348712</v>
      </c>
      <c r="AC802">
        <v>3.2981799999999999E-2</v>
      </c>
      <c r="AD802">
        <v>2584081.54</v>
      </c>
      <c r="AE802">
        <v>168830.62</v>
      </c>
      <c r="AF802">
        <v>1963984.01</v>
      </c>
      <c r="AH802">
        <v>509480.38</v>
      </c>
      <c r="AJ802">
        <v>2909225.25</v>
      </c>
      <c r="AK802">
        <v>5555250.4699999997</v>
      </c>
      <c r="AL802">
        <v>0.66224067645553886</v>
      </c>
      <c r="AO802">
        <v>1134.3720748440749</v>
      </c>
      <c r="AP802">
        <v>0.12277415999210563</v>
      </c>
    </row>
    <row r="803" spans="1:42" x14ac:dyDescent="0.25">
      <c r="A803" t="s">
        <v>1783</v>
      </c>
      <c r="B803" t="s">
        <v>1784</v>
      </c>
      <c r="C803" t="s">
        <v>1776</v>
      </c>
      <c r="D803" t="s">
        <v>211</v>
      </c>
      <c r="F803">
        <v>263</v>
      </c>
      <c r="H803">
        <v>27708696</v>
      </c>
      <c r="I803">
        <v>3540608.32</v>
      </c>
      <c r="J803">
        <v>13462.38</v>
      </c>
      <c r="L803">
        <v>7.82</v>
      </c>
      <c r="M803">
        <v>5.41</v>
      </c>
      <c r="N803">
        <v>1422.83</v>
      </c>
      <c r="P803">
        <v>43.82</v>
      </c>
      <c r="Q803">
        <v>11524.66</v>
      </c>
      <c r="S803">
        <v>0.17349999999999999</v>
      </c>
      <c r="T803">
        <v>0.17349999999999999</v>
      </c>
      <c r="V803">
        <v>614295.54</v>
      </c>
      <c r="X803">
        <v>147695.04999999999</v>
      </c>
      <c r="Y803">
        <v>2108912.38</v>
      </c>
      <c r="Z803">
        <v>2870902.9699999997</v>
      </c>
      <c r="AA803">
        <v>0.81085020158343857</v>
      </c>
      <c r="AB803">
        <v>27708696</v>
      </c>
      <c r="AC803">
        <v>3.05309E-2</v>
      </c>
      <c r="AD803">
        <v>845971.42</v>
      </c>
      <c r="AE803">
        <v>40195.760000000002</v>
      </c>
      <c r="AF803">
        <v>654491.30000000005</v>
      </c>
      <c r="AH803">
        <v>848360.85</v>
      </c>
      <c r="AJ803">
        <v>1948445.09</v>
      </c>
      <c r="AK803">
        <v>2750631.4400000004</v>
      </c>
      <c r="AL803">
        <v>0.77688103043264622</v>
      </c>
      <c r="AO803">
        <v>561.57813688212923</v>
      </c>
      <c r="AP803">
        <v>5.3694961764852063E-2</v>
      </c>
    </row>
    <row r="804" spans="1:42" x14ac:dyDescent="0.25">
      <c r="A804" t="s">
        <v>1785</v>
      </c>
      <c r="B804" t="s">
        <v>1786</v>
      </c>
      <c r="C804" t="s">
        <v>1776</v>
      </c>
      <c r="D804" t="s">
        <v>211</v>
      </c>
      <c r="F804">
        <v>2567.5500000000002</v>
      </c>
      <c r="H804">
        <v>360063010</v>
      </c>
      <c r="I804">
        <v>37274776.770000003</v>
      </c>
      <c r="J804">
        <v>14517.64</v>
      </c>
      <c r="L804">
        <v>9.65</v>
      </c>
      <c r="M804">
        <v>6.68</v>
      </c>
      <c r="N804">
        <v>17151.23</v>
      </c>
      <c r="P804">
        <v>28.62</v>
      </c>
      <c r="Q804">
        <v>73483.28</v>
      </c>
      <c r="S804">
        <v>0.22359999999999999</v>
      </c>
      <c r="T804">
        <v>0.22359999999999999</v>
      </c>
      <c r="V804">
        <v>8334640.0800000001</v>
      </c>
      <c r="X804">
        <v>3988453.87</v>
      </c>
      <c r="Y804">
        <v>14176817.630000001</v>
      </c>
      <c r="Z804">
        <v>26499911.579999998</v>
      </c>
      <c r="AA804">
        <v>0.7109341457231213</v>
      </c>
      <c r="AB804">
        <v>360063010</v>
      </c>
      <c r="AC804">
        <v>3.3583500000000002E-2</v>
      </c>
      <c r="AD804">
        <v>12092176.09</v>
      </c>
      <c r="AE804">
        <v>840185.05</v>
      </c>
      <c r="AF804">
        <v>9174825.1300000008</v>
      </c>
      <c r="AH804">
        <v>2716928.87</v>
      </c>
      <c r="AJ804">
        <v>13391446.26</v>
      </c>
      <c r="AK804">
        <v>26554725.259999998</v>
      </c>
      <c r="AL804">
        <v>0.71240467579063105</v>
      </c>
      <c r="AO804">
        <v>1553.4084516367743</v>
      </c>
      <c r="AP804">
        <v>0.15019751968618186</v>
      </c>
    </row>
    <row r="805" spans="1:42" x14ac:dyDescent="0.25">
      <c r="A805" t="s">
        <v>1787</v>
      </c>
      <c r="B805" t="s">
        <v>1788</v>
      </c>
      <c r="C805" t="s">
        <v>1776</v>
      </c>
      <c r="D805" t="s">
        <v>102</v>
      </c>
      <c r="F805">
        <v>6898.87</v>
      </c>
      <c r="H805">
        <v>877462694</v>
      </c>
      <c r="I805">
        <v>97516547.439999998</v>
      </c>
      <c r="J805">
        <v>14135.14</v>
      </c>
      <c r="L805">
        <v>8.99</v>
      </c>
      <c r="M805">
        <v>8.99</v>
      </c>
      <c r="N805">
        <v>62020.84</v>
      </c>
      <c r="P805">
        <v>9.24</v>
      </c>
      <c r="Q805">
        <v>63745.55</v>
      </c>
      <c r="S805">
        <v>0.33289999999999997</v>
      </c>
      <c r="T805">
        <v>0.33289999999999997</v>
      </c>
      <c r="V805">
        <v>32463258.640000001</v>
      </c>
      <c r="X805">
        <v>8615524.2599999998</v>
      </c>
      <c r="Y805">
        <v>24293510.470000003</v>
      </c>
      <c r="Z805">
        <v>65372293.370000005</v>
      </c>
      <c r="AA805">
        <v>0.67037128657802703</v>
      </c>
      <c r="AB805">
        <v>877462694</v>
      </c>
      <c r="AC805">
        <v>4.5960000000000001E-2</v>
      </c>
      <c r="AD805">
        <v>40328185.409999996</v>
      </c>
      <c r="AE805">
        <v>2618234.12</v>
      </c>
      <c r="AF805">
        <v>35081492.759999998</v>
      </c>
      <c r="AH805">
        <v>4556868.51</v>
      </c>
      <c r="AJ805">
        <v>22791435.760000002</v>
      </c>
      <c r="AK805">
        <v>66488452.780000001</v>
      </c>
      <c r="AL805">
        <v>0.68181713284003442</v>
      </c>
      <c r="AO805">
        <v>1248.8312230843601</v>
      </c>
      <c r="AP805">
        <v>0.12957925624329741</v>
      </c>
    </row>
    <row r="806" spans="1:42" x14ac:dyDescent="0.25">
      <c r="A806" t="s">
        <v>1789</v>
      </c>
      <c r="B806" t="s">
        <v>1790</v>
      </c>
      <c r="C806" t="s">
        <v>1776</v>
      </c>
      <c r="D806" t="s">
        <v>102</v>
      </c>
      <c r="F806">
        <v>5906.69</v>
      </c>
      <c r="H806">
        <v>559200012</v>
      </c>
      <c r="I806">
        <v>84724749.430000007</v>
      </c>
      <c r="J806">
        <v>14343.86</v>
      </c>
      <c r="L806">
        <v>6.6</v>
      </c>
      <c r="M806">
        <v>6.6</v>
      </c>
      <c r="N806">
        <v>38984.15</v>
      </c>
      <c r="P806">
        <v>29.48</v>
      </c>
      <c r="Q806">
        <v>174129.22</v>
      </c>
      <c r="S806">
        <v>0.22020000000000001</v>
      </c>
      <c r="T806">
        <v>0.22020000000000001</v>
      </c>
      <c r="V806">
        <v>18656389.82</v>
      </c>
      <c r="X806">
        <v>8433954.0999999996</v>
      </c>
      <c r="Y806">
        <v>32369876.899999999</v>
      </c>
      <c r="Z806">
        <v>59460220.82</v>
      </c>
      <c r="AA806">
        <v>0.70180462285257417</v>
      </c>
      <c r="AB806">
        <v>559200012</v>
      </c>
      <c r="AC806">
        <v>4.7926499999999997E-2</v>
      </c>
      <c r="AD806">
        <v>26800499.370000001</v>
      </c>
      <c r="AE806">
        <v>1793332.92</v>
      </c>
      <c r="AF806">
        <v>20449722.739999998</v>
      </c>
      <c r="AH806">
        <v>6549869.2699999996</v>
      </c>
      <c r="AJ806">
        <v>30416736.16</v>
      </c>
      <c r="AK806">
        <v>59300413</v>
      </c>
      <c r="AL806">
        <v>0.69991842288060446</v>
      </c>
      <c r="AO806">
        <v>1427.8646924080999</v>
      </c>
      <c r="AP806">
        <v>0.14222420508268635</v>
      </c>
    </row>
    <row r="807" spans="1:42" x14ac:dyDescent="0.25">
      <c r="A807" t="s">
        <v>1791</v>
      </c>
      <c r="B807" t="s">
        <v>1792</v>
      </c>
      <c r="C807" t="s">
        <v>1776</v>
      </c>
      <c r="D807" t="s">
        <v>102</v>
      </c>
      <c r="F807">
        <v>1061.0999999999999</v>
      </c>
      <c r="H807">
        <v>168313958</v>
      </c>
      <c r="I807">
        <v>12859454.640000001</v>
      </c>
      <c r="J807">
        <v>12118.98</v>
      </c>
      <c r="L807">
        <v>13.08</v>
      </c>
      <c r="M807">
        <v>13.08</v>
      </c>
      <c r="N807">
        <v>13879.18</v>
      </c>
      <c r="P807">
        <v>1.1000000000000001</v>
      </c>
      <c r="Q807">
        <v>1167.21</v>
      </c>
      <c r="S807">
        <v>0.55920000000000003</v>
      </c>
      <c r="T807">
        <v>0.55920000000000003</v>
      </c>
      <c r="V807">
        <v>7191007.0300000003</v>
      </c>
      <c r="X807">
        <v>532741.14</v>
      </c>
      <c r="Y807">
        <v>2221136.42</v>
      </c>
      <c r="Z807">
        <v>9944884.5899999999</v>
      </c>
      <c r="AA807">
        <v>0.77335197085776253</v>
      </c>
      <c r="AB807">
        <v>168313958</v>
      </c>
      <c r="AC807">
        <v>3.6785900000000003E-2</v>
      </c>
      <c r="AD807">
        <v>6191580.4199999999</v>
      </c>
      <c r="AE807">
        <v>0</v>
      </c>
      <c r="AF807">
        <v>7191007.0300000003</v>
      </c>
      <c r="AH807">
        <v>113886.36</v>
      </c>
      <c r="AJ807">
        <v>2195324.2999999998</v>
      </c>
      <c r="AK807">
        <v>9919072.4699999988</v>
      </c>
      <c r="AL807">
        <v>0.77134472243840024</v>
      </c>
      <c r="AO807">
        <v>502.06497031382531</v>
      </c>
      <c r="AP807">
        <v>5.3708765775354807E-2</v>
      </c>
    </row>
    <row r="808" spans="1:42" x14ac:dyDescent="0.25">
      <c r="A808" t="s">
        <v>1793</v>
      </c>
      <c r="B808" t="s">
        <v>1794</v>
      </c>
      <c r="C808" t="s">
        <v>1776</v>
      </c>
      <c r="D808" t="s">
        <v>102</v>
      </c>
      <c r="F808">
        <v>1344.22</v>
      </c>
      <c r="H808">
        <v>175290791</v>
      </c>
      <c r="I808">
        <v>16909546.469999999</v>
      </c>
      <c r="J808">
        <v>12579.44</v>
      </c>
      <c r="L808">
        <v>10.36</v>
      </c>
      <c r="M808">
        <v>10.36</v>
      </c>
      <c r="N808">
        <v>13926.11</v>
      </c>
      <c r="P808">
        <v>2.78</v>
      </c>
      <c r="Q808">
        <v>3736.93</v>
      </c>
      <c r="S808">
        <v>0.40620000000000001</v>
      </c>
      <c r="T808">
        <v>0.40620000000000001</v>
      </c>
      <c r="V808">
        <v>6868657.7699999996</v>
      </c>
      <c r="X808">
        <v>340634.36</v>
      </c>
      <c r="Y808">
        <v>5588056.5000000009</v>
      </c>
      <c r="Z808">
        <v>12797348.630000001</v>
      </c>
      <c r="AA808">
        <v>0.75681205600069545</v>
      </c>
      <c r="AB808">
        <v>175290791</v>
      </c>
      <c r="AC808">
        <v>3.8315299999999997E-2</v>
      </c>
      <c r="AD808">
        <v>6716319.2400000002</v>
      </c>
      <c r="AE808">
        <v>0</v>
      </c>
      <c r="AF808">
        <v>6868657.7699999996</v>
      </c>
      <c r="AH808">
        <v>236291.04</v>
      </c>
      <c r="AJ808">
        <v>5530593.3600000003</v>
      </c>
      <c r="AK808">
        <v>12739885.49</v>
      </c>
      <c r="AL808">
        <v>0.75341378981408014</v>
      </c>
      <c r="AO808">
        <v>253.40670425971936</v>
      </c>
      <c r="AP808">
        <v>2.6737631218693159E-2</v>
      </c>
    </row>
    <row r="809" spans="1:42" x14ac:dyDescent="0.25">
      <c r="A809" t="s">
        <v>1795</v>
      </c>
      <c r="B809" t="s">
        <v>1796</v>
      </c>
      <c r="C809" t="s">
        <v>1776</v>
      </c>
      <c r="D809" t="s">
        <v>102</v>
      </c>
      <c r="F809">
        <v>1045.3800000000001</v>
      </c>
      <c r="H809">
        <v>219404151</v>
      </c>
      <c r="I809">
        <v>12406676.07</v>
      </c>
      <c r="J809">
        <v>11868.1</v>
      </c>
      <c r="L809">
        <v>17.68</v>
      </c>
      <c r="M809">
        <v>17.68</v>
      </c>
      <c r="N809">
        <v>18482.310000000001</v>
      </c>
      <c r="P809">
        <v>31.92</v>
      </c>
      <c r="Q809">
        <v>33368.519999999997</v>
      </c>
      <c r="S809">
        <v>0.78879999999999995</v>
      </c>
      <c r="T809">
        <v>0.78879999999999995</v>
      </c>
      <c r="V809">
        <v>9786386.0800000001</v>
      </c>
      <c r="X809">
        <v>612876.93999999994</v>
      </c>
      <c r="Y809">
        <v>1337331.4499999997</v>
      </c>
      <c r="Z809">
        <v>11736594.469999999</v>
      </c>
      <c r="AA809">
        <v>0.94599023975323304</v>
      </c>
      <c r="AB809">
        <v>219404151</v>
      </c>
      <c r="AC809">
        <v>3.75927E-2</v>
      </c>
      <c r="AD809">
        <v>8247994.4199999999</v>
      </c>
      <c r="AE809">
        <v>0</v>
      </c>
      <c r="AF809">
        <v>9786386.0800000001</v>
      </c>
      <c r="AH809">
        <v>73413.34</v>
      </c>
      <c r="AJ809">
        <v>1333366.4099999999</v>
      </c>
      <c r="AK809">
        <v>11732629.43</v>
      </c>
      <c r="AL809">
        <v>0.94567065052743005</v>
      </c>
      <c r="AO809">
        <v>586.27192025866179</v>
      </c>
      <c r="AP809">
        <v>5.2236963901109074E-2</v>
      </c>
    </row>
    <row r="810" spans="1:42" x14ac:dyDescent="0.25">
      <c r="A810" t="s">
        <v>1797</v>
      </c>
      <c r="B810" t="s">
        <v>1798</v>
      </c>
      <c r="C810" t="s">
        <v>1799</v>
      </c>
      <c r="D810" t="s">
        <v>97</v>
      </c>
      <c r="F810">
        <v>54.97</v>
      </c>
      <c r="H810">
        <v>0</v>
      </c>
      <c r="I810">
        <v>746505.46</v>
      </c>
      <c r="J810">
        <v>13580.23</v>
      </c>
      <c r="L810">
        <v>0</v>
      </c>
      <c r="M810">
        <v>0</v>
      </c>
      <c r="N810">
        <v>0</v>
      </c>
      <c r="P810">
        <v>0</v>
      </c>
      <c r="Q810">
        <v>0</v>
      </c>
      <c r="S810">
        <v>0</v>
      </c>
      <c r="T810">
        <v>0.1</v>
      </c>
      <c r="V810">
        <v>74650.539999999994</v>
      </c>
      <c r="X810">
        <v>0</v>
      </c>
      <c r="Y810">
        <v>365784.54000000004</v>
      </c>
      <c r="Z810">
        <v>440435.08</v>
      </c>
      <c r="AA810">
        <v>0.58999579185931206</v>
      </c>
      <c r="AB810">
        <v>0</v>
      </c>
      <c r="AC810">
        <v>0</v>
      </c>
      <c r="AD810">
        <v>0</v>
      </c>
      <c r="AE810">
        <v>0</v>
      </c>
      <c r="AF810">
        <v>74650.539999999994</v>
      </c>
      <c r="AH810">
        <v>0</v>
      </c>
      <c r="AJ810">
        <v>365784.54</v>
      </c>
      <c r="AK810">
        <v>440435.07999999996</v>
      </c>
      <c r="AL810">
        <v>0.58999579185931206</v>
      </c>
      <c r="AO810">
        <v>0</v>
      </c>
      <c r="AP810">
        <v>0</v>
      </c>
    </row>
    <row r="811" spans="1:42" x14ac:dyDescent="0.25">
      <c r="A811" t="s">
        <v>1800</v>
      </c>
      <c r="B811" t="s">
        <v>1801</v>
      </c>
      <c r="C811" t="s">
        <v>1799</v>
      </c>
      <c r="D811" t="s">
        <v>102</v>
      </c>
      <c r="F811">
        <v>528.29</v>
      </c>
      <c r="H811">
        <v>83575686</v>
      </c>
      <c r="I811">
        <v>6979743.9000000004</v>
      </c>
      <c r="J811">
        <v>13211.95</v>
      </c>
      <c r="L811">
        <v>11.97</v>
      </c>
      <c r="M811">
        <v>11.97</v>
      </c>
      <c r="N811">
        <v>6323.63</v>
      </c>
      <c r="P811">
        <v>0</v>
      </c>
      <c r="Q811">
        <v>0</v>
      </c>
      <c r="S811">
        <v>0.4965</v>
      </c>
      <c r="T811">
        <v>0.4965</v>
      </c>
      <c r="V811">
        <v>3465442.84</v>
      </c>
      <c r="X811">
        <v>162376.28</v>
      </c>
      <c r="Y811">
        <v>1785473.1099999996</v>
      </c>
      <c r="Z811">
        <v>5413292.2299999995</v>
      </c>
      <c r="AA811">
        <v>0.77557175557687719</v>
      </c>
      <c r="AB811">
        <v>83575686</v>
      </c>
      <c r="AC811">
        <v>5.1359500000000002E-2</v>
      </c>
      <c r="AD811">
        <v>4292405.4400000004</v>
      </c>
      <c r="AE811">
        <v>410586.93</v>
      </c>
      <c r="AF811">
        <v>3876029.77</v>
      </c>
      <c r="AH811">
        <v>216625.16</v>
      </c>
      <c r="AJ811">
        <v>1736856.3</v>
      </c>
      <c r="AK811">
        <v>5775262.3499999996</v>
      </c>
      <c r="AL811">
        <v>0.8274318417327603</v>
      </c>
      <c r="AO811">
        <v>307.3620170739556</v>
      </c>
      <c r="AP811">
        <v>2.8115827500026905E-2</v>
      </c>
    </row>
    <row r="812" spans="1:42" x14ac:dyDescent="0.25">
      <c r="A812" t="s">
        <v>1802</v>
      </c>
      <c r="B812" t="s">
        <v>1803</v>
      </c>
      <c r="C812" t="s">
        <v>1799</v>
      </c>
      <c r="D812" t="s">
        <v>102</v>
      </c>
      <c r="F812">
        <v>4059.11</v>
      </c>
      <c r="H812">
        <v>263736474</v>
      </c>
      <c r="I812">
        <v>49382389.57</v>
      </c>
      <c r="J812">
        <v>12165.81</v>
      </c>
      <c r="L812">
        <v>5.34</v>
      </c>
      <c r="M812">
        <v>5.34</v>
      </c>
      <c r="N812">
        <v>21675.64</v>
      </c>
      <c r="P812">
        <v>44.75</v>
      </c>
      <c r="Q812">
        <v>181645.17</v>
      </c>
      <c r="S812">
        <v>0.1709</v>
      </c>
      <c r="T812">
        <v>0.1709</v>
      </c>
      <c r="V812">
        <v>8439450.3699999992</v>
      </c>
      <c r="X812">
        <v>242586</v>
      </c>
      <c r="Y812">
        <v>21441372.970000003</v>
      </c>
      <c r="Z812">
        <v>30123409.340000004</v>
      </c>
      <c r="AA812">
        <v>0.61000307199188464</v>
      </c>
      <c r="AB812">
        <v>263736474</v>
      </c>
      <c r="AC812">
        <v>3.5298999999999997E-2</v>
      </c>
      <c r="AD812">
        <v>9309633.7899999991</v>
      </c>
      <c r="AE812">
        <v>148714.34</v>
      </c>
      <c r="AF812">
        <v>8588164.7100000009</v>
      </c>
      <c r="AH812">
        <v>158685</v>
      </c>
      <c r="AJ812">
        <v>21379486.300000001</v>
      </c>
      <c r="AK812">
        <v>30210237.010000002</v>
      </c>
      <c r="AL812">
        <v>0.61176134393368531</v>
      </c>
      <c r="AO812">
        <v>59.763347137673037</v>
      </c>
      <c r="AP812">
        <v>8.0299270713996961E-3</v>
      </c>
    </row>
    <row r="813" spans="1:42" x14ac:dyDescent="0.25">
      <c r="A813" t="s">
        <v>1804</v>
      </c>
      <c r="B813" t="s">
        <v>1805</v>
      </c>
      <c r="C813" t="s">
        <v>1799</v>
      </c>
      <c r="D813" t="s">
        <v>211</v>
      </c>
      <c r="F813">
        <v>59.12</v>
      </c>
      <c r="H813">
        <v>13228000</v>
      </c>
      <c r="I813">
        <v>686947.08</v>
      </c>
      <c r="J813">
        <v>11619.53</v>
      </c>
      <c r="L813">
        <v>19.25</v>
      </c>
      <c r="M813">
        <v>13.32</v>
      </c>
      <c r="N813">
        <v>787.47</v>
      </c>
      <c r="P813">
        <v>1.66</v>
      </c>
      <c r="Q813">
        <v>98.13</v>
      </c>
      <c r="S813">
        <v>0.5726</v>
      </c>
      <c r="T813">
        <v>0.5726</v>
      </c>
      <c r="V813">
        <v>393345.89</v>
      </c>
      <c r="X813">
        <v>13433.79</v>
      </c>
      <c r="Y813">
        <v>271066.09999999998</v>
      </c>
      <c r="Z813">
        <v>677845.78</v>
      </c>
      <c r="AA813">
        <v>0.98675109005485562</v>
      </c>
      <c r="AB813">
        <v>13228000</v>
      </c>
      <c r="AC813">
        <v>3.7171999999999997E-2</v>
      </c>
      <c r="AD813">
        <v>491711.21</v>
      </c>
      <c r="AE813">
        <v>56323.98</v>
      </c>
      <c r="AF813">
        <v>449669.87</v>
      </c>
      <c r="AH813">
        <v>7999.72</v>
      </c>
      <c r="AJ813">
        <v>270960.11</v>
      </c>
      <c r="AK813">
        <v>734063.77</v>
      </c>
      <c r="AL813">
        <v>1.068588529410446</v>
      </c>
      <c r="AO813">
        <v>227.22919485791613</v>
      </c>
      <c r="AP813">
        <v>1.8300576256474285E-2</v>
      </c>
    </row>
    <row r="814" spans="1:42" x14ac:dyDescent="0.25">
      <c r="A814" t="s">
        <v>1806</v>
      </c>
      <c r="B814" t="s">
        <v>1807</v>
      </c>
      <c r="C814" t="s">
        <v>1799</v>
      </c>
      <c r="D814" t="s">
        <v>102</v>
      </c>
      <c r="F814">
        <v>491.37</v>
      </c>
      <c r="H814">
        <v>38510675</v>
      </c>
      <c r="I814">
        <v>6675149.9000000004</v>
      </c>
      <c r="J814">
        <v>13584.77</v>
      </c>
      <c r="L814">
        <v>5.76</v>
      </c>
      <c r="M814">
        <v>5.76</v>
      </c>
      <c r="N814">
        <v>2830.29</v>
      </c>
      <c r="P814">
        <v>39.31</v>
      </c>
      <c r="Q814">
        <v>19315.75</v>
      </c>
      <c r="S814">
        <v>0.1865</v>
      </c>
      <c r="T814">
        <v>0.1865</v>
      </c>
      <c r="V814">
        <v>1244915.45</v>
      </c>
      <c r="X814">
        <v>353123.11</v>
      </c>
      <c r="Y814">
        <v>3271108.0900000003</v>
      </c>
      <c r="Z814">
        <v>4869146.6500000004</v>
      </c>
      <c r="AA814">
        <v>0.72944379121733283</v>
      </c>
      <c r="AB814">
        <v>38510675</v>
      </c>
      <c r="AC814">
        <v>4.4494499999999999E-2</v>
      </c>
      <c r="AD814">
        <v>1713513.22</v>
      </c>
      <c r="AE814">
        <v>87393.48</v>
      </c>
      <c r="AF814">
        <v>1332308.93</v>
      </c>
      <c r="AH814">
        <v>407562.38</v>
      </c>
      <c r="AJ814">
        <v>3160839.55</v>
      </c>
      <c r="AK814">
        <v>4846271.59</v>
      </c>
      <c r="AL814">
        <v>0.7260168928940457</v>
      </c>
      <c r="AO814">
        <v>718.65012109001361</v>
      </c>
      <c r="AP814">
        <v>7.2864903140931886E-2</v>
      </c>
    </row>
    <row r="815" spans="1:42" x14ac:dyDescent="0.25">
      <c r="A815" t="s">
        <v>1808</v>
      </c>
      <c r="B815" t="s">
        <v>1809</v>
      </c>
      <c r="C815" t="s">
        <v>1799</v>
      </c>
      <c r="D815" t="s">
        <v>102</v>
      </c>
      <c r="F815">
        <v>467.55</v>
      </c>
      <c r="H815">
        <v>66037959</v>
      </c>
      <c r="I815">
        <v>6122646.8799999999</v>
      </c>
      <c r="J815">
        <v>13095.17</v>
      </c>
      <c r="L815">
        <v>10.78</v>
      </c>
      <c r="M815">
        <v>10.78</v>
      </c>
      <c r="N815">
        <v>5040.18</v>
      </c>
      <c r="P815">
        <v>1.56</v>
      </c>
      <c r="Q815">
        <v>729.37</v>
      </c>
      <c r="S815">
        <v>0.42949999999999999</v>
      </c>
      <c r="T815">
        <v>0.42949999999999999</v>
      </c>
      <c r="V815">
        <v>2629676.83</v>
      </c>
      <c r="X815">
        <v>407789.03</v>
      </c>
      <c r="Y815">
        <v>1295397</v>
      </c>
      <c r="Z815">
        <v>4332862.8600000003</v>
      </c>
      <c r="AA815">
        <v>0.70767805900313496</v>
      </c>
      <c r="AB815">
        <v>66037959</v>
      </c>
      <c r="AC815">
        <v>4.0551900000000002E-2</v>
      </c>
      <c r="AD815">
        <v>2677964.7000000002</v>
      </c>
      <c r="AE815">
        <v>20739.64</v>
      </c>
      <c r="AF815">
        <v>2650416.4700000002</v>
      </c>
      <c r="AH815">
        <v>127349.91</v>
      </c>
      <c r="AJ815">
        <v>1258169.82</v>
      </c>
      <c r="AK815">
        <v>4316375.32</v>
      </c>
      <c r="AL815">
        <v>0.70498518118033293</v>
      </c>
      <c r="AO815">
        <v>872.18271842583681</v>
      </c>
      <c r="AP815">
        <v>9.4474877592433268E-2</v>
      </c>
    </row>
    <row r="816" spans="1:42" x14ac:dyDescent="0.25">
      <c r="A816" t="s">
        <v>1810</v>
      </c>
      <c r="B816" t="s">
        <v>1811</v>
      </c>
      <c r="C816" t="s">
        <v>1799</v>
      </c>
      <c r="D816" t="s">
        <v>211</v>
      </c>
      <c r="F816">
        <v>761.38</v>
      </c>
      <c r="H816">
        <v>168994515</v>
      </c>
      <c r="I816">
        <v>9260527.8100000005</v>
      </c>
      <c r="J816">
        <v>12162.81</v>
      </c>
      <c r="L816">
        <v>18.239999999999998</v>
      </c>
      <c r="M816">
        <v>12.62</v>
      </c>
      <c r="N816">
        <v>9608.61</v>
      </c>
      <c r="P816">
        <v>0.34</v>
      </c>
      <c r="Q816">
        <v>258.86</v>
      </c>
      <c r="S816">
        <v>0.5333</v>
      </c>
      <c r="T816">
        <v>0.5333</v>
      </c>
      <c r="V816">
        <v>4938639.4800000004</v>
      </c>
      <c r="X816">
        <v>382895.86</v>
      </c>
      <c r="Y816">
        <v>1438907.95</v>
      </c>
      <c r="Z816">
        <v>6760443.290000001</v>
      </c>
      <c r="AA816">
        <v>0.73002785896282518</v>
      </c>
      <c r="AB816">
        <v>168994515</v>
      </c>
      <c r="AC816">
        <v>2.73955E-2</v>
      </c>
      <c r="AD816">
        <v>4629689.2300000004</v>
      </c>
      <c r="AE816">
        <v>0</v>
      </c>
      <c r="AF816">
        <v>4938639.4800000004</v>
      </c>
      <c r="AH816">
        <v>97674.89</v>
      </c>
      <c r="AJ816">
        <v>1412538.45</v>
      </c>
      <c r="AK816">
        <v>6734073.790000001</v>
      </c>
      <c r="AL816">
        <v>0.7271803430824102</v>
      </c>
      <c r="AO816">
        <v>502.89718668733087</v>
      </c>
      <c r="AP816">
        <v>5.685946901392655E-2</v>
      </c>
    </row>
    <row r="817" spans="1:42" x14ac:dyDescent="0.25">
      <c r="A817" t="s">
        <v>1812</v>
      </c>
      <c r="B817" t="s">
        <v>1813</v>
      </c>
      <c r="C817" t="s">
        <v>1799</v>
      </c>
      <c r="D817" t="s">
        <v>222</v>
      </c>
      <c r="F817">
        <v>705</v>
      </c>
      <c r="H817">
        <v>289601202</v>
      </c>
      <c r="I817">
        <v>9404780.3599999994</v>
      </c>
      <c r="J817">
        <v>13340.11</v>
      </c>
      <c r="L817">
        <v>30.79</v>
      </c>
      <c r="M817">
        <v>9.4700000000000006</v>
      </c>
      <c r="N817">
        <v>6676.35</v>
      </c>
      <c r="P817">
        <v>6.55</v>
      </c>
      <c r="Q817">
        <v>4617.75</v>
      </c>
      <c r="S817">
        <v>0.35799999999999998</v>
      </c>
      <c r="T817">
        <v>0.35799999999999998</v>
      </c>
      <c r="V817">
        <v>3366911.36</v>
      </c>
      <c r="X817">
        <v>407252.02</v>
      </c>
      <c r="Y817">
        <v>1405876.0099999998</v>
      </c>
      <c r="Z817">
        <v>5180039.3899999997</v>
      </c>
      <c r="AA817">
        <v>0.55078791760321344</v>
      </c>
      <c r="AB817">
        <v>289601202</v>
      </c>
      <c r="AC817">
        <v>2.0878899999999999E-2</v>
      </c>
      <c r="AD817">
        <v>6046554.5300000003</v>
      </c>
      <c r="AE817">
        <v>959312.25</v>
      </c>
      <c r="AF817">
        <v>4326223.6100000003</v>
      </c>
      <c r="AH817">
        <v>32184.3</v>
      </c>
      <c r="AJ817">
        <v>1391418.43</v>
      </c>
      <c r="AK817">
        <v>6124894.0600000005</v>
      </c>
      <c r="AL817">
        <v>0.65125328030520868</v>
      </c>
      <c r="AO817">
        <v>577.66243971631206</v>
      </c>
      <c r="AP817">
        <v>6.6491275769102853E-2</v>
      </c>
    </row>
    <row r="818" spans="1:42" x14ac:dyDescent="0.25">
      <c r="A818" t="s">
        <v>1814</v>
      </c>
      <c r="B818" t="s">
        <v>1815</v>
      </c>
      <c r="C818" t="s">
        <v>1799</v>
      </c>
      <c r="D818" t="s">
        <v>211</v>
      </c>
      <c r="F818">
        <v>570.79</v>
      </c>
      <c r="H818">
        <v>90092787</v>
      </c>
      <c r="I818">
        <v>6995602.9699999997</v>
      </c>
      <c r="J818">
        <v>12256</v>
      </c>
      <c r="L818">
        <v>12.87</v>
      </c>
      <c r="M818">
        <v>8.91</v>
      </c>
      <c r="N818">
        <v>5085.7299999999996</v>
      </c>
      <c r="P818">
        <v>9.73</v>
      </c>
      <c r="Q818">
        <v>5553.78</v>
      </c>
      <c r="S818">
        <v>0.32879999999999998</v>
      </c>
      <c r="T818">
        <v>0.32879999999999998</v>
      </c>
      <c r="V818">
        <v>2300154.25</v>
      </c>
      <c r="X818">
        <v>27675.33</v>
      </c>
      <c r="Y818">
        <v>2175315.4000000004</v>
      </c>
      <c r="Z818">
        <v>4503144.9800000004</v>
      </c>
      <c r="AA818">
        <v>0.64371077079578753</v>
      </c>
      <c r="AB818">
        <v>90092787</v>
      </c>
      <c r="AC818">
        <v>2.7576099999999999E-2</v>
      </c>
      <c r="AD818">
        <v>2484407.7000000002</v>
      </c>
      <c r="AE818">
        <v>60582.53</v>
      </c>
      <c r="AF818">
        <v>2360736.7799999998</v>
      </c>
      <c r="AH818">
        <v>70759.34</v>
      </c>
      <c r="AJ818">
        <v>2150104.6</v>
      </c>
      <c r="AK818">
        <v>4538516.71</v>
      </c>
      <c r="AL818">
        <v>0.64876705116957201</v>
      </c>
      <c r="AO818">
        <v>48.486010616864355</v>
      </c>
      <c r="AP818">
        <v>6.0978799392808671E-3</v>
      </c>
    </row>
    <row r="819" spans="1:42" x14ac:dyDescent="0.25">
      <c r="A819" t="s">
        <v>1816</v>
      </c>
      <c r="B819" t="s">
        <v>1817</v>
      </c>
      <c r="C819" t="s">
        <v>1799</v>
      </c>
      <c r="D819" t="s">
        <v>211</v>
      </c>
      <c r="F819">
        <v>3770.5</v>
      </c>
      <c r="H819">
        <v>702451926</v>
      </c>
      <c r="I819">
        <v>45336225.890000001</v>
      </c>
      <c r="J819">
        <v>12023.92</v>
      </c>
      <c r="L819">
        <v>15.49</v>
      </c>
      <c r="M819">
        <v>10.72</v>
      </c>
      <c r="N819">
        <v>40419.760000000002</v>
      </c>
      <c r="P819">
        <v>1.71</v>
      </c>
      <c r="Q819">
        <v>6447.55</v>
      </c>
      <c r="S819">
        <v>0.42609999999999998</v>
      </c>
      <c r="T819">
        <v>0.42609999999999998</v>
      </c>
      <c r="V819">
        <v>19317765.850000001</v>
      </c>
      <c r="X819">
        <v>260864.26</v>
      </c>
      <c r="Y819">
        <v>9741141.3399999999</v>
      </c>
      <c r="Z819">
        <v>29319771.450000003</v>
      </c>
      <c r="AA819">
        <v>0.6467183995672473</v>
      </c>
      <c r="AB819">
        <v>702451926</v>
      </c>
      <c r="AC819">
        <v>2.4966200000000001E-2</v>
      </c>
      <c r="AD819">
        <v>17537555.27</v>
      </c>
      <c r="AE819">
        <v>0</v>
      </c>
      <c r="AF819">
        <v>19317765.850000001</v>
      </c>
      <c r="AH819">
        <v>306342.96000000002</v>
      </c>
      <c r="AJ819">
        <v>9632916</v>
      </c>
      <c r="AK819">
        <v>29211546.110000003</v>
      </c>
      <c r="AL819">
        <v>0.64433122820758038</v>
      </c>
      <c r="AO819">
        <v>69.185588118286702</v>
      </c>
      <c r="AP819">
        <v>8.9301764109876482E-3</v>
      </c>
    </row>
    <row r="820" spans="1:42" x14ac:dyDescent="0.25">
      <c r="A820" t="s">
        <v>1818</v>
      </c>
      <c r="B820" t="s">
        <v>1819</v>
      </c>
      <c r="C820" t="s">
        <v>1799</v>
      </c>
      <c r="D820" t="s">
        <v>211</v>
      </c>
      <c r="F820">
        <v>568.38</v>
      </c>
      <c r="H820">
        <v>180524349</v>
      </c>
      <c r="I820">
        <v>7494554.8200000003</v>
      </c>
      <c r="J820">
        <v>13185.81</v>
      </c>
      <c r="L820">
        <v>24.08</v>
      </c>
      <c r="M820">
        <v>16.670000000000002</v>
      </c>
      <c r="N820">
        <v>9474.89</v>
      </c>
      <c r="P820">
        <v>21.52</v>
      </c>
      <c r="Q820">
        <v>12231.53</v>
      </c>
      <c r="S820">
        <v>0.745</v>
      </c>
      <c r="T820">
        <v>0.745</v>
      </c>
      <c r="V820">
        <v>5583443.3399999999</v>
      </c>
      <c r="X820">
        <v>62513.05</v>
      </c>
      <c r="Y820">
        <v>773455.95000000007</v>
      </c>
      <c r="Z820">
        <v>6419412.3399999999</v>
      </c>
      <c r="AA820">
        <v>0.85654351648334459</v>
      </c>
      <c r="AB820">
        <v>180524349</v>
      </c>
      <c r="AC820">
        <v>2.7595700000000001E-2</v>
      </c>
      <c r="AD820">
        <v>4981695.7699999996</v>
      </c>
      <c r="AE820">
        <v>0</v>
      </c>
      <c r="AF820">
        <v>5583443.3399999999</v>
      </c>
      <c r="AH820">
        <v>241373</v>
      </c>
      <c r="AJ820">
        <v>738829.42</v>
      </c>
      <c r="AK820">
        <v>6384785.8099999996</v>
      </c>
      <c r="AL820">
        <v>0.8519232914223982</v>
      </c>
      <c r="AO820">
        <v>109.98460536964707</v>
      </c>
      <c r="AP820">
        <v>9.7909392515706031E-3</v>
      </c>
    </row>
    <row r="821" spans="1:42" x14ac:dyDescent="0.25">
      <c r="A821" t="s">
        <v>1820</v>
      </c>
      <c r="B821" t="s">
        <v>1821</v>
      </c>
      <c r="C821" t="s">
        <v>1799</v>
      </c>
      <c r="D821" t="s">
        <v>211</v>
      </c>
      <c r="F821">
        <v>647.21</v>
      </c>
      <c r="H821">
        <v>250228026</v>
      </c>
      <c r="I821">
        <v>8337052.7699999996</v>
      </c>
      <c r="J821">
        <v>12881.52</v>
      </c>
      <c r="L821">
        <v>30.01</v>
      </c>
      <c r="M821">
        <v>20.77</v>
      </c>
      <c r="N821">
        <v>13442.55</v>
      </c>
      <c r="P821">
        <v>76.38</v>
      </c>
      <c r="Q821">
        <v>49433.89</v>
      </c>
      <c r="S821">
        <v>0.89270000000000005</v>
      </c>
      <c r="T821">
        <v>0.89270000000000005</v>
      </c>
      <c r="V821">
        <v>7442487</v>
      </c>
      <c r="X821">
        <v>481080.18</v>
      </c>
      <c r="Y821">
        <v>676826.1</v>
      </c>
      <c r="Z821">
        <v>8600393.2799999993</v>
      </c>
      <c r="AA821">
        <v>1</v>
      </c>
      <c r="AB821">
        <v>250228026</v>
      </c>
      <c r="AC821">
        <v>2.3682700000000001E-2</v>
      </c>
      <c r="AD821">
        <v>5926075.2699999996</v>
      </c>
      <c r="AE821">
        <v>0</v>
      </c>
      <c r="AF821">
        <v>7442487</v>
      </c>
      <c r="AH821">
        <v>221260.52</v>
      </c>
      <c r="AJ821">
        <v>676826.1</v>
      </c>
      <c r="AK821">
        <v>8600393.2799999993</v>
      </c>
      <c r="AL821">
        <v>1.0315867630042601</v>
      </c>
      <c r="AO821">
        <v>743.31388575578251</v>
      </c>
      <c r="AP821">
        <v>5.5936997802035399E-2</v>
      </c>
    </row>
    <row r="822" spans="1:42" x14ac:dyDescent="0.25">
      <c r="A822" t="s">
        <v>1822</v>
      </c>
      <c r="B822" t="s">
        <v>1823</v>
      </c>
      <c r="C822" t="s">
        <v>1799</v>
      </c>
      <c r="D822" t="s">
        <v>211</v>
      </c>
      <c r="F822">
        <v>557.15</v>
      </c>
      <c r="H822">
        <v>110973808</v>
      </c>
      <c r="I822">
        <v>7589704.0099999998</v>
      </c>
      <c r="J822">
        <v>13622.37</v>
      </c>
      <c r="L822">
        <v>14.62</v>
      </c>
      <c r="M822">
        <v>10.119999999999999</v>
      </c>
      <c r="N822">
        <v>5638.35</v>
      </c>
      <c r="P822">
        <v>3.64</v>
      </c>
      <c r="Q822">
        <v>2028.02</v>
      </c>
      <c r="S822">
        <v>0.39300000000000002</v>
      </c>
      <c r="T822">
        <v>0.39300000000000002</v>
      </c>
      <c r="V822">
        <v>2982753.67</v>
      </c>
      <c r="X822">
        <v>126375.51</v>
      </c>
      <c r="Y822">
        <v>1914368.26</v>
      </c>
      <c r="Z822">
        <v>5023497.4399999995</v>
      </c>
      <c r="AA822">
        <v>0.66188318192398121</v>
      </c>
      <c r="AB822">
        <v>110973808</v>
      </c>
      <c r="AC822">
        <v>3.6127699999999999E-2</v>
      </c>
      <c r="AD822">
        <v>4009228.44</v>
      </c>
      <c r="AE822">
        <v>403404.58</v>
      </c>
      <c r="AF822">
        <v>3386158.25</v>
      </c>
      <c r="AH822">
        <v>386345.46</v>
      </c>
      <c r="AJ822">
        <v>1783738.36</v>
      </c>
      <c r="AK822">
        <v>5296272.12</v>
      </c>
      <c r="AL822">
        <v>0.69782327651009413</v>
      </c>
      <c r="AO822">
        <v>226.82493044960961</v>
      </c>
      <c r="AP822">
        <v>2.3861219200345771E-2</v>
      </c>
    </row>
    <row r="823" spans="1:42" x14ac:dyDescent="0.25">
      <c r="A823" t="s">
        <v>1824</v>
      </c>
      <c r="B823" t="s">
        <v>1825</v>
      </c>
      <c r="C823" t="s">
        <v>1799</v>
      </c>
      <c r="D823" t="s">
        <v>211</v>
      </c>
      <c r="F823">
        <v>712.75</v>
      </c>
      <c r="H823">
        <v>186159835</v>
      </c>
      <c r="I823">
        <v>8564672.7899999991</v>
      </c>
      <c r="J823">
        <v>12016.37</v>
      </c>
      <c r="L823">
        <v>21.73</v>
      </c>
      <c r="M823">
        <v>15.04</v>
      </c>
      <c r="N823">
        <v>10719.76</v>
      </c>
      <c r="P823">
        <v>9.06</v>
      </c>
      <c r="Q823">
        <v>6457.51</v>
      </c>
      <c r="S823">
        <v>0.66549999999999998</v>
      </c>
      <c r="T823">
        <v>0.66549999999999998</v>
      </c>
      <c r="V823">
        <v>5699789.7400000002</v>
      </c>
      <c r="X823">
        <v>47959.61</v>
      </c>
      <c r="Y823">
        <v>1251899.7</v>
      </c>
      <c r="Z823">
        <v>6999649.0500000007</v>
      </c>
      <c r="AA823">
        <v>0.81726987377412719</v>
      </c>
      <c r="AB823">
        <v>186159835</v>
      </c>
      <c r="AC823">
        <v>2.7860200000000002E-2</v>
      </c>
      <c r="AD823">
        <v>5186450.2300000004</v>
      </c>
      <c r="AE823">
        <v>0</v>
      </c>
      <c r="AF823">
        <v>5699789.7400000002</v>
      </c>
      <c r="AH823">
        <v>41367.919999999998</v>
      </c>
      <c r="AJ823">
        <v>1244340.53</v>
      </c>
      <c r="AK823">
        <v>6992089.8800000008</v>
      </c>
      <c r="AL823">
        <v>0.81638727496558583</v>
      </c>
      <c r="AO823">
        <v>67.288123465450724</v>
      </c>
      <c r="AP823">
        <v>6.8591237846044387E-3</v>
      </c>
    </row>
    <row r="824" spans="1:42" x14ac:dyDescent="0.25">
      <c r="A824" t="s">
        <v>1826</v>
      </c>
      <c r="B824" t="s">
        <v>1827</v>
      </c>
      <c r="C824" t="s">
        <v>1799</v>
      </c>
      <c r="D824" t="s">
        <v>211</v>
      </c>
      <c r="F824">
        <v>1182.1500000000001</v>
      </c>
      <c r="H824">
        <v>239504478</v>
      </c>
      <c r="I824">
        <v>15351381.890000001</v>
      </c>
      <c r="J824">
        <v>12985.98</v>
      </c>
      <c r="L824">
        <v>15.6</v>
      </c>
      <c r="M824">
        <v>10.8</v>
      </c>
      <c r="N824">
        <v>12767.22</v>
      </c>
      <c r="P824">
        <v>1.51</v>
      </c>
      <c r="Q824">
        <v>1785.04</v>
      </c>
      <c r="S824">
        <v>0.43059999999999998</v>
      </c>
      <c r="T824">
        <v>0.43059999999999998</v>
      </c>
      <c r="V824">
        <v>6610305.04</v>
      </c>
      <c r="X824">
        <v>140535.01</v>
      </c>
      <c r="Y824">
        <v>3670446.54</v>
      </c>
      <c r="Z824">
        <v>10421286.59</v>
      </c>
      <c r="AA824">
        <v>0.67885006474814491</v>
      </c>
      <c r="AB824">
        <v>239504478</v>
      </c>
      <c r="AC824">
        <v>2.4650399999999999E-2</v>
      </c>
      <c r="AD824">
        <v>5903881.1799999997</v>
      </c>
      <c r="AE824">
        <v>0</v>
      </c>
      <c r="AF824">
        <v>6610305.04</v>
      </c>
      <c r="AH824">
        <v>453294.96</v>
      </c>
      <c r="AJ824">
        <v>3524870.89</v>
      </c>
      <c r="AK824">
        <v>10275710.939999999</v>
      </c>
      <c r="AL824">
        <v>0.66936716274993269</v>
      </c>
      <c r="AO824">
        <v>118.88086114283297</v>
      </c>
      <c r="AP824">
        <v>1.3676426947058519E-2</v>
      </c>
    </row>
    <row r="825" spans="1:42" x14ac:dyDescent="0.25">
      <c r="A825" t="s">
        <v>1828</v>
      </c>
      <c r="B825" t="s">
        <v>1829</v>
      </c>
      <c r="C825" t="s">
        <v>1799</v>
      </c>
      <c r="D825" t="s">
        <v>211</v>
      </c>
      <c r="F825">
        <v>337.54</v>
      </c>
      <c r="H825">
        <v>46861594</v>
      </c>
      <c r="I825">
        <v>4615313.87</v>
      </c>
      <c r="J825">
        <v>13673.38</v>
      </c>
      <c r="L825">
        <v>10.15</v>
      </c>
      <c r="M825">
        <v>7.02</v>
      </c>
      <c r="N825">
        <v>2369.5300000000002</v>
      </c>
      <c r="P825">
        <v>25.1</v>
      </c>
      <c r="Q825">
        <v>8472.25</v>
      </c>
      <c r="S825">
        <v>0.23830000000000001</v>
      </c>
      <c r="T825">
        <v>0.23830000000000001</v>
      </c>
      <c r="V825">
        <v>1099829.29</v>
      </c>
      <c r="X825">
        <v>85016.76</v>
      </c>
      <c r="Y825">
        <v>2314570.6500000004</v>
      </c>
      <c r="Z825">
        <v>3499416.7</v>
      </c>
      <c r="AA825">
        <v>0.75821857376733515</v>
      </c>
      <c r="AB825">
        <v>46861594</v>
      </c>
      <c r="AC825">
        <v>3.1423899999999998E-2</v>
      </c>
      <c r="AD825">
        <v>1472574.04</v>
      </c>
      <c r="AE825">
        <v>88825.07</v>
      </c>
      <c r="AF825">
        <v>1188654.3600000001</v>
      </c>
      <c r="AH825">
        <v>257366.98</v>
      </c>
      <c r="AJ825">
        <v>2252344.09</v>
      </c>
      <c r="AK825">
        <v>3526015.21</v>
      </c>
      <c r="AL825">
        <v>0.76398167260507466</v>
      </c>
      <c r="AO825">
        <v>251.87165965515194</v>
      </c>
      <c r="AP825">
        <v>2.4111285668560686E-2</v>
      </c>
    </row>
    <row r="826" spans="1:42" x14ac:dyDescent="0.25">
      <c r="A826" t="s">
        <v>1830</v>
      </c>
      <c r="B826" t="s">
        <v>1831</v>
      </c>
      <c r="C826" t="s">
        <v>1799</v>
      </c>
      <c r="D826" t="s">
        <v>211</v>
      </c>
      <c r="F826">
        <v>3418.55</v>
      </c>
      <c r="H826">
        <v>345503384</v>
      </c>
      <c r="I826">
        <v>46988704.759999998</v>
      </c>
      <c r="J826">
        <v>13745.21</v>
      </c>
      <c r="L826">
        <v>7.35</v>
      </c>
      <c r="M826">
        <v>5.08</v>
      </c>
      <c r="N826">
        <v>17366.23</v>
      </c>
      <c r="P826">
        <v>48.3</v>
      </c>
      <c r="Q826">
        <v>165115.96</v>
      </c>
      <c r="S826">
        <v>0.16170000000000001</v>
      </c>
      <c r="T826">
        <v>0.16170000000000001</v>
      </c>
      <c r="V826">
        <v>7598073.5499999998</v>
      </c>
      <c r="X826">
        <v>1713115.99</v>
      </c>
      <c r="Y826">
        <v>23540278.16</v>
      </c>
      <c r="Z826">
        <v>32851467.699999999</v>
      </c>
      <c r="AA826">
        <v>0.69913541707081528</v>
      </c>
      <c r="AB826">
        <v>345503384</v>
      </c>
      <c r="AC826">
        <v>2.8008600000000002E-2</v>
      </c>
      <c r="AD826">
        <v>9677066.0800000001</v>
      </c>
      <c r="AE826">
        <v>336173.09</v>
      </c>
      <c r="AF826">
        <v>7934246.6399999997</v>
      </c>
      <c r="AH826">
        <v>3510244.7</v>
      </c>
      <c r="AJ826">
        <v>22484169.850000001</v>
      </c>
      <c r="AK826">
        <v>32131532.48</v>
      </c>
      <c r="AL826">
        <v>0.68381396431579367</v>
      </c>
      <c r="AO826">
        <v>501.12357285983819</v>
      </c>
      <c r="AP826">
        <v>5.3315726259440456E-2</v>
      </c>
    </row>
    <row r="827" spans="1:42" x14ac:dyDescent="0.25">
      <c r="A827" t="s">
        <v>1832</v>
      </c>
      <c r="B827" t="s">
        <v>1833</v>
      </c>
      <c r="C827" t="s">
        <v>1799</v>
      </c>
      <c r="D827" t="s">
        <v>211</v>
      </c>
      <c r="F827">
        <v>991.65</v>
      </c>
      <c r="H827">
        <v>92023389</v>
      </c>
      <c r="I827">
        <v>13533379.27</v>
      </c>
      <c r="J827">
        <v>13647.33</v>
      </c>
      <c r="L827">
        <v>6.79</v>
      </c>
      <c r="M827">
        <v>4.7</v>
      </c>
      <c r="N827">
        <v>4660.75</v>
      </c>
      <c r="P827">
        <v>53.72</v>
      </c>
      <c r="Q827">
        <v>53271.43</v>
      </c>
      <c r="S827">
        <v>0.14879999999999999</v>
      </c>
      <c r="T827">
        <v>0.14879999999999999</v>
      </c>
      <c r="V827">
        <v>2013766.83</v>
      </c>
      <c r="X827">
        <v>213929.37</v>
      </c>
      <c r="Y827">
        <v>6461239.0600000005</v>
      </c>
      <c r="Z827">
        <v>8688935.2600000016</v>
      </c>
      <c r="AA827">
        <v>0.64203737194162014</v>
      </c>
      <c r="AB827">
        <v>92023389</v>
      </c>
      <c r="AC827">
        <v>3.0159999999999999E-2</v>
      </c>
      <c r="AD827">
        <v>2775425.41</v>
      </c>
      <c r="AE827">
        <v>113334.79</v>
      </c>
      <c r="AF827">
        <v>2127101.62</v>
      </c>
      <c r="AH827">
        <v>638413.16</v>
      </c>
      <c r="AJ827">
        <v>6232711</v>
      </c>
      <c r="AK827">
        <v>8573741.9900000002</v>
      </c>
      <c r="AL827">
        <v>0.63352558285318794</v>
      </c>
      <c r="AO827">
        <v>215.73072152473151</v>
      </c>
      <c r="AP827">
        <v>2.4951692067421309E-2</v>
      </c>
    </row>
    <row r="828" spans="1:42" x14ac:dyDescent="0.25">
      <c r="A828" t="s">
        <v>1834</v>
      </c>
      <c r="B828" t="s">
        <v>1835</v>
      </c>
      <c r="C828" t="s">
        <v>1799</v>
      </c>
      <c r="D828" t="s">
        <v>211</v>
      </c>
      <c r="F828">
        <v>559.46</v>
      </c>
      <c r="H828">
        <v>105788003</v>
      </c>
      <c r="I828">
        <v>6499589.46</v>
      </c>
      <c r="J828">
        <v>11617.61</v>
      </c>
      <c r="L828">
        <v>16.27</v>
      </c>
      <c r="M828">
        <v>11.26</v>
      </c>
      <c r="N828">
        <v>6299.51</v>
      </c>
      <c r="P828">
        <v>0.59</v>
      </c>
      <c r="Q828">
        <v>330.08</v>
      </c>
      <c r="S828">
        <v>0.45639999999999997</v>
      </c>
      <c r="T828">
        <v>0.45639999999999997</v>
      </c>
      <c r="V828">
        <v>2966412.62</v>
      </c>
      <c r="X828">
        <v>32681.64</v>
      </c>
      <c r="Y828">
        <v>1329179.3999999997</v>
      </c>
      <c r="Z828">
        <v>4328273.66</v>
      </c>
      <c r="AA828">
        <v>0.66593031554334514</v>
      </c>
      <c r="AB828">
        <v>105788003</v>
      </c>
      <c r="AC828">
        <v>2.9549300000000001E-2</v>
      </c>
      <c r="AD828">
        <v>3125961.43</v>
      </c>
      <c r="AE828">
        <v>72818.070000000007</v>
      </c>
      <c r="AF828">
        <v>3039230.69</v>
      </c>
      <c r="AH828">
        <v>25915</v>
      </c>
      <c r="AJ828">
        <v>1320521.98</v>
      </c>
      <c r="AK828">
        <v>4392434.3100000005</v>
      </c>
      <c r="AL828">
        <v>0.67580180825759428</v>
      </c>
      <c r="AO828">
        <v>58.416401530046826</v>
      </c>
      <c r="AP828">
        <v>7.4404391035730695E-3</v>
      </c>
    </row>
    <row r="829" spans="1:42" x14ac:dyDescent="0.25">
      <c r="A829" t="s">
        <v>1836</v>
      </c>
      <c r="B829" t="s">
        <v>1837</v>
      </c>
      <c r="C829" t="s">
        <v>1799</v>
      </c>
      <c r="D829" t="s">
        <v>211</v>
      </c>
      <c r="F829">
        <v>720.13</v>
      </c>
      <c r="H829">
        <v>203901718</v>
      </c>
      <c r="I829">
        <v>8653182.8800000008</v>
      </c>
      <c r="J829">
        <v>12016.13</v>
      </c>
      <c r="L829">
        <v>23.56</v>
      </c>
      <c r="M829">
        <v>16.309999999999999</v>
      </c>
      <c r="N829">
        <v>11745.32</v>
      </c>
      <c r="P829">
        <v>18.309999999999999</v>
      </c>
      <c r="Q829">
        <v>13185.58</v>
      </c>
      <c r="S829">
        <v>0.72829999999999995</v>
      </c>
      <c r="T829">
        <v>0.72829999999999995</v>
      </c>
      <c r="V829">
        <v>6302113.0899999999</v>
      </c>
      <c r="X829">
        <v>119492.16</v>
      </c>
      <c r="Y829">
        <v>1085326.3499999999</v>
      </c>
      <c r="Z829">
        <v>7506931.5999999996</v>
      </c>
      <c r="AA829">
        <v>0.86753414369072002</v>
      </c>
      <c r="AB829">
        <v>203901718</v>
      </c>
      <c r="AC829">
        <v>2.6081300000000002E-2</v>
      </c>
      <c r="AD829">
        <v>5318021.87</v>
      </c>
      <c r="AE829">
        <v>0</v>
      </c>
      <c r="AF829">
        <v>6302113.0899999999</v>
      </c>
      <c r="AH829">
        <v>84159.42</v>
      </c>
      <c r="AJ829">
        <v>1074178.1000000001</v>
      </c>
      <c r="AK829">
        <v>7495783.3499999996</v>
      </c>
      <c r="AL829">
        <v>0.86624580272363305</v>
      </c>
      <c r="AO829">
        <v>165.93137350200658</v>
      </c>
      <c r="AP829">
        <v>1.5941250489850404E-2</v>
      </c>
    </row>
    <row r="830" spans="1:42" x14ac:dyDescent="0.25">
      <c r="A830" t="s">
        <v>1838</v>
      </c>
      <c r="B830" t="s">
        <v>1839</v>
      </c>
      <c r="C830" t="s">
        <v>1799</v>
      </c>
      <c r="D830" t="s">
        <v>211</v>
      </c>
      <c r="F830">
        <v>733.39</v>
      </c>
      <c r="H830">
        <v>134651063</v>
      </c>
      <c r="I830">
        <v>10024342.58</v>
      </c>
      <c r="J830">
        <v>13668.5</v>
      </c>
      <c r="L830">
        <v>13.43</v>
      </c>
      <c r="M830">
        <v>9.2899999999999991</v>
      </c>
      <c r="N830">
        <v>6813.19</v>
      </c>
      <c r="P830">
        <v>7.5</v>
      </c>
      <c r="Q830">
        <v>5500.42</v>
      </c>
      <c r="S830">
        <v>0.34849999999999998</v>
      </c>
      <c r="T830">
        <v>0.34849999999999998</v>
      </c>
      <c r="V830">
        <v>3493483.38</v>
      </c>
      <c r="X830">
        <v>324659.89</v>
      </c>
      <c r="Y830">
        <v>2875656.9499999997</v>
      </c>
      <c r="Z830">
        <v>6693800.2199999997</v>
      </c>
      <c r="AA830">
        <v>0.66775453518070005</v>
      </c>
      <c r="AB830">
        <v>134651063</v>
      </c>
      <c r="AC830">
        <v>3.0560299999999999E-2</v>
      </c>
      <c r="AD830">
        <v>4114976.88</v>
      </c>
      <c r="AE830">
        <v>216590.48</v>
      </c>
      <c r="AF830">
        <v>3710073.86</v>
      </c>
      <c r="AH830">
        <v>494131.38</v>
      </c>
      <c r="AJ830">
        <v>2711484.03</v>
      </c>
      <c r="AK830">
        <v>6746217.7799999993</v>
      </c>
      <c r="AL830">
        <v>0.67298356237940937</v>
      </c>
      <c r="AO830">
        <v>442.68382443174846</v>
      </c>
      <c r="AP830">
        <v>4.8124727156377105E-2</v>
      </c>
    </row>
    <row r="831" spans="1:42" x14ac:dyDescent="0.25">
      <c r="A831" t="s">
        <v>1840</v>
      </c>
      <c r="B831" t="s">
        <v>1841</v>
      </c>
      <c r="C831" t="s">
        <v>1799</v>
      </c>
      <c r="D831" t="s">
        <v>211</v>
      </c>
      <c r="F831">
        <v>289.55</v>
      </c>
      <c r="H831">
        <v>39759550</v>
      </c>
      <c r="I831">
        <v>3868821.42</v>
      </c>
      <c r="J831">
        <v>13361.49</v>
      </c>
      <c r="L831">
        <v>10.27</v>
      </c>
      <c r="M831">
        <v>7.11</v>
      </c>
      <c r="N831">
        <v>2058.6999999999998</v>
      </c>
      <c r="P831">
        <v>24.2</v>
      </c>
      <c r="Q831">
        <v>7007.11</v>
      </c>
      <c r="S831">
        <v>0.24229999999999999</v>
      </c>
      <c r="T831">
        <v>0.24229999999999999</v>
      </c>
      <c r="V831">
        <v>937415.43</v>
      </c>
      <c r="X831">
        <v>94664.71</v>
      </c>
      <c r="Y831">
        <v>1687399.9300000002</v>
      </c>
      <c r="Z831">
        <v>2719480.0700000003</v>
      </c>
      <c r="AA831">
        <v>0.70292209817221296</v>
      </c>
      <c r="AB831">
        <v>39759550</v>
      </c>
      <c r="AC831">
        <v>3.8556800000000002E-2</v>
      </c>
      <c r="AD831">
        <v>1533001.01</v>
      </c>
      <c r="AE831">
        <v>144310.38</v>
      </c>
      <c r="AF831">
        <v>1081725.81</v>
      </c>
      <c r="AH831">
        <v>190441.83</v>
      </c>
      <c r="AJ831">
        <v>1630823.87</v>
      </c>
      <c r="AK831">
        <v>2807214.39</v>
      </c>
      <c r="AL831">
        <v>0.72559937129380347</v>
      </c>
      <c r="AO831">
        <v>326.93735106199273</v>
      </c>
      <c r="AP831">
        <v>3.3721938138112778E-2</v>
      </c>
    </row>
    <row r="832" spans="1:42" x14ac:dyDescent="0.25">
      <c r="A832" t="s">
        <v>1842</v>
      </c>
      <c r="B832" t="s">
        <v>1843</v>
      </c>
      <c r="C832" t="s">
        <v>1799</v>
      </c>
      <c r="D832" t="s">
        <v>102</v>
      </c>
      <c r="F832">
        <v>3092.45</v>
      </c>
      <c r="H832">
        <v>72292333</v>
      </c>
      <c r="I832">
        <v>47914650.939999998</v>
      </c>
      <c r="J832">
        <v>15494.07</v>
      </c>
      <c r="L832">
        <v>1.5</v>
      </c>
      <c r="M832">
        <v>1.5</v>
      </c>
      <c r="N832">
        <v>4638.67</v>
      </c>
      <c r="P832">
        <v>110.88</v>
      </c>
      <c r="Q832">
        <v>342890.85</v>
      </c>
      <c r="S832">
        <v>6.7299999999999999E-2</v>
      </c>
      <c r="T832">
        <v>6.7299999999999999E-2</v>
      </c>
      <c r="V832">
        <v>3224656</v>
      </c>
      <c r="X832">
        <v>3485622.75</v>
      </c>
      <c r="Y832">
        <v>32436157.080000006</v>
      </c>
      <c r="Z832">
        <v>39146435.830000006</v>
      </c>
      <c r="AA832">
        <v>0.81700346474443097</v>
      </c>
      <c r="AB832">
        <v>72292333</v>
      </c>
      <c r="AC832">
        <v>8.2943299999999998E-2</v>
      </c>
      <c r="AD832">
        <v>5996164.6600000001</v>
      </c>
      <c r="AE832">
        <v>186522.53</v>
      </c>
      <c r="AF832">
        <v>3411178.53</v>
      </c>
      <c r="AH832">
        <v>10058673.85</v>
      </c>
      <c r="AJ832">
        <v>30595454.609999999</v>
      </c>
      <c r="AK832">
        <v>37492255.890000001</v>
      </c>
      <c r="AL832">
        <v>0.78247999629484521</v>
      </c>
      <c r="AO832">
        <v>1127.1395657165031</v>
      </c>
      <c r="AP832">
        <v>9.2969139019711308E-2</v>
      </c>
    </row>
    <row r="833" spans="1:42" x14ac:dyDescent="0.25">
      <c r="A833" t="s">
        <v>1844</v>
      </c>
      <c r="B833" t="s">
        <v>1845</v>
      </c>
      <c r="C833" t="s">
        <v>1799</v>
      </c>
      <c r="D833" t="s">
        <v>102</v>
      </c>
      <c r="F833">
        <v>148.78</v>
      </c>
      <c r="H833">
        <v>4630910</v>
      </c>
      <c r="I833">
        <v>2048861.29</v>
      </c>
      <c r="J833">
        <v>13771.08</v>
      </c>
      <c r="L833">
        <v>2.2599999999999998</v>
      </c>
      <c r="M833">
        <v>2.2599999999999998</v>
      </c>
      <c r="N833">
        <v>336.24</v>
      </c>
      <c r="P833">
        <v>95.45</v>
      </c>
      <c r="Q833">
        <v>14201.05</v>
      </c>
      <c r="S833">
        <v>8.2600000000000007E-2</v>
      </c>
      <c r="T833">
        <v>8.2600000000000007E-2</v>
      </c>
      <c r="V833">
        <v>169235.94</v>
      </c>
      <c r="X833">
        <v>396627.41</v>
      </c>
      <c r="Y833">
        <v>1059816.3699999999</v>
      </c>
      <c r="Z833">
        <v>1625679.7199999997</v>
      </c>
      <c r="AA833">
        <v>0.79345523678667373</v>
      </c>
      <c r="AB833">
        <v>4630910</v>
      </c>
      <c r="AC833">
        <v>5.3156000000000002E-2</v>
      </c>
      <c r="AD833">
        <v>246160.65</v>
      </c>
      <c r="AE833">
        <v>6353.98</v>
      </c>
      <c r="AF833">
        <v>175589.92</v>
      </c>
      <c r="AH833">
        <v>410212.25</v>
      </c>
      <c r="AJ833">
        <v>975089.17</v>
      </c>
      <c r="AK833">
        <v>1547306.5</v>
      </c>
      <c r="AL833">
        <v>0.75520314994091176</v>
      </c>
      <c r="AO833">
        <v>2665.8651028364025</v>
      </c>
      <c r="AP833">
        <v>0.25633409411774588</v>
      </c>
    </row>
    <row r="834" spans="1:42" x14ac:dyDescent="0.25">
      <c r="A834" t="s">
        <v>1846</v>
      </c>
      <c r="B834" t="s">
        <v>1847</v>
      </c>
      <c r="C834" t="s">
        <v>1799</v>
      </c>
      <c r="D834" t="s">
        <v>102</v>
      </c>
      <c r="F834">
        <v>4680.12</v>
      </c>
      <c r="H834">
        <v>98073808</v>
      </c>
      <c r="I834">
        <v>73332826.390000001</v>
      </c>
      <c r="J834">
        <v>15669</v>
      </c>
      <c r="L834">
        <v>1.33</v>
      </c>
      <c r="M834">
        <v>1.33</v>
      </c>
      <c r="N834">
        <v>6224.55</v>
      </c>
      <c r="P834">
        <v>114.49</v>
      </c>
      <c r="Q834">
        <v>535826.93000000005</v>
      </c>
      <c r="S834">
        <v>6.4199999999999993E-2</v>
      </c>
      <c r="T834">
        <v>6.4199999999999993E-2</v>
      </c>
      <c r="V834">
        <v>4707967.45</v>
      </c>
      <c r="X834">
        <v>5802837.6299999999</v>
      </c>
      <c r="Y834">
        <v>60389822.800000012</v>
      </c>
      <c r="Z834">
        <v>70900627.88000001</v>
      </c>
      <c r="AA834">
        <v>0.96683342740582467</v>
      </c>
      <c r="AB834">
        <v>98073808</v>
      </c>
      <c r="AC834">
        <v>5.9895700000000003E-2</v>
      </c>
      <c r="AD834">
        <v>5874199.3799999999</v>
      </c>
      <c r="AE834">
        <v>74872.08</v>
      </c>
      <c r="AF834">
        <v>4782839.53</v>
      </c>
      <c r="AH834">
        <v>18713044.449999999</v>
      </c>
      <c r="AJ834">
        <v>59769175.25</v>
      </c>
      <c r="AK834">
        <v>70354852.409999996</v>
      </c>
      <c r="AL834">
        <v>0.95939098318449523</v>
      </c>
      <c r="AO834">
        <v>1239.8907784415785</v>
      </c>
      <c r="AP834">
        <v>8.2479565107796388E-2</v>
      </c>
    </row>
    <row r="835" spans="1:42" x14ac:dyDescent="0.25">
      <c r="A835" t="s">
        <v>1848</v>
      </c>
      <c r="B835" t="s">
        <v>1849</v>
      </c>
      <c r="C835" t="s">
        <v>1799</v>
      </c>
      <c r="D835" t="s">
        <v>102</v>
      </c>
      <c r="F835">
        <v>918.71</v>
      </c>
      <c r="H835">
        <v>74512782</v>
      </c>
      <c r="I835">
        <v>12769347.49</v>
      </c>
      <c r="J835">
        <v>13899.21</v>
      </c>
      <c r="L835">
        <v>5.83</v>
      </c>
      <c r="M835">
        <v>5.83</v>
      </c>
      <c r="N835">
        <v>5356.07</v>
      </c>
      <c r="P835">
        <v>38.44</v>
      </c>
      <c r="Q835">
        <v>35315.21</v>
      </c>
      <c r="S835">
        <v>0.18920000000000001</v>
      </c>
      <c r="T835">
        <v>0.18920000000000001</v>
      </c>
      <c r="V835">
        <v>2415960.54</v>
      </c>
      <c r="X835">
        <v>476884.03</v>
      </c>
      <c r="Y835">
        <v>6239534.5200000005</v>
      </c>
      <c r="Z835">
        <v>9132379.0899999999</v>
      </c>
      <c r="AA835">
        <v>0.71517977697386637</v>
      </c>
      <c r="AB835">
        <v>74512782</v>
      </c>
      <c r="AC835">
        <v>4.0617E-2</v>
      </c>
      <c r="AD835">
        <v>3026485.66</v>
      </c>
      <c r="AE835">
        <v>115511.35</v>
      </c>
      <c r="AF835">
        <v>2531471.89</v>
      </c>
      <c r="AH835">
        <v>691525</v>
      </c>
      <c r="AJ835">
        <v>6042574.21</v>
      </c>
      <c r="AK835">
        <v>9050930.129999999</v>
      </c>
      <c r="AL835">
        <v>0.70880130226607208</v>
      </c>
      <c r="AO835">
        <v>519.08004702245546</v>
      </c>
      <c r="AP835">
        <v>5.2688952754074578E-2</v>
      </c>
    </row>
    <row r="836" spans="1:42" x14ac:dyDescent="0.25">
      <c r="A836" t="s">
        <v>1850</v>
      </c>
      <c r="B836" t="s">
        <v>1851</v>
      </c>
      <c r="C836" t="s">
        <v>1799</v>
      </c>
      <c r="D836" t="s">
        <v>222</v>
      </c>
      <c r="F836">
        <v>4696.5</v>
      </c>
      <c r="H836">
        <v>1616267486</v>
      </c>
      <c r="I836">
        <v>67536166.670000002</v>
      </c>
      <c r="J836">
        <v>14380.1</v>
      </c>
      <c r="L836">
        <v>23.93</v>
      </c>
      <c r="M836">
        <v>7.36</v>
      </c>
      <c r="N836">
        <v>34566.239999999998</v>
      </c>
      <c r="P836">
        <v>21.8</v>
      </c>
      <c r="Q836">
        <v>102383.7</v>
      </c>
      <c r="S836">
        <v>0.2535</v>
      </c>
      <c r="T836">
        <v>0.2535</v>
      </c>
      <c r="V836">
        <v>17120418.25</v>
      </c>
      <c r="X836">
        <v>2728286.68</v>
      </c>
      <c r="Y836">
        <v>22356819.25</v>
      </c>
      <c r="Z836">
        <v>42205524.18</v>
      </c>
      <c r="AA836">
        <v>0.62493218465044986</v>
      </c>
      <c r="AB836">
        <v>1616267486</v>
      </c>
      <c r="AC836">
        <v>1.59937E-2</v>
      </c>
      <c r="AD836">
        <v>25850097.289999999</v>
      </c>
      <c r="AE836">
        <v>2212973.63</v>
      </c>
      <c r="AF836">
        <v>19333391.879999999</v>
      </c>
      <c r="AH836">
        <v>1562716.35</v>
      </c>
      <c r="AJ836">
        <v>21770694.640000001</v>
      </c>
      <c r="AK836">
        <v>43832373.200000003</v>
      </c>
      <c r="AL836">
        <v>0.64902074490216255</v>
      </c>
      <c r="AO836">
        <v>580.91912700947523</v>
      </c>
      <c r="AP836">
        <v>6.2243645069165451E-2</v>
      </c>
    </row>
    <row r="837" spans="1:42" x14ac:dyDescent="0.25">
      <c r="A837" t="s">
        <v>1852</v>
      </c>
      <c r="B837" t="s">
        <v>1853</v>
      </c>
      <c r="C837" t="s">
        <v>1799</v>
      </c>
      <c r="D837" t="s">
        <v>222</v>
      </c>
      <c r="F837">
        <v>2488</v>
      </c>
      <c r="H837">
        <v>1004755606</v>
      </c>
      <c r="I837">
        <v>33376121.23</v>
      </c>
      <c r="J837">
        <v>13414.83</v>
      </c>
      <c r="L837">
        <v>30.1</v>
      </c>
      <c r="M837">
        <v>9.26</v>
      </c>
      <c r="N837">
        <v>23038.880000000001</v>
      </c>
      <c r="P837">
        <v>7.67</v>
      </c>
      <c r="Q837">
        <v>19082.96</v>
      </c>
      <c r="S837">
        <v>0.34689999999999999</v>
      </c>
      <c r="T837">
        <v>0.34689999999999999</v>
      </c>
      <c r="V837">
        <v>11578176.449999999</v>
      </c>
      <c r="X837">
        <v>257638.88</v>
      </c>
      <c r="Y837">
        <v>8053385.7699999986</v>
      </c>
      <c r="Z837">
        <v>19889201.099999998</v>
      </c>
      <c r="AA837">
        <v>0.59591109952353194</v>
      </c>
      <c r="AB837">
        <v>1004755606</v>
      </c>
      <c r="AC837">
        <v>1.63283E-2</v>
      </c>
      <c r="AD837">
        <v>16405950.960000001</v>
      </c>
      <c r="AE837">
        <v>1674754.97</v>
      </c>
      <c r="AF837">
        <v>13252931.42</v>
      </c>
      <c r="AH837">
        <v>179882.55</v>
      </c>
      <c r="AJ837">
        <v>7980697.2199999997</v>
      </c>
      <c r="AK837">
        <v>21491267.52</v>
      </c>
      <c r="AL837">
        <v>0.64391147706770235</v>
      </c>
      <c r="AO837">
        <v>103.55260450160772</v>
      </c>
      <c r="AP837">
        <v>1.1988072818889745E-2</v>
      </c>
    </row>
    <row r="838" spans="1:42" x14ac:dyDescent="0.25">
      <c r="A838" t="s">
        <v>1854</v>
      </c>
      <c r="B838" t="s">
        <v>1855</v>
      </c>
      <c r="C838" t="s">
        <v>1856</v>
      </c>
      <c r="D838" t="s">
        <v>97</v>
      </c>
      <c r="F838">
        <v>52</v>
      </c>
      <c r="H838">
        <v>0</v>
      </c>
      <c r="I838">
        <v>744932.12</v>
      </c>
      <c r="J838">
        <v>14325.61</v>
      </c>
      <c r="L838">
        <v>0</v>
      </c>
      <c r="M838">
        <v>0</v>
      </c>
      <c r="N838">
        <v>0</v>
      </c>
      <c r="P838">
        <v>0</v>
      </c>
      <c r="Q838">
        <v>0</v>
      </c>
      <c r="S838">
        <v>0</v>
      </c>
      <c r="T838">
        <v>0.1</v>
      </c>
      <c r="V838">
        <v>74493.210000000006</v>
      </c>
      <c r="X838">
        <v>0</v>
      </c>
      <c r="Y838">
        <v>412168.51</v>
      </c>
      <c r="Z838">
        <v>486661.72000000003</v>
      </c>
      <c r="AA838">
        <v>0.65329673259356846</v>
      </c>
      <c r="AB838">
        <v>0</v>
      </c>
      <c r="AC838">
        <v>0</v>
      </c>
      <c r="AD838">
        <v>0</v>
      </c>
      <c r="AE838">
        <v>0</v>
      </c>
      <c r="AF838">
        <v>74493.210000000006</v>
      </c>
      <c r="AH838">
        <v>0</v>
      </c>
      <c r="AJ838">
        <v>412168.51</v>
      </c>
      <c r="AK838">
        <v>486661.72000000003</v>
      </c>
      <c r="AL838">
        <v>0.65329673259356846</v>
      </c>
      <c r="AO838">
        <v>0</v>
      </c>
      <c r="AP838">
        <v>0</v>
      </c>
    </row>
    <row r="839" spans="1:42" x14ac:dyDescent="0.25">
      <c r="A839" t="s">
        <v>1857</v>
      </c>
      <c r="B839" t="s">
        <v>1858</v>
      </c>
      <c r="C839" t="s">
        <v>1856</v>
      </c>
      <c r="D839" t="s">
        <v>97</v>
      </c>
      <c r="F839">
        <v>42.98</v>
      </c>
      <c r="H839">
        <v>0</v>
      </c>
      <c r="I839">
        <v>581942.14</v>
      </c>
      <c r="J839">
        <v>13539.83</v>
      </c>
      <c r="L839">
        <v>0</v>
      </c>
      <c r="M839">
        <v>0</v>
      </c>
      <c r="N839">
        <v>0</v>
      </c>
      <c r="P839">
        <v>0</v>
      </c>
      <c r="Q839">
        <v>0</v>
      </c>
      <c r="S839">
        <v>0</v>
      </c>
      <c r="T839">
        <v>0.1</v>
      </c>
      <c r="V839">
        <v>58194.21</v>
      </c>
      <c r="X839">
        <v>0</v>
      </c>
      <c r="Y839">
        <v>291282.68000000005</v>
      </c>
      <c r="Z839">
        <v>349476.89000000007</v>
      </c>
      <c r="AA839">
        <v>0.60053545873134406</v>
      </c>
      <c r="AB839">
        <v>0</v>
      </c>
      <c r="AC839">
        <v>0</v>
      </c>
      <c r="AD839">
        <v>0</v>
      </c>
      <c r="AE839">
        <v>0</v>
      </c>
      <c r="AF839">
        <v>58194.21</v>
      </c>
      <c r="AH839">
        <v>0</v>
      </c>
      <c r="AJ839">
        <v>291282.68</v>
      </c>
      <c r="AK839">
        <v>349476.89</v>
      </c>
      <c r="AL839">
        <v>0.60053545873134395</v>
      </c>
      <c r="AO839">
        <v>0</v>
      </c>
      <c r="AP839">
        <v>0</v>
      </c>
    </row>
    <row r="840" spans="1:42" x14ac:dyDescent="0.25">
      <c r="A840" t="s">
        <v>1859</v>
      </c>
      <c r="B840" t="s">
        <v>1860</v>
      </c>
      <c r="C840" t="s">
        <v>1856</v>
      </c>
      <c r="D840" t="s">
        <v>97</v>
      </c>
      <c r="F840">
        <v>204</v>
      </c>
      <c r="H840">
        <v>0</v>
      </c>
      <c r="I840">
        <v>2582781.66</v>
      </c>
      <c r="J840">
        <v>12660.69</v>
      </c>
      <c r="L840">
        <v>0</v>
      </c>
      <c r="M840">
        <v>0</v>
      </c>
      <c r="N840">
        <v>0</v>
      </c>
      <c r="P840">
        <v>0</v>
      </c>
      <c r="Q840">
        <v>0</v>
      </c>
      <c r="S840">
        <v>0</v>
      </c>
      <c r="T840">
        <v>0.1</v>
      </c>
      <c r="V840">
        <v>258278.16</v>
      </c>
      <c r="X840">
        <v>0</v>
      </c>
      <c r="Y840">
        <v>431998.11</v>
      </c>
      <c r="Z840">
        <v>690276.27</v>
      </c>
      <c r="AA840">
        <v>0.26726079121995933</v>
      </c>
      <c r="AB840">
        <v>0</v>
      </c>
      <c r="AC840">
        <v>0</v>
      </c>
      <c r="AD840">
        <v>0</v>
      </c>
      <c r="AE840">
        <v>0</v>
      </c>
      <c r="AF840">
        <v>258278.16</v>
      </c>
      <c r="AH840">
        <v>0</v>
      </c>
      <c r="AJ840">
        <v>431998.11</v>
      </c>
      <c r="AK840">
        <v>690276.27</v>
      </c>
      <c r="AL840">
        <v>0.26726079121995933</v>
      </c>
      <c r="AO840">
        <v>0</v>
      </c>
      <c r="AP840">
        <v>0</v>
      </c>
    </row>
    <row r="841" spans="1:42" x14ac:dyDescent="0.25">
      <c r="A841" t="s">
        <v>1861</v>
      </c>
      <c r="B841" t="s">
        <v>1862</v>
      </c>
      <c r="C841" t="s">
        <v>1863</v>
      </c>
      <c r="D841" t="s">
        <v>102</v>
      </c>
      <c r="F841">
        <v>192.47</v>
      </c>
      <c r="H841">
        <v>37027633</v>
      </c>
      <c r="I841">
        <v>2449130.29</v>
      </c>
      <c r="J841">
        <v>12724.73</v>
      </c>
      <c r="L841">
        <v>15.11</v>
      </c>
      <c r="M841">
        <v>15.11</v>
      </c>
      <c r="N841">
        <v>2908.22</v>
      </c>
      <c r="P841">
        <v>9.48</v>
      </c>
      <c r="Q841">
        <v>1824.61</v>
      </c>
      <c r="S841">
        <v>0.66910000000000003</v>
      </c>
      <c r="T841">
        <v>0.66910000000000003</v>
      </c>
      <c r="V841">
        <v>1638713.07</v>
      </c>
      <c r="X841">
        <v>127300.57</v>
      </c>
      <c r="Y841">
        <v>572679.80999999994</v>
      </c>
      <c r="Z841">
        <v>2338693.4500000002</v>
      </c>
      <c r="AA841">
        <v>0.95490773175648413</v>
      </c>
      <c r="AB841">
        <v>46694531</v>
      </c>
      <c r="AC841">
        <v>4.18783E-2</v>
      </c>
      <c r="AD841">
        <v>1955487.57</v>
      </c>
      <c r="AE841">
        <v>211953.81</v>
      </c>
      <c r="AF841">
        <v>1850666.88</v>
      </c>
      <c r="AH841">
        <v>96246.720000000001</v>
      </c>
      <c r="AJ841">
        <v>568339.81999999995</v>
      </c>
      <c r="AK841">
        <v>2546307.27</v>
      </c>
      <c r="AL841">
        <v>1.0396781585678727</v>
      </c>
      <c r="AO841">
        <v>661.40473840078982</v>
      </c>
      <c r="AP841">
        <v>4.9994190214129187E-2</v>
      </c>
    </row>
    <row r="842" spans="1:42" x14ac:dyDescent="0.25">
      <c r="A842" t="s">
        <v>1864</v>
      </c>
      <c r="B842" t="s">
        <v>1865</v>
      </c>
      <c r="C842" t="s">
        <v>1863</v>
      </c>
      <c r="D842" t="s">
        <v>102</v>
      </c>
      <c r="F842">
        <v>986.69</v>
      </c>
      <c r="H842">
        <v>169927456</v>
      </c>
      <c r="I842">
        <v>12989424.34</v>
      </c>
      <c r="J842">
        <v>13164.64</v>
      </c>
      <c r="L842">
        <v>13.08</v>
      </c>
      <c r="M842">
        <v>13.08</v>
      </c>
      <c r="N842">
        <v>12905.9</v>
      </c>
      <c r="P842">
        <v>1.1000000000000001</v>
      </c>
      <c r="Q842">
        <v>1085.3499999999999</v>
      </c>
      <c r="S842">
        <v>0.55920000000000003</v>
      </c>
      <c r="T842">
        <v>0.55920000000000003</v>
      </c>
      <c r="V842">
        <v>7263686.0899999999</v>
      </c>
      <c r="X842">
        <v>382328.32000000001</v>
      </c>
      <c r="Y842">
        <v>2051825.12</v>
      </c>
      <c r="Z842">
        <v>9697839.5300000012</v>
      </c>
      <c r="AA842">
        <v>0.74659502039179682</v>
      </c>
      <c r="AB842">
        <v>169927456</v>
      </c>
      <c r="AC842">
        <v>3.6854699999999997E-2</v>
      </c>
      <c r="AD842">
        <v>6262625.4100000001</v>
      </c>
      <c r="AE842">
        <v>0</v>
      </c>
      <c r="AF842">
        <v>7263686.0899999999</v>
      </c>
      <c r="AH842">
        <v>260115.28</v>
      </c>
      <c r="AJ842">
        <v>1985910.61</v>
      </c>
      <c r="AK842">
        <v>9631925.0199999996</v>
      </c>
      <c r="AL842">
        <v>0.74152054532079437</v>
      </c>
      <c r="AO842">
        <v>387.48575540443301</v>
      </c>
      <c r="AP842">
        <v>3.9693863812905808E-2</v>
      </c>
    </row>
    <row r="843" spans="1:42" x14ac:dyDescent="0.25">
      <c r="A843" t="s">
        <v>1866</v>
      </c>
      <c r="B843" t="s">
        <v>1867</v>
      </c>
      <c r="C843" t="s">
        <v>1863</v>
      </c>
      <c r="D843" t="s">
        <v>102</v>
      </c>
      <c r="F843">
        <v>1012.21</v>
      </c>
      <c r="H843">
        <v>132392697</v>
      </c>
      <c r="I843">
        <v>13072839.84</v>
      </c>
      <c r="J843">
        <v>12915.14</v>
      </c>
      <c r="L843">
        <v>10.119999999999999</v>
      </c>
      <c r="M843">
        <v>10.119999999999999</v>
      </c>
      <c r="N843">
        <v>10243.56</v>
      </c>
      <c r="P843">
        <v>3.64</v>
      </c>
      <c r="Q843">
        <v>3684.44</v>
      </c>
      <c r="S843">
        <v>0.39300000000000002</v>
      </c>
      <c r="T843">
        <v>0.39300000000000002</v>
      </c>
      <c r="V843">
        <v>5137626.05</v>
      </c>
      <c r="X843">
        <v>182202.13</v>
      </c>
      <c r="Y843">
        <v>3669422.36</v>
      </c>
      <c r="Z843">
        <v>8989250.5399999991</v>
      </c>
      <c r="AA843">
        <v>0.68762798672824554</v>
      </c>
      <c r="AB843">
        <v>134589855</v>
      </c>
      <c r="AC843">
        <v>3.7139800000000001E-2</v>
      </c>
      <c r="AD843">
        <v>4998640.29</v>
      </c>
      <c r="AE843">
        <v>0</v>
      </c>
      <c r="AF843">
        <v>5137626.05</v>
      </c>
      <c r="AH843">
        <v>141170.57999999999</v>
      </c>
      <c r="AJ843">
        <v>3625324.62</v>
      </c>
      <c r="AK843">
        <v>8945152.8000000007</v>
      </c>
      <c r="AL843">
        <v>0.68425475332680286</v>
      </c>
      <c r="AO843">
        <v>180.00427776844725</v>
      </c>
      <c r="AP843">
        <v>2.0368811363401192E-2</v>
      </c>
    </row>
    <row r="844" spans="1:42" x14ac:dyDescent="0.25">
      <c r="A844" t="s">
        <v>1868</v>
      </c>
      <c r="B844" t="s">
        <v>1869</v>
      </c>
      <c r="C844" t="s">
        <v>1856</v>
      </c>
      <c r="D844" t="s">
        <v>102</v>
      </c>
      <c r="F844">
        <v>544.25</v>
      </c>
      <c r="H844">
        <v>84914729</v>
      </c>
      <c r="I844">
        <v>7063748.2400000002</v>
      </c>
      <c r="J844">
        <v>12978.86</v>
      </c>
      <c r="L844">
        <v>12.02</v>
      </c>
      <c r="M844">
        <v>12.02</v>
      </c>
      <c r="N844">
        <v>6541.88</v>
      </c>
      <c r="P844">
        <v>0</v>
      </c>
      <c r="Q844">
        <v>0</v>
      </c>
      <c r="S844">
        <v>0.49940000000000001</v>
      </c>
      <c r="T844">
        <v>0.49940000000000001</v>
      </c>
      <c r="V844">
        <v>3527635.87</v>
      </c>
      <c r="X844">
        <v>161921.39000000001</v>
      </c>
      <c r="Y844">
        <v>1217232.8900000004</v>
      </c>
      <c r="Z844">
        <v>4906790.1500000004</v>
      </c>
      <c r="AA844">
        <v>0.69464397417425516</v>
      </c>
      <c r="AB844">
        <v>87336229</v>
      </c>
      <c r="AC844">
        <v>3.6841800000000001E-2</v>
      </c>
      <c r="AD844">
        <v>3217623.88</v>
      </c>
      <c r="AE844">
        <v>0</v>
      </c>
      <c r="AF844">
        <v>3527635.87</v>
      </c>
      <c r="AH844">
        <v>151723.43</v>
      </c>
      <c r="AJ844">
        <v>1170903.22</v>
      </c>
      <c r="AK844">
        <v>4860460.4800000004</v>
      </c>
      <c r="AL844">
        <v>0.68808518011395037</v>
      </c>
      <c r="AO844">
        <v>297.512889297198</v>
      </c>
      <c r="AP844">
        <v>3.3314001968801112E-2</v>
      </c>
    </row>
    <row r="845" spans="1:42" x14ac:dyDescent="0.25">
      <c r="A845" t="s">
        <v>1870</v>
      </c>
      <c r="B845" t="s">
        <v>1871</v>
      </c>
      <c r="C845" t="s">
        <v>1856</v>
      </c>
      <c r="D845" t="s">
        <v>102</v>
      </c>
      <c r="F845">
        <v>2127.7199999999998</v>
      </c>
      <c r="H845">
        <v>279922125</v>
      </c>
      <c r="I845">
        <v>26281252</v>
      </c>
      <c r="J845">
        <v>12351.83</v>
      </c>
      <c r="L845">
        <v>10.65</v>
      </c>
      <c r="M845">
        <v>10.65</v>
      </c>
      <c r="N845">
        <v>22660.21</v>
      </c>
      <c r="P845">
        <v>1.9</v>
      </c>
      <c r="Q845">
        <v>4042.66</v>
      </c>
      <c r="S845">
        <v>0.42220000000000002</v>
      </c>
      <c r="T845">
        <v>0.42220000000000002</v>
      </c>
      <c r="V845">
        <v>11095944.59</v>
      </c>
      <c r="X845">
        <v>225721.69</v>
      </c>
      <c r="Y845">
        <v>7290119.1399999987</v>
      </c>
      <c r="Z845">
        <v>18611785.419999998</v>
      </c>
      <c r="AA845">
        <v>0.70817727481171744</v>
      </c>
      <c r="AB845">
        <v>279922125</v>
      </c>
      <c r="AC845">
        <v>3.5135399999999997E-2</v>
      </c>
      <c r="AD845">
        <v>9835175.8300000001</v>
      </c>
      <c r="AE845">
        <v>0</v>
      </c>
      <c r="AF845">
        <v>11095944.59</v>
      </c>
      <c r="AH845">
        <v>95374.3</v>
      </c>
      <c r="AJ845">
        <v>7262286.75</v>
      </c>
      <c r="AK845">
        <v>18583953.030000001</v>
      </c>
      <c r="AL845">
        <v>0.70711825410752882</v>
      </c>
      <c r="AO845">
        <v>106.08618145244677</v>
      </c>
      <c r="AP845">
        <v>1.2146053621402206E-2</v>
      </c>
    </row>
    <row r="846" spans="1:42" x14ac:dyDescent="0.25">
      <c r="A846" t="s">
        <v>1872</v>
      </c>
      <c r="B846" t="s">
        <v>1873</v>
      </c>
      <c r="C846" t="s">
        <v>1856</v>
      </c>
      <c r="D846" t="s">
        <v>102</v>
      </c>
      <c r="F846">
        <v>4630.12</v>
      </c>
      <c r="H846">
        <v>799221759</v>
      </c>
      <c r="I846">
        <v>58249173.200000003</v>
      </c>
      <c r="J846">
        <v>12580.48</v>
      </c>
      <c r="L846">
        <v>13.72</v>
      </c>
      <c r="M846">
        <v>13.72</v>
      </c>
      <c r="N846">
        <v>63525.24</v>
      </c>
      <c r="P846">
        <v>2.85</v>
      </c>
      <c r="Q846">
        <v>13195.84</v>
      </c>
      <c r="S846">
        <v>0.5948</v>
      </c>
      <c r="T846">
        <v>0.5948</v>
      </c>
      <c r="V846">
        <v>34646608.210000001</v>
      </c>
      <c r="X846">
        <v>427695.74</v>
      </c>
      <c r="Y846">
        <v>8030487.7600000007</v>
      </c>
      <c r="Z846">
        <v>43104791.710000001</v>
      </c>
      <c r="AA846">
        <v>0.7400069278579906</v>
      </c>
      <c r="AB846">
        <v>799221759</v>
      </c>
      <c r="AC846">
        <v>3.8034600000000002E-2</v>
      </c>
      <c r="AD846">
        <v>30398079.91</v>
      </c>
      <c r="AE846">
        <v>0</v>
      </c>
      <c r="AF846">
        <v>34646608.210000001</v>
      </c>
      <c r="AH846">
        <v>304072</v>
      </c>
      <c r="AJ846">
        <v>7951431.1399999997</v>
      </c>
      <c r="AK846">
        <v>43025735.090000004</v>
      </c>
      <c r="AL846">
        <v>0.73864971340056718</v>
      </c>
      <c r="AO846">
        <v>92.37249574525066</v>
      </c>
      <c r="AP846">
        <v>9.9404632856442375E-3</v>
      </c>
    </row>
    <row r="847" spans="1:42" x14ac:dyDescent="0.25">
      <c r="A847" t="s">
        <v>1874</v>
      </c>
      <c r="B847" t="s">
        <v>1875</v>
      </c>
      <c r="C847" t="s">
        <v>1856</v>
      </c>
      <c r="D847" t="s">
        <v>102</v>
      </c>
      <c r="F847">
        <v>1238.79</v>
      </c>
      <c r="H847">
        <v>228318045</v>
      </c>
      <c r="I847">
        <v>15312897.73</v>
      </c>
      <c r="J847">
        <v>12361.17</v>
      </c>
      <c r="L847">
        <v>14.91</v>
      </c>
      <c r="M847">
        <v>14.91</v>
      </c>
      <c r="N847">
        <v>18470.349999999999</v>
      </c>
      <c r="P847">
        <v>8.2899999999999991</v>
      </c>
      <c r="Q847">
        <v>10269.56</v>
      </c>
      <c r="S847">
        <v>0.65869999999999995</v>
      </c>
      <c r="T847">
        <v>0.65869999999999995</v>
      </c>
      <c r="V847">
        <v>10086605.73</v>
      </c>
      <c r="X847">
        <v>151485.49</v>
      </c>
      <c r="Y847">
        <v>1779513.44</v>
      </c>
      <c r="Z847">
        <v>12017604.66</v>
      </c>
      <c r="AA847">
        <v>0.78480277684189825</v>
      </c>
      <c r="AB847">
        <v>231358021</v>
      </c>
      <c r="AC847">
        <v>4.8474999999999997E-2</v>
      </c>
      <c r="AD847">
        <v>11215080.060000001</v>
      </c>
      <c r="AE847">
        <v>743326.04</v>
      </c>
      <c r="AF847">
        <v>10829931.77</v>
      </c>
      <c r="AH847">
        <v>62597.15</v>
      </c>
      <c r="AJ847">
        <v>1766042.7</v>
      </c>
      <c r="AK847">
        <v>12747459.959999999</v>
      </c>
      <c r="AL847">
        <v>0.83246555843091874</v>
      </c>
      <c r="AO847">
        <v>122.28504427707682</v>
      </c>
      <c r="AP847">
        <v>1.1883582335252928E-2</v>
      </c>
    </row>
    <row r="848" spans="1:42" x14ac:dyDescent="0.25">
      <c r="A848" t="s">
        <v>1876</v>
      </c>
      <c r="B848" t="s">
        <v>1877</v>
      </c>
      <c r="C848" t="s">
        <v>1856</v>
      </c>
      <c r="D848" t="s">
        <v>102</v>
      </c>
      <c r="F848">
        <v>1142.04</v>
      </c>
      <c r="H848">
        <v>123747550</v>
      </c>
      <c r="I848">
        <v>15026390.67</v>
      </c>
      <c r="J848">
        <v>13157.49</v>
      </c>
      <c r="L848">
        <v>8.23</v>
      </c>
      <c r="M848">
        <v>8.23</v>
      </c>
      <c r="N848">
        <v>9398.98</v>
      </c>
      <c r="P848">
        <v>14.44</v>
      </c>
      <c r="Q848">
        <v>16491.05</v>
      </c>
      <c r="S848">
        <v>0.29459999999999997</v>
      </c>
      <c r="T848">
        <v>0.29459999999999997</v>
      </c>
      <c r="V848">
        <v>4426774.6900000004</v>
      </c>
      <c r="X848">
        <v>450306.07</v>
      </c>
      <c r="Y848">
        <v>5838316.3700000001</v>
      </c>
      <c r="Z848">
        <v>10715397.130000001</v>
      </c>
      <c r="AA848">
        <v>0.71310518708881676</v>
      </c>
      <c r="AB848">
        <v>128702618</v>
      </c>
      <c r="AC848">
        <v>3.5064900000000003E-2</v>
      </c>
      <c r="AD848">
        <v>4512944.42</v>
      </c>
      <c r="AE848">
        <v>25385.599999999999</v>
      </c>
      <c r="AF848">
        <v>4452160.29</v>
      </c>
      <c r="AH848">
        <v>298619.3</v>
      </c>
      <c r="AJ848">
        <v>5752644.04</v>
      </c>
      <c r="AK848">
        <v>10655110.4</v>
      </c>
      <c r="AL848">
        <v>0.70909313047961642</v>
      </c>
      <c r="AO848">
        <v>394.29973556092608</v>
      </c>
      <c r="AP848">
        <v>4.2261980692382128E-2</v>
      </c>
    </row>
    <row r="849" spans="1:42" x14ac:dyDescent="0.25">
      <c r="A849" t="s">
        <v>1878</v>
      </c>
      <c r="B849" t="s">
        <v>1879</v>
      </c>
      <c r="C849" t="s">
        <v>1856</v>
      </c>
      <c r="D849" t="s">
        <v>102</v>
      </c>
      <c r="F849">
        <v>545.12</v>
      </c>
      <c r="H849">
        <v>82099536</v>
      </c>
      <c r="I849">
        <v>6975111.3600000003</v>
      </c>
      <c r="J849">
        <v>12795.55</v>
      </c>
      <c r="L849">
        <v>11.77</v>
      </c>
      <c r="M849">
        <v>11.77</v>
      </c>
      <c r="N849">
        <v>6416.06</v>
      </c>
      <c r="P849">
        <v>0.06</v>
      </c>
      <c r="Q849">
        <v>32.700000000000003</v>
      </c>
      <c r="S849">
        <v>0.48520000000000002</v>
      </c>
      <c r="T849">
        <v>0.48520000000000002</v>
      </c>
      <c r="V849">
        <v>3384324.03</v>
      </c>
      <c r="X849">
        <v>3568768.24</v>
      </c>
      <c r="Y849">
        <v>524635.27</v>
      </c>
      <c r="Z849">
        <v>7477727.5399999991</v>
      </c>
      <c r="AA849">
        <v>1</v>
      </c>
      <c r="AB849">
        <v>82099536</v>
      </c>
      <c r="AC849">
        <v>3.6427899999999999E-2</v>
      </c>
      <c r="AD849">
        <v>2990713.68</v>
      </c>
      <c r="AE849">
        <v>0</v>
      </c>
      <c r="AF849">
        <v>3384324.03</v>
      </c>
      <c r="AH849">
        <v>91782.6</v>
      </c>
      <c r="AJ849">
        <v>524635.27</v>
      </c>
      <c r="AK849">
        <v>7477727.5399999991</v>
      </c>
      <c r="AL849">
        <v>1.0720585169266743</v>
      </c>
      <c r="AO849">
        <v>6546.7571176988558</v>
      </c>
      <c r="AP849">
        <v>0.47725304524802203</v>
      </c>
    </row>
    <row r="850" spans="1:42" x14ac:dyDescent="0.25">
      <c r="A850" t="s">
        <v>1880</v>
      </c>
      <c r="B850" t="s">
        <v>1881</v>
      </c>
      <c r="C850" t="s">
        <v>1856</v>
      </c>
      <c r="D850" t="s">
        <v>102</v>
      </c>
      <c r="F850">
        <v>1282.94</v>
      </c>
      <c r="H850">
        <v>127777593</v>
      </c>
      <c r="I850">
        <v>17554546.68</v>
      </c>
      <c r="J850">
        <v>13683.06</v>
      </c>
      <c r="L850">
        <v>7.27</v>
      </c>
      <c r="M850">
        <v>7.27</v>
      </c>
      <c r="N850">
        <v>9326.9699999999993</v>
      </c>
      <c r="P850">
        <v>22.65</v>
      </c>
      <c r="Q850">
        <v>29058.59</v>
      </c>
      <c r="S850">
        <v>0.24940000000000001</v>
      </c>
      <c r="T850">
        <v>0.24940000000000001</v>
      </c>
      <c r="V850">
        <v>4378103.9400000004</v>
      </c>
      <c r="X850">
        <v>154795.32</v>
      </c>
      <c r="Y850">
        <v>7390653.1900000013</v>
      </c>
      <c r="Z850">
        <v>11923552.450000003</v>
      </c>
      <c r="AA850">
        <v>0.67922873016052177</v>
      </c>
      <c r="AB850">
        <v>127777593</v>
      </c>
      <c r="AC850">
        <v>3.6001199999999997E-2</v>
      </c>
      <c r="AD850">
        <v>4600146.68</v>
      </c>
      <c r="AE850">
        <v>55377.45</v>
      </c>
      <c r="AF850">
        <v>4433481.3899999997</v>
      </c>
      <c r="AH850">
        <v>583933.24</v>
      </c>
      <c r="AJ850">
        <v>7203344.1799999997</v>
      </c>
      <c r="AK850">
        <v>11791620.890000001</v>
      </c>
      <c r="AL850">
        <v>0.67171320940085932</v>
      </c>
      <c r="AO850">
        <v>120.65671036837264</v>
      </c>
      <c r="AP850">
        <v>1.3127569266687983E-2</v>
      </c>
    </row>
    <row r="851" spans="1:42" x14ac:dyDescent="0.25">
      <c r="A851" t="s">
        <v>1882</v>
      </c>
      <c r="B851" t="s">
        <v>1883</v>
      </c>
      <c r="C851" t="s">
        <v>1856</v>
      </c>
      <c r="D851" t="s">
        <v>102</v>
      </c>
      <c r="F851">
        <v>1477.21</v>
      </c>
      <c r="H851">
        <v>192939283</v>
      </c>
      <c r="I851">
        <v>17881463.84</v>
      </c>
      <c r="J851">
        <v>12104.88</v>
      </c>
      <c r="L851">
        <v>10.78</v>
      </c>
      <c r="M851">
        <v>10.78</v>
      </c>
      <c r="N851">
        <v>15924.32</v>
      </c>
      <c r="P851">
        <v>1.56</v>
      </c>
      <c r="Q851">
        <v>2304.44</v>
      </c>
      <c r="S851">
        <v>0.42949999999999999</v>
      </c>
      <c r="T851">
        <v>0.42949999999999999</v>
      </c>
      <c r="V851">
        <v>7680088.71</v>
      </c>
      <c r="X851">
        <v>151695.32999999999</v>
      </c>
      <c r="Y851">
        <v>4620913.96</v>
      </c>
      <c r="Z851">
        <v>12452698</v>
      </c>
      <c r="AA851">
        <v>0.69640260503415252</v>
      </c>
      <c r="AB851">
        <v>194171883</v>
      </c>
      <c r="AC851">
        <v>3.4987499999999998E-2</v>
      </c>
      <c r="AD851">
        <v>6793588.75</v>
      </c>
      <c r="AE851">
        <v>0</v>
      </c>
      <c r="AF851">
        <v>7680088.71</v>
      </c>
      <c r="AH851">
        <v>60112.15</v>
      </c>
      <c r="AJ851">
        <v>4602664.0599999996</v>
      </c>
      <c r="AK851">
        <v>12434448.1</v>
      </c>
      <c r="AL851">
        <v>0.69538200067181966</v>
      </c>
      <c r="AO851">
        <v>102.69042993210172</v>
      </c>
      <c r="AP851">
        <v>1.2199602972326532E-2</v>
      </c>
    </row>
    <row r="852" spans="1:42" x14ac:dyDescent="0.25">
      <c r="A852" t="s">
        <v>1884</v>
      </c>
      <c r="B852" t="s">
        <v>1885</v>
      </c>
      <c r="C852" t="s">
        <v>1856</v>
      </c>
      <c r="D852" t="s">
        <v>102</v>
      </c>
      <c r="F852">
        <v>841.55</v>
      </c>
      <c r="H852">
        <v>185107213</v>
      </c>
      <c r="I852">
        <v>10793038.939999999</v>
      </c>
      <c r="J852">
        <v>12825.19</v>
      </c>
      <c r="L852">
        <v>17.149999999999999</v>
      </c>
      <c r="M852">
        <v>17.149999999999999</v>
      </c>
      <c r="N852">
        <v>14432.58</v>
      </c>
      <c r="P852">
        <v>26.21</v>
      </c>
      <c r="Q852">
        <v>22057.02</v>
      </c>
      <c r="S852">
        <v>0.76639999999999997</v>
      </c>
      <c r="T852">
        <v>0.76639999999999997</v>
      </c>
      <c r="V852">
        <v>8271785.04</v>
      </c>
      <c r="X852">
        <v>141632.35</v>
      </c>
      <c r="Y852">
        <v>823824.33</v>
      </c>
      <c r="Z852">
        <v>9237241.7200000007</v>
      </c>
      <c r="AA852">
        <v>0.85585179219227403</v>
      </c>
      <c r="AB852">
        <v>197952327</v>
      </c>
      <c r="AC852">
        <v>3.6942799999999998E-2</v>
      </c>
      <c r="AD852">
        <v>7312913.2199999997</v>
      </c>
      <c r="AE852">
        <v>0</v>
      </c>
      <c r="AF852">
        <v>8271785.04</v>
      </c>
      <c r="AH852">
        <v>155964.19</v>
      </c>
      <c r="AJ852">
        <v>801342.37</v>
      </c>
      <c r="AK852">
        <v>9214759.7599999998</v>
      </c>
      <c r="AL852">
        <v>0.85376878664351419</v>
      </c>
      <c r="AO852">
        <v>168.29938803398491</v>
      </c>
      <c r="AP852">
        <v>1.5370161967195985E-2</v>
      </c>
    </row>
    <row r="853" spans="1:42" x14ac:dyDescent="0.25">
      <c r="A853" t="s">
        <v>1886</v>
      </c>
      <c r="B853" t="s">
        <v>1887</v>
      </c>
      <c r="C853" t="s">
        <v>1856</v>
      </c>
      <c r="D853" t="s">
        <v>102</v>
      </c>
      <c r="F853">
        <v>12627.03</v>
      </c>
      <c r="H853">
        <v>2011464755</v>
      </c>
      <c r="I853">
        <v>185317799.88999999</v>
      </c>
      <c r="J853">
        <v>14676.27</v>
      </c>
      <c r="L853">
        <v>10.85</v>
      </c>
      <c r="M853">
        <v>10.85</v>
      </c>
      <c r="N853">
        <v>137003.26999999999</v>
      </c>
      <c r="P853">
        <v>1.39</v>
      </c>
      <c r="Q853">
        <v>17551.57</v>
      </c>
      <c r="S853">
        <v>0.43340000000000001</v>
      </c>
      <c r="T853">
        <v>0.43340000000000001</v>
      </c>
      <c r="V853">
        <v>80316734.469999999</v>
      </c>
      <c r="X853">
        <v>11606681.15</v>
      </c>
      <c r="Y853">
        <v>49567796.709999986</v>
      </c>
      <c r="Z853">
        <v>141491212.32999998</v>
      </c>
      <c r="AA853">
        <v>0.76350578527257296</v>
      </c>
      <c r="AB853">
        <v>2011464755</v>
      </c>
      <c r="AC853">
        <v>4.91609E-2</v>
      </c>
      <c r="AD853">
        <v>98885417.670000002</v>
      </c>
      <c r="AE853">
        <v>8047667.29</v>
      </c>
      <c r="AF853">
        <v>88364401.760000005</v>
      </c>
      <c r="AH853">
        <v>21894325.32</v>
      </c>
      <c r="AJ853">
        <v>44389915.43</v>
      </c>
      <c r="AK853">
        <v>144360998.34</v>
      </c>
      <c r="AL853">
        <v>0.77899154007704108</v>
      </c>
      <c r="AO853">
        <v>919.19328218908163</v>
      </c>
      <c r="AP853">
        <v>8.0400394036233155E-2</v>
      </c>
    </row>
    <row r="854" spans="1:42" x14ac:dyDescent="0.25">
      <c r="A854" t="s">
        <v>1888</v>
      </c>
      <c r="B854" t="s">
        <v>1889</v>
      </c>
      <c r="C854" t="s">
        <v>1890</v>
      </c>
      <c r="D854" t="s">
        <v>97</v>
      </c>
      <c r="F854">
        <v>10</v>
      </c>
      <c r="H854">
        <v>0</v>
      </c>
      <c r="I854">
        <v>131189.06</v>
      </c>
      <c r="J854">
        <v>13118.9</v>
      </c>
      <c r="L854">
        <v>0</v>
      </c>
      <c r="M854">
        <v>0</v>
      </c>
      <c r="N854">
        <v>0</v>
      </c>
      <c r="P854">
        <v>0</v>
      </c>
      <c r="Q854">
        <v>0</v>
      </c>
      <c r="S854">
        <v>0</v>
      </c>
      <c r="T854">
        <v>0.1</v>
      </c>
      <c r="V854">
        <v>13118.9</v>
      </c>
      <c r="X854">
        <v>0</v>
      </c>
      <c r="Y854">
        <v>69587.239999999991</v>
      </c>
      <c r="Z854">
        <v>82706.139999999985</v>
      </c>
      <c r="AA854">
        <v>0.6304347328961728</v>
      </c>
      <c r="AB854">
        <v>0</v>
      </c>
      <c r="AC854">
        <v>0</v>
      </c>
      <c r="AD854">
        <v>0</v>
      </c>
      <c r="AE854">
        <v>0</v>
      </c>
      <c r="AF854">
        <v>13118.9</v>
      </c>
      <c r="AH854">
        <v>0</v>
      </c>
      <c r="AJ854">
        <v>69587.240000000005</v>
      </c>
      <c r="AK854">
        <v>82706.14</v>
      </c>
      <c r="AL854">
        <v>0.63043473289617291</v>
      </c>
      <c r="AO854">
        <v>0</v>
      </c>
      <c r="AP854">
        <v>0</v>
      </c>
    </row>
    <row r="855" spans="1:42" x14ac:dyDescent="0.25">
      <c r="A855" t="s">
        <v>1891</v>
      </c>
      <c r="B855" t="s">
        <v>1892</v>
      </c>
      <c r="C855" t="s">
        <v>1890</v>
      </c>
      <c r="D855" t="s">
        <v>97</v>
      </c>
      <c r="F855">
        <v>14.65</v>
      </c>
      <c r="H855">
        <v>0</v>
      </c>
      <c r="I855">
        <v>174210.26</v>
      </c>
      <c r="J855">
        <v>11891.48</v>
      </c>
      <c r="L855">
        <v>0</v>
      </c>
      <c r="M855">
        <v>0</v>
      </c>
      <c r="N855">
        <v>0</v>
      </c>
      <c r="P855">
        <v>0</v>
      </c>
      <c r="Q855">
        <v>0</v>
      </c>
      <c r="S855">
        <v>0</v>
      </c>
      <c r="T855">
        <v>0.1</v>
      </c>
      <c r="V855">
        <v>17421.02</v>
      </c>
      <c r="X855">
        <v>0</v>
      </c>
      <c r="Y855">
        <v>303821.17000000004</v>
      </c>
      <c r="Z855">
        <v>321242.19000000006</v>
      </c>
      <c r="AA855">
        <v>1</v>
      </c>
      <c r="AB855">
        <v>0</v>
      </c>
      <c r="AC855">
        <v>0</v>
      </c>
      <c r="AD855">
        <v>0</v>
      </c>
      <c r="AE855">
        <v>0</v>
      </c>
      <c r="AF855">
        <v>17421.02</v>
      </c>
      <c r="AH855">
        <v>0</v>
      </c>
      <c r="AJ855">
        <v>303821.17</v>
      </c>
      <c r="AK855">
        <v>321242.19</v>
      </c>
      <c r="AL855">
        <v>1.8439912207237392</v>
      </c>
      <c r="AO855">
        <v>0</v>
      </c>
      <c r="AP855">
        <v>0</v>
      </c>
    </row>
    <row r="856" spans="1:42" x14ac:dyDescent="0.25">
      <c r="A856" t="s">
        <v>1893</v>
      </c>
      <c r="B856" t="s">
        <v>1894</v>
      </c>
      <c r="C856" t="s">
        <v>1895</v>
      </c>
      <c r="D856" t="s">
        <v>102</v>
      </c>
      <c r="F856">
        <v>831.53</v>
      </c>
      <c r="H856">
        <v>88955119</v>
      </c>
      <c r="I856">
        <v>11058136.98</v>
      </c>
      <c r="J856">
        <v>13298.54</v>
      </c>
      <c r="L856">
        <v>8.0399999999999991</v>
      </c>
      <c r="M856">
        <v>8.0399999999999991</v>
      </c>
      <c r="N856">
        <v>6685.5</v>
      </c>
      <c r="P856">
        <v>15.92</v>
      </c>
      <c r="Q856">
        <v>13237.95</v>
      </c>
      <c r="S856">
        <v>0.28539999999999999</v>
      </c>
      <c r="T856">
        <v>0.28539999999999999</v>
      </c>
      <c r="V856">
        <v>3155992.29</v>
      </c>
      <c r="X856">
        <v>2928810.41</v>
      </c>
      <c r="Y856">
        <v>3138921.2600000007</v>
      </c>
      <c r="Z856">
        <v>9223723.9600000009</v>
      </c>
      <c r="AA856">
        <v>0.83411192831868863</v>
      </c>
      <c r="AB856">
        <v>88955119</v>
      </c>
      <c r="AC856">
        <v>3.9077500000000001E-2</v>
      </c>
      <c r="AD856">
        <v>3476143.66</v>
      </c>
      <c r="AE856">
        <v>91371.199999999997</v>
      </c>
      <c r="AF856">
        <v>3247363.49</v>
      </c>
      <c r="AH856">
        <v>497675.36</v>
      </c>
      <c r="AJ856">
        <v>3056362.85</v>
      </c>
      <c r="AK856">
        <v>9232536.75</v>
      </c>
      <c r="AL856">
        <v>0.83490887901806399</v>
      </c>
      <c r="AO856">
        <v>3522.1945209433215</v>
      </c>
      <c r="AP856">
        <v>0.31722705138433377</v>
      </c>
    </row>
    <row r="857" spans="1:42" x14ac:dyDescent="0.25">
      <c r="A857" t="s">
        <v>1896</v>
      </c>
      <c r="B857" t="s">
        <v>1897</v>
      </c>
      <c r="C857" t="s">
        <v>1895</v>
      </c>
      <c r="D857" t="s">
        <v>102</v>
      </c>
      <c r="F857">
        <v>621.04</v>
      </c>
      <c r="H857">
        <v>98521246</v>
      </c>
      <c r="I857">
        <v>8072539.1699999999</v>
      </c>
      <c r="J857">
        <v>12998.42</v>
      </c>
      <c r="L857">
        <v>12.2</v>
      </c>
      <c r="M857">
        <v>12.2</v>
      </c>
      <c r="N857">
        <v>7576.68</v>
      </c>
      <c r="P857">
        <v>0.02</v>
      </c>
      <c r="Q857">
        <v>12.42</v>
      </c>
      <c r="S857">
        <v>0.50960000000000005</v>
      </c>
      <c r="T857">
        <v>0.50960000000000005</v>
      </c>
      <c r="V857">
        <v>4113765.96</v>
      </c>
      <c r="X857">
        <v>451533.73</v>
      </c>
      <c r="Y857">
        <v>2227556</v>
      </c>
      <c r="Z857">
        <v>6792855.6899999995</v>
      </c>
      <c r="AA857">
        <v>0.84147695625241536</v>
      </c>
      <c r="AB857">
        <v>98521246</v>
      </c>
      <c r="AC857">
        <v>5.0561200000000001E-2</v>
      </c>
      <c r="AD857">
        <v>4981352.42</v>
      </c>
      <c r="AE857">
        <v>442122.06</v>
      </c>
      <c r="AF857">
        <v>4555888.0199999996</v>
      </c>
      <c r="AH857">
        <v>321860.31</v>
      </c>
      <c r="AJ857">
        <v>2176533.7200000002</v>
      </c>
      <c r="AK857">
        <v>7183955.4700000007</v>
      </c>
      <c r="AL857">
        <v>0.8899251299637857</v>
      </c>
      <c r="AO857">
        <v>727.06062411438882</v>
      </c>
      <c r="AP857">
        <v>6.2853080296167249E-2</v>
      </c>
    </row>
    <row r="858" spans="1:42" x14ac:dyDescent="0.25">
      <c r="A858" t="s">
        <v>1898</v>
      </c>
      <c r="B858" t="s">
        <v>1899</v>
      </c>
      <c r="C858" t="s">
        <v>1895</v>
      </c>
      <c r="D858" t="s">
        <v>102</v>
      </c>
      <c r="F858">
        <v>845.61</v>
      </c>
      <c r="H858">
        <v>99426718</v>
      </c>
      <c r="I858">
        <v>11280548.07</v>
      </c>
      <c r="J858">
        <v>13340.13</v>
      </c>
      <c r="L858">
        <v>8.81</v>
      </c>
      <c r="M858">
        <v>8.81</v>
      </c>
      <c r="N858">
        <v>7449.82</v>
      </c>
      <c r="P858">
        <v>10.36</v>
      </c>
      <c r="Q858">
        <v>8760.51</v>
      </c>
      <c r="S858">
        <v>0.3236</v>
      </c>
      <c r="T858">
        <v>0.3236</v>
      </c>
      <c r="V858">
        <v>3650385.35</v>
      </c>
      <c r="X858">
        <v>309872.03999999998</v>
      </c>
      <c r="Y858">
        <v>4174056.47</v>
      </c>
      <c r="Z858">
        <v>8134313.8600000003</v>
      </c>
      <c r="AA858">
        <v>0.721092078995059</v>
      </c>
      <c r="AB858">
        <v>99426718</v>
      </c>
      <c r="AC858">
        <v>3.7537800000000003E-2</v>
      </c>
      <c r="AD858">
        <v>3732260.25</v>
      </c>
      <c r="AE858">
        <v>26494.71</v>
      </c>
      <c r="AF858">
        <v>3676880.06</v>
      </c>
      <c r="AH858">
        <v>491451.07</v>
      </c>
      <c r="AJ858">
        <v>4036986.87</v>
      </c>
      <c r="AK858">
        <v>8023738.9700000007</v>
      </c>
      <c r="AL858">
        <v>0.71128981678990355</v>
      </c>
      <c r="AO858">
        <v>366.44793699223044</v>
      </c>
      <c r="AP858">
        <v>3.8619406882325333E-2</v>
      </c>
    </row>
    <row r="859" spans="1:42" x14ac:dyDescent="0.25">
      <c r="A859" t="s">
        <v>1900</v>
      </c>
      <c r="B859" t="s">
        <v>1901</v>
      </c>
      <c r="C859" t="s">
        <v>1890</v>
      </c>
      <c r="D859" t="s">
        <v>211</v>
      </c>
      <c r="F859">
        <v>659.56</v>
      </c>
      <c r="H859">
        <v>88215698</v>
      </c>
      <c r="I859">
        <v>8704090.0899999999</v>
      </c>
      <c r="J859">
        <v>13196.81</v>
      </c>
      <c r="L859">
        <v>10.130000000000001</v>
      </c>
      <c r="M859">
        <v>7.01</v>
      </c>
      <c r="N859">
        <v>4623.51</v>
      </c>
      <c r="P859">
        <v>25.2</v>
      </c>
      <c r="Q859">
        <v>16620.91</v>
      </c>
      <c r="S859">
        <v>0.2379</v>
      </c>
      <c r="T859">
        <v>0.2379</v>
      </c>
      <c r="V859">
        <v>2070703.03</v>
      </c>
      <c r="X859">
        <v>99938.32</v>
      </c>
      <c r="Y859">
        <v>3893256.42</v>
      </c>
      <c r="Z859">
        <v>6063897.7699999996</v>
      </c>
      <c r="AA859">
        <v>0.69667222045032851</v>
      </c>
      <c r="AB859">
        <v>88215698</v>
      </c>
      <c r="AC859">
        <v>3.1118900000000001E-2</v>
      </c>
      <c r="AD859">
        <v>2745175.48</v>
      </c>
      <c r="AE859">
        <v>160456.99</v>
      </c>
      <c r="AF859">
        <v>2231160.02</v>
      </c>
      <c r="AH859">
        <v>474352.67</v>
      </c>
      <c r="AJ859">
        <v>3749372.07</v>
      </c>
      <c r="AK859">
        <v>6080470.4100000001</v>
      </c>
      <c r="AL859">
        <v>0.69857622647837281</v>
      </c>
      <c r="AO859">
        <v>151.5227121111044</v>
      </c>
      <c r="AP859">
        <v>1.6435952033520381E-2</v>
      </c>
    </row>
    <row r="860" spans="1:42" x14ac:dyDescent="0.25">
      <c r="A860" t="s">
        <v>1902</v>
      </c>
      <c r="B860" t="s">
        <v>1903</v>
      </c>
      <c r="C860" t="s">
        <v>1890</v>
      </c>
      <c r="D860" t="s">
        <v>211</v>
      </c>
      <c r="F860">
        <v>1380.13</v>
      </c>
      <c r="H860">
        <v>267044529</v>
      </c>
      <c r="I860">
        <v>15808861.220000001</v>
      </c>
      <c r="J860">
        <v>11454.61</v>
      </c>
      <c r="L860">
        <v>16.89</v>
      </c>
      <c r="M860">
        <v>11.69</v>
      </c>
      <c r="N860">
        <v>16133.71</v>
      </c>
      <c r="P860">
        <v>0.11</v>
      </c>
      <c r="Q860">
        <v>151.81</v>
      </c>
      <c r="S860">
        <v>0.48070000000000002</v>
      </c>
      <c r="T860">
        <v>0.48070000000000002</v>
      </c>
      <c r="V860">
        <v>7599319.5800000001</v>
      </c>
      <c r="X860">
        <v>135773.76000000001</v>
      </c>
      <c r="Y860">
        <v>2796924.57</v>
      </c>
      <c r="Z860">
        <v>10532017.91</v>
      </c>
      <c r="AA860">
        <v>0.66620977712650198</v>
      </c>
      <c r="AB860">
        <v>267044529</v>
      </c>
      <c r="AC860">
        <v>2.6648600000000001E-2</v>
      </c>
      <c r="AD860">
        <v>7116362.8300000001</v>
      </c>
      <c r="AE860">
        <v>0</v>
      </c>
      <c r="AF860">
        <v>7599319.5800000001</v>
      </c>
      <c r="AH860">
        <v>57627.15</v>
      </c>
      <c r="AJ860">
        <v>2777689.19</v>
      </c>
      <c r="AK860">
        <v>10512782.529999999</v>
      </c>
      <c r="AL860">
        <v>0.66499303040880253</v>
      </c>
      <c r="AO860">
        <v>98.377515161615207</v>
      </c>
      <c r="AP860">
        <v>1.2915111637908105E-2</v>
      </c>
    </row>
    <row r="861" spans="1:42" x14ac:dyDescent="0.25">
      <c r="A861" t="s">
        <v>1904</v>
      </c>
      <c r="B861" t="s">
        <v>1905</v>
      </c>
      <c r="C861" t="s">
        <v>1890</v>
      </c>
      <c r="D861" t="s">
        <v>211</v>
      </c>
      <c r="F861">
        <v>892.87</v>
      </c>
      <c r="H861">
        <v>154404135</v>
      </c>
      <c r="I861">
        <v>10686249.67</v>
      </c>
      <c r="J861">
        <v>11968.42</v>
      </c>
      <c r="L861">
        <v>14.44</v>
      </c>
      <c r="M861">
        <v>9.99</v>
      </c>
      <c r="N861">
        <v>8919.77</v>
      </c>
      <c r="P861">
        <v>4.16</v>
      </c>
      <c r="Q861">
        <v>3714.33</v>
      </c>
      <c r="S861">
        <v>0.38590000000000002</v>
      </c>
      <c r="T861">
        <v>0.38590000000000002</v>
      </c>
      <c r="V861">
        <v>4123823.74</v>
      </c>
      <c r="X861">
        <v>161974.14000000001</v>
      </c>
      <c r="Y861">
        <v>3095089.42</v>
      </c>
      <c r="Z861">
        <v>7380887.2999999998</v>
      </c>
      <c r="AA861">
        <v>0.69069014181099508</v>
      </c>
      <c r="AB861">
        <v>154404135</v>
      </c>
      <c r="AC861">
        <v>2.5668E-2</v>
      </c>
      <c r="AD861">
        <v>3963245.33</v>
      </c>
      <c r="AE861">
        <v>0</v>
      </c>
      <c r="AF861">
        <v>4123823.74</v>
      </c>
      <c r="AH861">
        <v>92328.56</v>
      </c>
      <c r="AJ861">
        <v>3066531.28</v>
      </c>
      <c r="AK861">
        <v>7352329.1600000001</v>
      </c>
      <c r="AL861">
        <v>0.68801772249814941</v>
      </c>
      <c r="AO861">
        <v>181.40842451868696</v>
      </c>
      <c r="AP861">
        <v>2.2030316716668871E-2</v>
      </c>
    </row>
    <row r="862" spans="1:42" x14ac:dyDescent="0.25">
      <c r="A862" t="s">
        <v>1906</v>
      </c>
      <c r="B862" t="s">
        <v>1907</v>
      </c>
      <c r="C862" t="s">
        <v>1890</v>
      </c>
      <c r="D862" t="s">
        <v>211</v>
      </c>
      <c r="F862">
        <v>510.03</v>
      </c>
      <c r="H862">
        <v>60198887</v>
      </c>
      <c r="I862">
        <v>7025874.1500000004</v>
      </c>
      <c r="J862">
        <v>13775.41</v>
      </c>
      <c r="L862">
        <v>8.56</v>
      </c>
      <c r="M862">
        <v>5.92</v>
      </c>
      <c r="N862">
        <v>3019.37</v>
      </c>
      <c r="P862">
        <v>37.33</v>
      </c>
      <c r="Q862">
        <v>19039.41</v>
      </c>
      <c r="S862">
        <v>0.19270000000000001</v>
      </c>
      <c r="T862">
        <v>0.19270000000000001</v>
      </c>
      <c r="V862">
        <v>1353885.94</v>
      </c>
      <c r="X862">
        <v>135756.17000000001</v>
      </c>
      <c r="Y862">
        <v>3881847.6900000004</v>
      </c>
      <c r="Z862">
        <v>5371489.8000000007</v>
      </c>
      <c r="AA862">
        <v>0.76452974894234338</v>
      </c>
      <c r="AB862">
        <v>60198887</v>
      </c>
      <c r="AC862">
        <v>2.6815200000000001E-2</v>
      </c>
      <c r="AD862">
        <v>1614245.19</v>
      </c>
      <c r="AE862">
        <v>50171.22</v>
      </c>
      <c r="AF862">
        <v>1404057.16</v>
      </c>
      <c r="AH862">
        <v>1010346.56</v>
      </c>
      <c r="AJ862">
        <v>3643941.13</v>
      </c>
      <c r="AK862">
        <v>5183754.46</v>
      </c>
      <c r="AL862">
        <v>0.73780918207878798</v>
      </c>
      <c r="AO862">
        <v>266.17291139736881</v>
      </c>
      <c r="AP862">
        <v>2.6188773223645323E-2</v>
      </c>
    </row>
    <row r="863" spans="1:42" x14ac:dyDescent="0.25">
      <c r="A863" t="s">
        <v>1908</v>
      </c>
      <c r="B863" t="s">
        <v>1909</v>
      </c>
      <c r="C863" t="s">
        <v>1890</v>
      </c>
      <c r="D863" t="s">
        <v>211</v>
      </c>
      <c r="F863">
        <v>165.79</v>
      </c>
      <c r="H863">
        <v>28082862</v>
      </c>
      <c r="I863">
        <v>2054824.41</v>
      </c>
      <c r="J863">
        <v>12394.13</v>
      </c>
      <c r="L863">
        <v>13.66</v>
      </c>
      <c r="M863">
        <v>9.4499999999999993</v>
      </c>
      <c r="N863">
        <v>1566.71</v>
      </c>
      <c r="P863">
        <v>6.65</v>
      </c>
      <c r="Q863">
        <v>1102.5</v>
      </c>
      <c r="S863">
        <v>0.35699999999999998</v>
      </c>
      <c r="T863">
        <v>0.35699999999999998</v>
      </c>
      <c r="V863">
        <v>733572.31</v>
      </c>
      <c r="X863">
        <v>118930.56</v>
      </c>
      <c r="Y863">
        <v>341486.41000000003</v>
      </c>
      <c r="Z863">
        <v>1193989.2800000003</v>
      </c>
      <c r="AA863">
        <v>0.58106633062627489</v>
      </c>
      <c r="AB863">
        <v>28082862</v>
      </c>
      <c r="AC863">
        <v>4.5191700000000001E-2</v>
      </c>
      <c r="AD863">
        <v>1269112.27</v>
      </c>
      <c r="AE863">
        <v>191187.76</v>
      </c>
      <c r="AF863">
        <v>924760.07</v>
      </c>
      <c r="AH863">
        <v>24893.1</v>
      </c>
      <c r="AJ863">
        <v>331057.84999999998</v>
      </c>
      <c r="AK863">
        <v>1374748.48</v>
      </c>
      <c r="AL863">
        <v>0.66903452835661026</v>
      </c>
      <c r="AO863">
        <v>717.35665601061589</v>
      </c>
      <c r="AP863">
        <v>8.6510777593294744E-2</v>
      </c>
    </row>
    <row r="864" spans="1:42" x14ac:dyDescent="0.25">
      <c r="A864" t="s">
        <v>1910</v>
      </c>
      <c r="B864" t="s">
        <v>1911</v>
      </c>
      <c r="C864" t="s">
        <v>1890</v>
      </c>
      <c r="D864" t="s">
        <v>211</v>
      </c>
      <c r="F864">
        <v>1454.21</v>
      </c>
      <c r="H864">
        <v>376811355</v>
      </c>
      <c r="I864">
        <v>18783669.379999999</v>
      </c>
      <c r="J864">
        <v>12916.75</v>
      </c>
      <c r="L864">
        <v>20.059999999999999</v>
      </c>
      <c r="M864">
        <v>13.88</v>
      </c>
      <c r="N864">
        <v>20184.43</v>
      </c>
      <c r="P864">
        <v>3.42</v>
      </c>
      <c r="Q864">
        <v>4973.3900000000003</v>
      </c>
      <c r="S864">
        <v>0.60360000000000003</v>
      </c>
      <c r="T864">
        <v>0.60360000000000003</v>
      </c>
      <c r="V864">
        <v>11337822.83</v>
      </c>
      <c r="X864">
        <v>3988466.76</v>
      </c>
      <c r="Y864">
        <v>2478241.6100000003</v>
      </c>
      <c r="Z864">
        <v>17804531.199999999</v>
      </c>
      <c r="AA864">
        <v>0.94787290171096483</v>
      </c>
      <c r="AB864">
        <v>376811355</v>
      </c>
      <c r="AC864">
        <v>3.2981099999999999E-2</v>
      </c>
      <c r="AD864">
        <v>12427652.98</v>
      </c>
      <c r="AE864">
        <v>657821.47</v>
      </c>
      <c r="AF864">
        <v>11995644.300000001</v>
      </c>
      <c r="AH864">
        <v>993205.82</v>
      </c>
      <c r="AJ864">
        <v>2426468.67</v>
      </c>
      <c r="AK864">
        <v>18410579.73</v>
      </c>
      <c r="AL864">
        <v>0.9801375523359005</v>
      </c>
      <c r="AO864">
        <v>2742.7034334793461</v>
      </c>
      <c r="AP864">
        <v>0.21663993304354245</v>
      </c>
    </row>
    <row r="865" spans="1:42" x14ac:dyDescent="0.25">
      <c r="A865" t="s">
        <v>1912</v>
      </c>
      <c r="B865" t="s">
        <v>1913</v>
      </c>
      <c r="C865" t="s">
        <v>1890</v>
      </c>
      <c r="D865" t="s">
        <v>211</v>
      </c>
      <c r="F865">
        <v>185.5</v>
      </c>
      <c r="H865">
        <v>64961892</v>
      </c>
      <c r="I865">
        <v>2180136.65</v>
      </c>
      <c r="J865">
        <v>11752.75</v>
      </c>
      <c r="L865">
        <v>29.79</v>
      </c>
      <c r="M865">
        <v>20.62</v>
      </c>
      <c r="N865">
        <v>3825.01</v>
      </c>
      <c r="P865">
        <v>73.78</v>
      </c>
      <c r="Q865">
        <v>13686.19</v>
      </c>
      <c r="S865">
        <v>0.88870000000000005</v>
      </c>
      <c r="T865">
        <v>0.88870000000000005</v>
      </c>
      <c r="V865">
        <v>1937487.44</v>
      </c>
      <c r="X865">
        <v>129890.47</v>
      </c>
      <c r="Y865">
        <v>407569.80999999994</v>
      </c>
      <c r="Z865">
        <v>2474947.7199999997</v>
      </c>
      <c r="AA865">
        <v>1</v>
      </c>
      <c r="AB865">
        <v>64961892</v>
      </c>
      <c r="AC865">
        <v>3.4406399999999997E-2</v>
      </c>
      <c r="AD865">
        <v>2235104.84</v>
      </c>
      <c r="AE865">
        <v>264492.58</v>
      </c>
      <c r="AF865">
        <v>2201980.02</v>
      </c>
      <c r="AH865">
        <v>200766.17</v>
      </c>
      <c r="AJ865">
        <v>407569.81</v>
      </c>
      <c r="AK865">
        <v>2739440.3000000003</v>
      </c>
      <c r="AL865">
        <v>1.2565452261902943</v>
      </c>
      <c r="AO865">
        <v>700.21816711590293</v>
      </c>
      <c r="AP865">
        <v>4.7414966480561739E-2</v>
      </c>
    </row>
    <row r="866" spans="1:42" x14ac:dyDescent="0.25">
      <c r="A866" t="s">
        <v>1914</v>
      </c>
      <c r="B866" t="s">
        <v>1915</v>
      </c>
      <c r="C866" t="s">
        <v>1890</v>
      </c>
      <c r="D866" t="s">
        <v>211</v>
      </c>
      <c r="F866">
        <v>431.14</v>
      </c>
      <c r="H866">
        <v>67351176</v>
      </c>
      <c r="I866">
        <v>5554892.1600000001</v>
      </c>
      <c r="J866">
        <v>12884.19</v>
      </c>
      <c r="L866">
        <v>12.12</v>
      </c>
      <c r="M866">
        <v>8.39</v>
      </c>
      <c r="N866">
        <v>3617.26</v>
      </c>
      <c r="P866">
        <v>13.24</v>
      </c>
      <c r="Q866">
        <v>5708.29</v>
      </c>
      <c r="S866">
        <v>0.30249999999999999</v>
      </c>
      <c r="T866">
        <v>0.30249999999999999</v>
      </c>
      <c r="V866">
        <v>1680354.87</v>
      </c>
      <c r="X866">
        <v>241506.19</v>
      </c>
      <c r="Y866">
        <v>2489739.0300000003</v>
      </c>
      <c r="Z866">
        <v>4411600.09</v>
      </c>
      <c r="AA866">
        <v>0.79418285052720083</v>
      </c>
      <c r="AB866">
        <v>67351176</v>
      </c>
      <c r="AC866">
        <v>2.6961599999999999E-2</v>
      </c>
      <c r="AD866">
        <v>1815895.46</v>
      </c>
      <c r="AE866">
        <v>41001.019999999997</v>
      </c>
      <c r="AF866">
        <v>1721355.89</v>
      </c>
      <c r="AH866">
        <v>286340.44</v>
      </c>
      <c r="AJ866">
        <v>2430805.25</v>
      </c>
      <c r="AK866">
        <v>4393667.33</v>
      </c>
      <c r="AL866">
        <v>0.79095456823413834</v>
      </c>
      <c r="AO866">
        <v>560.1572343090412</v>
      </c>
      <c r="AP866">
        <v>5.496688116348581E-2</v>
      </c>
    </row>
    <row r="867" spans="1:42" x14ac:dyDescent="0.25">
      <c r="A867" t="s">
        <v>1916</v>
      </c>
      <c r="B867" t="s">
        <v>1917</v>
      </c>
      <c r="C867" t="s">
        <v>1890</v>
      </c>
      <c r="D867" t="s">
        <v>211</v>
      </c>
      <c r="F867">
        <v>3230.47</v>
      </c>
      <c r="H867">
        <v>478653996</v>
      </c>
      <c r="I867">
        <v>42749101.950000003</v>
      </c>
      <c r="J867">
        <v>13233.09</v>
      </c>
      <c r="L867">
        <v>11.19</v>
      </c>
      <c r="M867">
        <v>7.74</v>
      </c>
      <c r="N867">
        <v>25003.83</v>
      </c>
      <c r="P867">
        <v>18.399999999999999</v>
      </c>
      <c r="Q867">
        <v>59440.639999999999</v>
      </c>
      <c r="S867">
        <v>0.27110000000000001</v>
      </c>
      <c r="T867">
        <v>0.27110000000000001</v>
      </c>
      <c r="V867">
        <v>11589281.529999999</v>
      </c>
      <c r="X867">
        <v>6630810.4800000004</v>
      </c>
      <c r="Y867">
        <v>13118949.289999997</v>
      </c>
      <c r="Z867">
        <v>31339041.299999997</v>
      </c>
      <c r="AA867">
        <v>0.73309238955837286</v>
      </c>
      <c r="AB867">
        <v>478653996</v>
      </c>
      <c r="AC867">
        <v>3.07675E-2</v>
      </c>
      <c r="AD867">
        <v>14726986.82</v>
      </c>
      <c r="AE867">
        <v>850631.9</v>
      </c>
      <c r="AF867">
        <v>12439913.43</v>
      </c>
      <c r="AH867">
        <v>2495493.56</v>
      </c>
      <c r="AJ867">
        <v>12452883.060000001</v>
      </c>
      <c r="AK867">
        <v>31523606.969999999</v>
      </c>
      <c r="AL867">
        <v>0.73740980586844806</v>
      </c>
      <c r="AO867">
        <v>2052.5838283593412</v>
      </c>
      <c r="AP867">
        <v>0.21034428218542153</v>
      </c>
    </row>
    <row r="868" spans="1:42" x14ac:dyDescent="0.25">
      <c r="A868" t="s">
        <v>1918</v>
      </c>
      <c r="B868" t="s">
        <v>1919</v>
      </c>
      <c r="C868" t="s">
        <v>1890</v>
      </c>
      <c r="D868" t="s">
        <v>211</v>
      </c>
      <c r="F868">
        <v>181.64</v>
      </c>
      <c r="H868">
        <v>15209644</v>
      </c>
      <c r="I868">
        <v>2323887.58</v>
      </c>
      <c r="J868">
        <v>12793.91</v>
      </c>
      <c r="L868">
        <v>6.54</v>
      </c>
      <c r="M868">
        <v>4.5199999999999996</v>
      </c>
      <c r="N868">
        <v>821.01</v>
      </c>
      <c r="P868">
        <v>56.4</v>
      </c>
      <c r="Q868">
        <v>10244.49</v>
      </c>
      <c r="S868">
        <v>0.14299999999999999</v>
      </c>
      <c r="T868">
        <v>0.14299999999999999</v>
      </c>
      <c r="V868">
        <v>332315.92</v>
      </c>
      <c r="X868">
        <v>46345.18</v>
      </c>
      <c r="Y868">
        <v>1536910.5700000003</v>
      </c>
      <c r="Z868">
        <v>1915571.6700000004</v>
      </c>
      <c r="AA868">
        <v>0.82429618647903802</v>
      </c>
      <c r="AB868">
        <v>15209644</v>
      </c>
      <c r="AC868">
        <v>2.39697E-2</v>
      </c>
      <c r="AD868">
        <v>364570.6</v>
      </c>
      <c r="AE868">
        <v>4612.41</v>
      </c>
      <c r="AF868">
        <v>336928.33</v>
      </c>
      <c r="AH868">
        <v>181494.46</v>
      </c>
      <c r="AJ868">
        <v>1505021.3</v>
      </c>
      <c r="AK868">
        <v>1888294.81</v>
      </c>
      <c r="AL868">
        <v>0.81255858770930733</v>
      </c>
      <c r="AO868">
        <v>255.14853556485357</v>
      </c>
      <c r="AP868">
        <v>2.4543402732754425E-2</v>
      </c>
    </row>
    <row r="869" spans="1:42" x14ac:dyDescent="0.25">
      <c r="A869" t="s">
        <v>1920</v>
      </c>
      <c r="B869" t="s">
        <v>1921</v>
      </c>
      <c r="C869" t="s">
        <v>1890</v>
      </c>
      <c r="D869" t="s">
        <v>222</v>
      </c>
      <c r="F869">
        <v>1786.15</v>
      </c>
      <c r="H869">
        <v>643213617</v>
      </c>
      <c r="I869">
        <v>25614122.260000002</v>
      </c>
      <c r="J869">
        <v>14340.4</v>
      </c>
      <c r="L869">
        <v>25.11</v>
      </c>
      <c r="M869">
        <v>7.72</v>
      </c>
      <c r="N869">
        <v>13789.07</v>
      </c>
      <c r="P869">
        <v>18.57</v>
      </c>
      <c r="Q869">
        <v>33168.800000000003</v>
      </c>
      <c r="S869">
        <v>0.27010000000000001</v>
      </c>
      <c r="T869">
        <v>0.27010000000000001</v>
      </c>
      <c r="V869">
        <v>6918374.4199999999</v>
      </c>
      <c r="X869">
        <v>5844727.5099999998</v>
      </c>
      <c r="Y869">
        <v>5328364.1199999992</v>
      </c>
      <c r="Z869">
        <v>18091466.049999997</v>
      </c>
      <c r="AA869">
        <v>0.7063082570763054</v>
      </c>
      <c r="AB869">
        <v>643213617</v>
      </c>
      <c r="AC869">
        <v>2.01964E-2</v>
      </c>
      <c r="AD869">
        <v>12990599.49</v>
      </c>
      <c r="AE869">
        <v>1640107.99</v>
      </c>
      <c r="AF869">
        <v>8558482.4100000001</v>
      </c>
      <c r="AH869">
        <v>877820.8</v>
      </c>
      <c r="AJ869">
        <v>5070555.3899999997</v>
      </c>
      <c r="AK869">
        <v>19473765.309999999</v>
      </c>
      <c r="AL869">
        <v>0.76027455137164623</v>
      </c>
      <c r="AO869">
        <v>3272.2489768496484</v>
      </c>
      <c r="AP869">
        <v>0.30013340599307037</v>
      </c>
    </row>
    <row r="870" spans="1:42" x14ac:dyDescent="0.25">
      <c r="A870" t="s">
        <v>1922</v>
      </c>
      <c r="B870" t="s">
        <v>1923</v>
      </c>
      <c r="C870" t="s">
        <v>1890</v>
      </c>
      <c r="D870" t="s">
        <v>222</v>
      </c>
      <c r="F870">
        <v>1468.5</v>
      </c>
      <c r="H870">
        <v>503543829</v>
      </c>
      <c r="I870">
        <v>19305002.129999999</v>
      </c>
      <c r="J870">
        <v>13146.06</v>
      </c>
      <c r="L870">
        <v>26.08</v>
      </c>
      <c r="M870">
        <v>8.02</v>
      </c>
      <c r="N870">
        <v>11777.37</v>
      </c>
      <c r="P870">
        <v>16.079999999999998</v>
      </c>
      <c r="Q870">
        <v>23613.48</v>
      </c>
      <c r="S870">
        <v>0.28439999999999999</v>
      </c>
      <c r="T870">
        <v>0.28439999999999999</v>
      </c>
      <c r="V870">
        <v>5490342.5999999996</v>
      </c>
      <c r="X870">
        <v>273199.44</v>
      </c>
      <c r="Y870">
        <v>3653177.8600000003</v>
      </c>
      <c r="Z870">
        <v>9416719.9000000004</v>
      </c>
      <c r="AA870">
        <v>0.4877865247870864</v>
      </c>
      <c r="AB870">
        <v>503543829</v>
      </c>
      <c r="AC870">
        <v>2.5654400000000001E-2</v>
      </c>
      <c r="AD870">
        <v>12918114.800000001</v>
      </c>
      <c r="AE870">
        <v>2112458.41</v>
      </c>
      <c r="AF870">
        <v>7602801.0099999998</v>
      </c>
      <c r="AH870">
        <v>100230.71</v>
      </c>
      <c r="AJ870">
        <v>3601838.33</v>
      </c>
      <c r="AK870">
        <v>11477838.780000001</v>
      </c>
      <c r="AL870">
        <v>0.59455257775721371</v>
      </c>
      <c r="AO870">
        <v>186.03979570990808</v>
      </c>
      <c r="AP870">
        <v>2.3802341646063787E-2</v>
      </c>
    </row>
    <row r="871" spans="1:42" x14ac:dyDescent="0.25">
      <c r="A871" t="s">
        <v>1924</v>
      </c>
      <c r="B871" t="s">
        <v>1925</v>
      </c>
      <c r="C871" t="s">
        <v>1890</v>
      </c>
      <c r="D871" t="s">
        <v>222</v>
      </c>
      <c r="F871">
        <v>978.48</v>
      </c>
      <c r="H871">
        <v>458656302</v>
      </c>
      <c r="I871">
        <v>14120046.289999999</v>
      </c>
      <c r="J871">
        <v>14430.59</v>
      </c>
      <c r="L871">
        <v>32.479999999999997</v>
      </c>
      <c r="M871">
        <v>9.99</v>
      </c>
      <c r="N871">
        <v>9775.01</v>
      </c>
      <c r="P871">
        <v>4.16</v>
      </c>
      <c r="Q871">
        <v>4070.47</v>
      </c>
      <c r="S871">
        <v>0.38590000000000002</v>
      </c>
      <c r="T871">
        <v>0.38590000000000002</v>
      </c>
      <c r="V871">
        <v>5448925.8600000003</v>
      </c>
      <c r="X871">
        <v>2759734.88</v>
      </c>
      <c r="Y871">
        <v>1504331.48</v>
      </c>
      <c r="Z871">
        <v>9712992.2200000007</v>
      </c>
      <c r="AA871">
        <v>0.6878867123034057</v>
      </c>
      <c r="AB871">
        <v>458656302</v>
      </c>
      <c r="AC871">
        <v>2.1018100000000001E-2</v>
      </c>
      <c r="AD871">
        <v>9640084.0199999996</v>
      </c>
      <c r="AE871">
        <v>1617367.93</v>
      </c>
      <c r="AF871">
        <v>7066293.79</v>
      </c>
      <c r="AH871">
        <v>527243.30000000005</v>
      </c>
      <c r="AJ871">
        <v>1339771.8400000001</v>
      </c>
      <c r="AK871">
        <v>11165800.51</v>
      </c>
      <c r="AL871">
        <v>0.79077648052101401</v>
      </c>
      <c r="AO871">
        <v>2820.4305453356224</v>
      </c>
      <c r="AP871">
        <v>0.24715960826350103</v>
      </c>
    </row>
    <row r="872" spans="1:42" x14ac:dyDescent="0.25">
      <c r="A872" t="s">
        <v>1926</v>
      </c>
      <c r="B872" t="s">
        <v>1927</v>
      </c>
      <c r="C872" t="s">
        <v>1890</v>
      </c>
      <c r="D872" t="s">
        <v>211</v>
      </c>
      <c r="F872">
        <v>62</v>
      </c>
      <c r="H872">
        <v>12975996</v>
      </c>
      <c r="I872">
        <v>696651.27</v>
      </c>
      <c r="J872">
        <v>11236.31</v>
      </c>
      <c r="L872">
        <v>18.62</v>
      </c>
      <c r="M872">
        <v>12.89</v>
      </c>
      <c r="N872">
        <v>799.18</v>
      </c>
      <c r="P872">
        <v>0.73</v>
      </c>
      <c r="Q872">
        <v>45.26</v>
      </c>
      <c r="S872">
        <v>0.54859999999999998</v>
      </c>
      <c r="T872">
        <v>0.54859999999999998</v>
      </c>
      <c r="V872">
        <v>382182.88</v>
      </c>
      <c r="X872">
        <v>10251.81</v>
      </c>
      <c r="Y872">
        <v>252143.66999999995</v>
      </c>
      <c r="Z872">
        <v>644578.36</v>
      </c>
      <c r="AA872">
        <v>0.92525254421771164</v>
      </c>
      <c r="AB872">
        <v>12975996</v>
      </c>
      <c r="AC872">
        <v>3.8008399999999998E-2</v>
      </c>
      <c r="AD872">
        <v>493196.84</v>
      </c>
      <c r="AE872">
        <v>60902.25</v>
      </c>
      <c r="AF872">
        <v>443085.13</v>
      </c>
      <c r="AH872">
        <v>10179.18</v>
      </c>
      <c r="AJ872">
        <v>251382.8</v>
      </c>
      <c r="AK872">
        <v>704719.74</v>
      </c>
      <c r="AL872">
        <v>1.0115817918483088</v>
      </c>
      <c r="AO872">
        <v>165.35177419354838</v>
      </c>
      <c r="AP872">
        <v>1.4547357506971495E-2</v>
      </c>
    </row>
    <row r="873" spans="1:42" x14ac:dyDescent="0.25">
      <c r="A873" t="s">
        <v>1928</v>
      </c>
      <c r="B873" t="s">
        <v>1929</v>
      </c>
      <c r="C873" t="s">
        <v>1890</v>
      </c>
      <c r="D873" t="s">
        <v>102</v>
      </c>
      <c r="F873">
        <v>993.45</v>
      </c>
      <c r="H873">
        <v>123207233</v>
      </c>
      <c r="I873">
        <v>12322891.01</v>
      </c>
      <c r="J873">
        <v>12404.13</v>
      </c>
      <c r="L873">
        <v>9.99</v>
      </c>
      <c r="M873">
        <v>9.99</v>
      </c>
      <c r="N873">
        <v>9924.56</v>
      </c>
      <c r="P873">
        <v>4.16</v>
      </c>
      <c r="Q873">
        <v>4132.75</v>
      </c>
      <c r="S873">
        <v>0.38590000000000002</v>
      </c>
      <c r="T873">
        <v>0.38590000000000002</v>
      </c>
      <c r="V873">
        <v>4755403.6399999997</v>
      </c>
      <c r="X873">
        <v>195526.91</v>
      </c>
      <c r="Y873">
        <v>3674564.5800000005</v>
      </c>
      <c r="Z873">
        <v>8625495.1300000008</v>
      </c>
      <c r="AA873">
        <v>0.69995710608820849</v>
      </c>
      <c r="AB873">
        <v>123207233</v>
      </c>
      <c r="AC873">
        <v>4.2272299999999999E-2</v>
      </c>
      <c r="AD873">
        <v>5208253.1100000003</v>
      </c>
      <c r="AE873">
        <v>174754.61</v>
      </c>
      <c r="AF873">
        <v>4930158.25</v>
      </c>
      <c r="AH873">
        <v>88413.26</v>
      </c>
      <c r="AJ873">
        <v>3648036.8</v>
      </c>
      <c r="AK873">
        <v>8773721.9600000009</v>
      </c>
      <c r="AL873">
        <v>0.71198568200271706</v>
      </c>
      <c r="AO873">
        <v>196.81605516130656</v>
      </c>
      <c r="AP873">
        <v>2.2285514732677942E-2</v>
      </c>
    </row>
    <row r="874" spans="1:42" x14ac:dyDescent="0.25">
      <c r="A874" t="s">
        <v>1930</v>
      </c>
      <c r="B874" t="s">
        <v>1931</v>
      </c>
      <c r="C874" t="s">
        <v>1890</v>
      </c>
      <c r="D874" t="s">
        <v>102</v>
      </c>
      <c r="F874">
        <v>973.7</v>
      </c>
      <c r="H874">
        <v>121307766</v>
      </c>
      <c r="I874">
        <v>11729046.199999999</v>
      </c>
      <c r="J874">
        <v>12045.85</v>
      </c>
      <c r="L874">
        <v>10.34</v>
      </c>
      <c r="M874">
        <v>10.34</v>
      </c>
      <c r="N874">
        <v>10068.049999999999</v>
      </c>
      <c r="P874">
        <v>2.85</v>
      </c>
      <c r="Q874">
        <v>2775.04</v>
      </c>
      <c r="S874">
        <v>0.40510000000000002</v>
      </c>
      <c r="T874">
        <v>0.40510000000000002</v>
      </c>
      <c r="V874">
        <v>4751436.6100000003</v>
      </c>
      <c r="X874">
        <v>360821.28</v>
      </c>
      <c r="Y874">
        <v>2706009.2299999995</v>
      </c>
      <c r="Z874">
        <v>7818267.1200000001</v>
      </c>
      <c r="AA874">
        <v>0.66657313703820187</v>
      </c>
      <c r="AB874">
        <v>121307766</v>
      </c>
      <c r="AC874">
        <v>4.1651500000000001E-2</v>
      </c>
      <c r="AD874">
        <v>5052650.41</v>
      </c>
      <c r="AE874">
        <v>122021.71</v>
      </c>
      <c r="AF874">
        <v>4873458.32</v>
      </c>
      <c r="AH874">
        <v>45319.3</v>
      </c>
      <c r="AJ874">
        <v>2690898.55</v>
      </c>
      <c r="AK874">
        <v>7925178.1500000004</v>
      </c>
      <c r="AL874">
        <v>0.67568820301858823</v>
      </c>
      <c r="AO874">
        <v>370.56719728869263</v>
      </c>
      <c r="AP874">
        <v>4.5528475596476027E-2</v>
      </c>
    </row>
    <row r="875" spans="1:42" x14ac:dyDescent="0.25">
      <c r="A875" t="s">
        <v>1932</v>
      </c>
      <c r="B875" t="s">
        <v>1933</v>
      </c>
      <c r="C875" t="s">
        <v>1890</v>
      </c>
      <c r="D875" t="s">
        <v>102</v>
      </c>
      <c r="F875">
        <v>441.69</v>
      </c>
      <c r="H875">
        <v>61326139</v>
      </c>
      <c r="I875">
        <v>5566804.9400000004</v>
      </c>
      <c r="J875">
        <v>12603.42</v>
      </c>
      <c r="L875">
        <v>11.01</v>
      </c>
      <c r="M875">
        <v>11.01</v>
      </c>
      <c r="N875">
        <v>4863</v>
      </c>
      <c r="P875">
        <v>1.04</v>
      </c>
      <c r="Q875">
        <v>459.35</v>
      </c>
      <c r="S875">
        <v>0.44240000000000002</v>
      </c>
      <c r="T875">
        <v>0.44240000000000002</v>
      </c>
      <c r="V875">
        <v>2462754.5</v>
      </c>
      <c r="X875">
        <v>542677.48</v>
      </c>
      <c r="Y875">
        <v>1183958.8800000001</v>
      </c>
      <c r="Z875">
        <v>4189390.8600000003</v>
      </c>
      <c r="AA875">
        <v>0.75256649104001117</v>
      </c>
      <c r="AB875">
        <v>61326139</v>
      </c>
      <c r="AC875">
        <v>4.9923200000000001E-2</v>
      </c>
      <c r="AD875">
        <v>3061597.1</v>
      </c>
      <c r="AE875">
        <v>264927.96000000002</v>
      </c>
      <c r="AF875">
        <v>2727682.46</v>
      </c>
      <c r="AH875">
        <v>115526.71</v>
      </c>
      <c r="AJ875">
        <v>1155373.7</v>
      </c>
      <c r="AK875">
        <v>4425733.6399999997</v>
      </c>
      <c r="AL875">
        <v>0.79502222328630745</v>
      </c>
      <c r="AO875">
        <v>1228.6388190812561</v>
      </c>
      <c r="AP875">
        <v>0.12261864905182139</v>
      </c>
    </row>
    <row r="876" spans="1:42" x14ac:dyDescent="0.25">
      <c r="A876" t="s">
        <v>1934</v>
      </c>
      <c r="B876" t="s">
        <v>1935</v>
      </c>
      <c r="C876" t="s">
        <v>1890</v>
      </c>
      <c r="D876" t="s">
        <v>102</v>
      </c>
      <c r="F876">
        <v>3132.75</v>
      </c>
      <c r="H876">
        <v>585843761</v>
      </c>
      <c r="I876">
        <v>37022266</v>
      </c>
      <c r="J876">
        <v>11817.81</v>
      </c>
      <c r="L876">
        <v>15.82</v>
      </c>
      <c r="M876">
        <v>15.82</v>
      </c>
      <c r="N876">
        <v>49560.1</v>
      </c>
      <c r="P876">
        <v>14.36</v>
      </c>
      <c r="Q876">
        <v>44986.29</v>
      </c>
      <c r="S876">
        <v>0.70479999999999998</v>
      </c>
      <c r="T876">
        <v>0.70479999999999998</v>
      </c>
      <c r="V876">
        <v>26093293.07</v>
      </c>
      <c r="X876">
        <v>2326752.66</v>
      </c>
      <c r="Y876">
        <v>2488448.58</v>
      </c>
      <c r="Z876">
        <v>30908494.310000002</v>
      </c>
      <c r="AA876">
        <v>0.83486230448455001</v>
      </c>
      <c r="AB876">
        <v>585843761</v>
      </c>
      <c r="AC876">
        <v>5.03785E-2</v>
      </c>
      <c r="AD876">
        <v>29513929.91</v>
      </c>
      <c r="AE876">
        <v>2410864.84</v>
      </c>
      <c r="AF876">
        <v>28504157.91</v>
      </c>
      <c r="AH876">
        <v>184590.13</v>
      </c>
      <c r="AJ876">
        <v>2457965.79</v>
      </c>
      <c r="AK876">
        <v>33288876.359999999</v>
      </c>
      <c r="AL876">
        <v>0.89915826221982198</v>
      </c>
      <c r="AO876">
        <v>742.71890830739767</v>
      </c>
      <c r="AP876">
        <v>6.9895800472131051E-2</v>
      </c>
    </row>
    <row r="877" spans="1:42" x14ac:dyDescent="0.25">
      <c r="A877" t="s">
        <v>1936</v>
      </c>
      <c r="B877" t="s">
        <v>1937</v>
      </c>
      <c r="C877" t="s">
        <v>1938</v>
      </c>
      <c r="D877" t="s">
        <v>211</v>
      </c>
      <c r="F877">
        <v>849.63</v>
      </c>
      <c r="H877">
        <v>177916153</v>
      </c>
      <c r="I877">
        <v>9955580.6300000008</v>
      </c>
      <c r="J877">
        <v>11717.54</v>
      </c>
      <c r="L877">
        <v>17.87</v>
      </c>
      <c r="M877">
        <v>12.37</v>
      </c>
      <c r="N877">
        <v>10509.92</v>
      </c>
      <c r="P877">
        <v>0.11</v>
      </c>
      <c r="Q877">
        <v>93.45</v>
      </c>
      <c r="S877">
        <v>0.51919999999999999</v>
      </c>
      <c r="T877">
        <v>0.51919999999999999</v>
      </c>
      <c r="V877">
        <v>5168937.46</v>
      </c>
      <c r="X877">
        <v>100003.97</v>
      </c>
      <c r="Y877">
        <v>1839299.5499999996</v>
      </c>
      <c r="Z877">
        <v>7108240.9799999995</v>
      </c>
      <c r="AA877">
        <v>0.71399562156928653</v>
      </c>
      <c r="AB877">
        <v>177916153</v>
      </c>
      <c r="AC877">
        <v>2.15938E-2</v>
      </c>
      <c r="AD877">
        <v>3841885.82</v>
      </c>
      <c r="AE877">
        <v>0</v>
      </c>
      <c r="AF877">
        <v>5168937.46</v>
      </c>
      <c r="AH877">
        <v>72001.83</v>
      </c>
      <c r="AJ877">
        <v>1818706.71</v>
      </c>
      <c r="AK877">
        <v>7087648.1399999997</v>
      </c>
      <c r="AL877">
        <v>0.71192714954687675</v>
      </c>
      <c r="AO877">
        <v>117.70296481998047</v>
      </c>
      <c r="AP877">
        <v>1.4109612670473228E-2</v>
      </c>
    </row>
    <row r="878" spans="1:42" x14ac:dyDescent="0.25">
      <c r="A878" t="s">
        <v>1939</v>
      </c>
      <c r="B878" t="s">
        <v>1940</v>
      </c>
      <c r="C878" t="s">
        <v>1938</v>
      </c>
      <c r="D878" t="s">
        <v>211</v>
      </c>
      <c r="F878">
        <v>210.75</v>
      </c>
      <c r="H878">
        <v>45278192</v>
      </c>
      <c r="I878">
        <v>2693475.63</v>
      </c>
      <c r="J878">
        <v>12780.43</v>
      </c>
      <c r="L878">
        <v>16.809999999999999</v>
      </c>
      <c r="M878">
        <v>11.63</v>
      </c>
      <c r="N878">
        <v>2451.02</v>
      </c>
      <c r="P878">
        <v>0.15</v>
      </c>
      <c r="Q878">
        <v>31.61</v>
      </c>
      <c r="S878">
        <v>0.4773</v>
      </c>
      <c r="T878">
        <v>0.4773</v>
      </c>
      <c r="V878">
        <v>1285595.9099999999</v>
      </c>
      <c r="X878">
        <v>55773.89</v>
      </c>
      <c r="Y878">
        <v>508658.19999999995</v>
      </c>
      <c r="Z878">
        <v>1850027.9999999998</v>
      </c>
      <c r="AA878">
        <v>0.68685529558698843</v>
      </c>
      <c r="AB878">
        <v>45278192</v>
      </c>
      <c r="AC878">
        <v>2.5159600000000001E-2</v>
      </c>
      <c r="AD878">
        <v>1139181.19</v>
      </c>
      <c r="AE878">
        <v>0</v>
      </c>
      <c r="AF878">
        <v>1285595.9099999999</v>
      </c>
      <c r="AH878">
        <v>72943.850000000006</v>
      </c>
      <c r="AJ878">
        <v>485816.21</v>
      </c>
      <c r="AK878">
        <v>1827186.0099999998</v>
      </c>
      <c r="AL878">
        <v>0.678374806754795</v>
      </c>
      <c r="AO878">
        <v>264.64479240806645</v>
      </c>
      <c r="AP878">
        <v>3.0524472984553994E-2</v>
      </c>
    </row>
    <row r="879" spans="1:42" x14ac:dyDescent="0.25">
      <c r="A879" t="s">
        <v>1941</v>
      </c>
      <c r="B879" t="s">
        <v>1942</v>
      </c>
      <c r="C879" t="s">
        <v>1938</v>
      </c>
      <c r="D879" t="s">
        <v>102</v>
      </c>
      <c r="F879">
        <v>889.79</v>
      </c>
      <c r="H879">
        <v>173467711</v>
      </c>
      <c r="I879">
        <v>11385139</v>
      </c>
      <c r="J879">
        <v>12795.31</v>
      </c>
      <c r="L879">
        <v>15.23</v>
      </c>
      <c r="M879">
        <v>15.23</v>
      </c>
      <c r="N879">
        <v>13551.5</v>
      </c>
      <c r="P879">
        <v>10.24</v>
      </c>
      <c r="Q879">
        <v>9111.44</v>
      </c>
      <c r="S879">
        <v>0.67520000000000002</v>
      </c>
      <c r="T879">
        <v>0.67520000000000002</v>
      </c>
      <c r="V879">
        <v>7687245.8499999996</v>
      </c>
      <c r="X879">
        <v>772972.98</v>
      </c>
      <c r="Y879">
        <v>2658167.7599999998</v>
      </c>
      <c r="Z879">
        <v>11118386.59</v>
      </c>
      <c r="AA879">
        <v>0.97657012268361409</v>
      </c>
      <c r="AB879">
        <v>173467711</v>
      </c>
      <c r="AC879">
        <v>4.7364400000000001E-2</v>
      </c>
      <c r="AD879">
        <v>8216194.0499999998</v>
      </c>
      <c r="AE879">
        <v>357145.82</v>
      </c>
      <c r="AF879">
        <v>8044391.6699999999</v>
      </c>
      <c r="AH879">
        <v>420567.35</v>
      </c>
      <c r="AJ879">
        <v>2648313.91</v>
      </c>
      <c r="AK879">
        <v>11465678.560000001</v>
      </c>
      <c r="AL879">
        <v>1.0070740954502182</v>
      </c>
      <c r="AO879">
        <v>868.7139437395341</v>
      </c>
      <c r="AP879">
        <v>6.741624370114907E-2</v>
      </c>
    </row>
    <row r="880" spans="1:42" x14ac:dyDescent="0.25">
      <c r="A880" t="s">
        <v>1943</v>
      </c>
      <c r="B880" t="s">
        <v>1944</v>
      </c>
      <c r="C880" t="s">
        <v>1938</v>
      </c>
      <c r="D880" t="s">
        <v>102</v>
      </c>
      <c r="F880">
        <v>1169.75</v>
      </c>
      <c r="H880">
        <v>179693687</v>
      </c>
      <c r="I880">
        <v>14802284.560000001</v>
      </c>
      <c r="J880">
        <v>12654.22</v>
      </c>
      <c r="L880">
        <v>12.13</v>
      </c>
      <c r="M880">
        <v>12.13</v>
      </c>
      <c r="N880">
        <v>14189.06</v>
      </c>
      <c r="P880">
        <v>0.01</v>
      </c>
      <c r="Q880">
        <v>11.69</v>
      </c>
      <c r="S880">
        <v>0.50560000000000005</v>
      </c>
      <c r="T880">
        <v>0.50560000000000005</v>
      </c>
      <c r="V880">
        <v>7484035.0700000003</v>
      </c>
      <c r="X880">
        <v>713548.1</v>
      </c>
      <c r="Y880">
        <v>2670778.4200000004</v>
      </c>
      <c r="Z880">
        <v>10868361.59</v>
      </c>
      <c r="AA880">
        <v>0.7342354179144357</v>
      </c>
      <c r="AB880">
        <v>179693687</v>
      </c>
      <c r="AC880">
        <v>4.6729800000000002E-2</v>
      </c>
      <c r="AD880">
        <v>8397050.0500000007</v>
      </c>
      <c r="AE880">
        <v>461620.37</v>
      </c>
      <c r="AF880">
        <v>7945655.4400000004</v>
      </c>
      <c r="AH880">
        <v>186562.2</v>
      </c>
      <c r="AJ880">
        <v>2621196.79</v>
      </c>
      <c r="AK880">
        <v>11280400.330000002</v>
      </c>
      <c r="AL880">
        <v>0.76207157647022028</v>
      </c>
      <c r="AO880">
        <v>610.00051293011325</v>
      </c>
      <c r="AP880">
        <v>6.3255565327972704E-2</v>
      </c>
    </row>
    <row r="881" spans="1:42" x14ac:dyDescent="0.25">
      <c r="A881" t="s">
        <v>1945</v>
      </c>
      <c r="B881" t="s">
        <v>1946</v>
      </c>
      <c r="C881" t="s">
        <v>1938</v>
      </c>
      <c r="D881" t="s">
        <v>102</v>
      </c>
      <c r="F881">
        <v>319.04000000000002</v>
      </c>
      <c r="H881">
        <v>56383635</v>
      </c>
      <c r="I881">
        <v>4206817.21</v>
      </c>
      <c r="J881">
        <v>13185.86</v>
      </c>
      <c r="L881">
        <v>13.4</v>
      </c>
      <c r="M881">
        <v>13.4</v>
      </c>
      <c r="N881">
        <v>4275.13</v>
      </c>
      <c r="P881">
        <v>1.87</v>
      </c>
      <c r="Q881">
        <v>596.6</v>
      </c>
      <c r="S881">
        <v>0.57709999999999995</v>
      </c>
      <c r="T881">
        <v>0.57709999999999995</v>
      </c>
      <c r="V881">
        <v>2427754.21</v>
      </c>
      <c r="X881">
        <v>134941.37</v>
      </c>
      <c r="Y881">
        <v>988312.76</v>
      </c>
      <c r="Z881">
        <v>3551008.34</v>
      </c>
      <c r="AA881">
        <v>0.84410806620238199</v>
      </c>
      <c r="AB881">
        <v>56383635</v>
      </c>
      <c r="AC881">
        <v>4.5780399999999999E-2</v>
      </c>
      <c r="AD881">
        <v>2581265.36</v>
      </c>
      <c r="AE881">
        <v>88591.28</v>
      </c>
      <c r="AF881">
        <v>2516345.4900000002</v>
      </c>
      <c r="AH881">
        <v>183680.63</v>
      </c>
      <c r="AJ881">
        <v>959678.43</v>
      </c>
      <c r="AK881">
        <v>3610965.2900000005</v>
      </c>
      <c r="AL881">
        <v>0.85836039688541654</v>
      </c>
      <c r="AO881">
        <v>422.96066323971911</v>
      </c>
      <c r="AP881">
        <v>3.736988842670376E-2</v>
      </c>
    </row>
    <row r="882" spans="1:42" x14ac:dyDescent="0.25">
      <c r="A882" t="s">
        <v>1947</v>
      </c>
      <c r="B882" t="s">
        <v>1948</v>
      </c>
      <c r="C882" t="s">
        <v>1938</v>
      </c>
      <c r="D882" t="s">
        <v>102</v>
      </c>
      <c r="F882">
        <v>479.71</v>
      </c>
      <c r="H882">
        <v>90537711</v>
      </c>
      <c r="I882">
        <v>5774097.5</v>
      </c>
      <c r="J882">
        <v>12036.64</v>
      </c>
      <c r="L882">
        <v>15.67</v>
      </c>
      <c r="M882">
        <v>15.67</v>
      </c>
      <c r="N882">
        <v>7517.05</v>
      </c>
      <c r="P882">
        <v>13.24</v>
      </c>
      <c r="Q882">
        <v>6351.36</v>
      </c>
      <c r="S882">
        <v>0.69740000000000002</v>
      </c>
      <c r="T882">
        <v>0.69740000000000002</v>
      </c>
      <c r="V882">
        <v>4026855.59</v>
      </c>
      <c r="X882">
        <v>295339.67</v>
      </c>
      <c r="Y882">
        <v>940725.05999999994</v>
      </c>
      <c r="Z882">
        <v>5262920.3199999994</v>
      </c>
      <c r="AA882">
        <v>0.9114706358872533</v>
      </c>
      <c r="AB882">
        <v>90537711</v>
      </c>
      <c r="AC882">
        <v>5.0145799999999997E-2</v>
      </c>
      <c r="AD882">
        <v>4540085.9400000004</v>
      </c>
      <c r="AE882">
        <v>357926.84</v>
      </c>
      <c r="AF882">
        <v>4384782.43</v>
      </c>
      <c r="AH882">
        <v>80987.95</v>
      </c>
      <c r="AJ882">
        <v>933555.24</v>
      </c>
      <c r="AK882">
        <v>5613677.3399999999</v>
      </c>
      <c r="AL882">
        <v>0.97221727551361925</v>
      </c>
      <c r="AO882">
        <v>615.66294219424231</v>
      </c>
      <c r="AP882">
        <v>5.2610731275125264E-2</v>
      </c>
    </row>
    <row r="883" spans="1:42" x14ac:dyDescent="0.25">
      <c r="A883" t="s">
        <v>1949</v>
      </c>
      <c r="B883" t="s">
        <v>1950</v>
      </c>
      <c r="C883" t="s">
        <v>1938</v>
      </c>
      <c r="D883" t="s">
        <v>211</v>
      </c>
      <c r="F883">
        <v>824.46</v>
      </c>
      <c r="H883">
        <v>160250953</v>
      </c>
      <c r="I883">
        <v>9562381.6500000004</v>
      </c>
      <c r="J883">
        <v>11598.35</v>
      </c>
      <c r="L883">
        <v>16.75</v>
      </c>
      <c r="M883">
        <v>11.59</v>
      </c>
      <c r="N883">
        <v>9555.49</v>
      </c>
      <c r="P883">
        <v>0.19</v>
      </c>
      <c r="Q883">
        <v>156.63999999999999</v>
      </c>
      <c r="S883">
        <v>0.47499999999999998</v>
      </c>
      <c r="T883">
        <v>0.47499999999999998</v>
      </c>
      <c r="V883">
        <v>4542131.28</v>
      </c>
      <c r="X883">
        <v>25389.1</v>
      </c>
      <c r="Y883">
        <v>2082283.0199999998</v>
      </c>
      <c r="Z883">
        <v>6649803.3999999994</v>
      </c>
      <c r="AA883">
        <v>0.69541288388128697</v>
      </c>
      <c r="AB883">
        <v>160250953</v>
      </c>
      <c r="AC883">
        <v>2.5603299999999999E-2</v>
      </c>
      <c r="AD883">
        <v>4102953.22</v>
      </c>
      <c r="AE883">
        <v>0</v>
      </c>
      <c r="AF883">
        <v>4542131.28</v>
      </c>
      <c r="AH883">
        <v>44137.15</v>
      </c>
      <c r="AJ883">
        <v>2068839.41</v>
      </c>
      <c r="AK883">
        <v>6636359.79</v>
      </c>
      <c r="AL883">
        <v>0.69400699876897298</v>
      </c>
      <c r="AO883">
        <v>30.794823278266986</v>
      </c>
      <c r="AP883">
        <v>3.8257570118873855E-3</v>
      </c>
    </row>
    <row r="884" spans="1:42" x14ac:dyDescent="0.25">
      <c r="A884" t="s">
        <v>1951</v>
      </c>
      <c r="B884" t="s">
        <v>1952</v>
      </c>
      <c r="C884" t="s">
        <v>1938</v>
      </c>
      <c r="D884" t="s">
        <v>222</v>
      </c>
      <c r="F884">
        <v>951.99</v>
      </c>
      <c r="H884">
        <v>383445299</v>
      </c>
      <c r="I884">
        <v>12357380.26</v>
      </c>
      <c r="J884">
        <v>12980.57</v>
      </c>
      <c r="L884">
        <v>31.02</v>
      </c>
      <c r="M884">
        <v>9.5399999999999991</v>
      </c>
      <c r="N884">
        <v>9081.98</v>
      </c>
      <c r="P884">
        <v>6.2</v>
      </c>
      <c r="Q884">
        <v>5902.33</v>
      </c>
      <c r="S884">
        <v>0.36170000000000002</v>
      </c>
      <c r="T884">
        <v>0.36170000000000002</v>
      </c>
      <c r="V884">
        <v>4469664.4400000004</v>
      </c>
      <c r="X884">
        <v>208382.59</v>
      </c>
      <c r="Y884">
        <v>2323083.4299999997</v>
      </c>
      <c r="Z884">
        <v>7001130.46</v>
      </c>
      <c r="AA884">
        <v>0.56655458622263033</v>
      </c>
      <c r="AB884">
        <v>383445299</v>
      </c>
      <c r="AC884">
        <v>2.4363200000000002E-2</v>
      </c>
      <c r="AD884">
        <v>9341954.5</v>
      </c>
      <c r="AE884">
        <v>1762307.31</v>
      </c>
      <c r="AF884">
        <v>6231971.75</v>
      </c>
      <c r="AH884">
        <v>47094.3</v>
      </c>
      <c r="AJ884">
        <v>2302670.62</v>
      </c>
      <c r="AK884">
        <v>8743024.9600000009</v>
      </c>
      <c r="AL884">
        <v>0.70751443882491649</v>
      </c>
      <c r="AO884">
        <v>218.8915744913287</v>
      </c>
      <c r="AP884">
        <v>2.3834152476215734E-2</v>
      </c>
    </row>
    <row r="885" spans="1:42" x14ac:dyDescent="0.25">
      <c r="A885" t="s">
        <v>1953</v>
      </c>
      <c r="B885" t="s">
        <v>1954</v>
      </c>
      <c r="C885" t="s">
        <v>1938</v>
      </c>
      <c r="D885" t="s">
        <v>102</v>
      </c>
      <c r="F885">
        <v>1534.88</v>
      </c>
      <c r="H885">
        <v>226076363</v>
      </c>
      <c r="I885">
        <v>18784229.039999999</v>
      </c>
      <c r="J885">
        <v>12238.23</v>
      </c>
      <c r="L885">
        <v>12.03</v>
      </c>
      <c r="M885">
        <v>12.03</v>
      </c>
      <c r="N885">
        <v>18464.599999999999</v>
      </c>
      <c r="P885">
        <v>0</v>
      </c>
      <c r="Q885">
        <v>0</v>
      </c>
      <c r="S885">
        <v>0.5</v>
      </c>
      <c r="T885">
        <v>0.5</v>
      </c>
      <c r="V885">
        <v>9392114.5199999996</v>
      </c>
      <c r="X885">
        <v>943109.38</v>
      </c>
      <c r="Y885">
        <v>3887608.41</v>
      </c>
      <c r="Z885">
        <v>14222832.310000001</v>
      </c>
      <c r="AA885">
        <v>0.75716880792462915</v>
      </c>
      <c r="AB885">
        <v>226076363</v>
      </c>
      <c r="AC885">
        <v>4.3987999999999999E-2</v>
      </c>
      <c r="AD885">
        <v>9944647.0500000007</v>
      </c>
      <c r="AE885">
        <v>276266.26</v>
      </c>
      <c r="AF885">
        <v>9668380.7799999993</v>
      </c>
      <c r="AH885">
        <v>176246.91</v>
      </c>
      <c r="AJ885">
        <v>3844810.16</v>
      </c>
      <c r="AK885">
        <v>14456300.32</v>
      </c>
      <c r="AL885">
        <v>0.76959774549256676</v>
      </c>
      <c r="AO885">
        <v>614.45154018555195</v>
      </c>
      <c r="AP885">
        <v>6.5238640532061104E-2</v>
      </c>
    </row>
    <row r="886" spans="1:42" x14ac:dyDescent="0.25">
      <c r="A886" t="s">
        <v>1955</v>
      </c>
      <c r="B886" t="s">
        <v>1956</v>
      </c>
      <c r="C886" t="s">
        <v>1957</v>
      </c>
      <c r="D886" t="s">
        <v>97</v>
      </c>
      <c r="F886">
        <v>5</v>
      </c>
      <c r="H886">
        <v>0</v>
      </c>
      <c r="I886">
        <v>63545.77</v>
      </c>
      <c r="J886">
        <v>12709.15</v>
      </c>
      <c r="L886">
        <v>0</v>
      </c>
      <c r="M886">
        <v>0</v>
      </c>
      <c r="N886">
        <v>0</v>
      </c>
      <c r="P886">
        <v>0</v>
      </c>
      <c r="Q886">
        <v>0</v>
      </c>
      <c r="S886">
        <v>0</v>
      </c>
      <c r="T886">
        <v>0.1</v>
      </c>
      <c r="V886">
        <v>6354.57</v>
      </c>
      <c r="X886">
        <v>0</v>
      </c>
      <c r="Y886">
        <v>22545.9</v>
      </c>
      <c r="Z886">
        <v>28900.47</v>
      </c>
      <c r="AA886">
        <v>0.45479769935906045</v>
      </c>
      <c r="AB886">
        <v>0</v>
      </c>
      <c r="AC886">
        <v>0</v>
      </c>
      <c r="AD886">
        <v>0</v>
      </c>
      <c r="AE886">
        <v>0</v>
      </c>
      <c r="AF886">
        <v>6354.57</v>
      </c>
      <c r="AH886">
        <v>0</v>
      </c>
      <c r="AJ886">
        <v>22545.9</v>
      </c>
      <c r="AK886">
        <v>28900.47</v>
      </c>
      <c r="AL886">
        <v>0.45479769935906045</v>
      </c>
      <c r="AO886">
        <v>0</v>
      </c>
      <c r="AP886">
        <v>0</v>
      </c>
    </row>
    <row r="887" spans="1:42" x14ac:dyDescent="0.25">
      <c r="A887" t="s">
        <v>1958</v>
      </c>
      <c r="B887" t="s">
        <v>1959</v>
      </c>
      <c r="C887" t="s">
        <v>1957</v>
      </c>
      <c r="D887" t="s">
        <v>97</v>
      </c>
      <c r="F887">
        <v>35.299999999999997</v>
      </c>
      <c r="H887">
        <v>0</v>
      </c>
      <c r="I887">
        <v>495716.86</v>
      </c>
      <c r="J887">
        <v>14042.97</v>
      </c>
      <c r="L887">
        <v>0</v>
      </c>
      <c r="M887">
        <v>0</v>
      </c>
      <c r="N887">
        <v>0</v>
      </c>
      <c r="P887">
        <v>0</v>
      </c>
      <c r="Q887">
        <v>0</v>
      </c>
      <c r="S887">
        <v>0</v>
      </c>
      <c r="T887">
        <v>0.1</v>
      </c>
      <c r="V887">
        <v>49571.68</v>
      </c>
      <c r="X887">
        <v>0</v>
      </c>
      <c r="Y887">
        <v>200325.25999999998</v>
      </c>
      <c r="Z887">
        <v>249896.93999999997</v>
      </c>
      <c r="AA887">
        <v>0.50411224665628673</v>
      </c>
      <c r="AB887">
        <v>0</v>
      </c>
      <c r="AC887">
        <v>0</v>
      </c>
      <c r="AD887">
        <v>0</v>
      </c>
      <c r="AE887">
        <v>0</v>
      </c>
      <c r="AF887">
        <v>49571.68</v>
      </c>
      <c r="AH887">
        <v>0</v>
      </c>
      <c r="AJ887">
        <v>200325.26</v>
      </c>
      <c r="AK887">
        <v>249896.94</v>
      </c>
      <c r="AL887">
        <v>0.50411224665628684</v>
      </c>
      <c r="AO887">
        <v>0</v>
      </c>
      <c r="AP887">
        <v>0</v>
      </c>
    </row>
    <row r="888" spans="1:42" x14ac:dyDescent="0.25">
      <c r="A888" t="s">
        <v>1960</v>
      </c>
      <c r="B888" t="s">
        <v>1961</v>
      </c>
      <c r="C888" t="s">
        <v>1957</v>
      </c>
      <c r="D888" t="s">
        <v>102</v>
      </c>
      <c r="F888">
        <v>805.25</v>
      </c>
      <c r="H888">
        <v>86455695</v>
      </c>
      <c r="I888">
        <v>10400391.449999999</v>
      </c>
      <c r="J888">
        <v>12915.72</v>
      </c>
      <c r="L888">
        <v>8.31</v>
      </c>
      <c r="M888">
        <v>8.31</v>
      </c>
      <c r="N888">
        <v>6691.62</v>
      </c>
      <c r="P888">
        <v>13.83</v>
      </c>
      <c r="Q888">
        <v>11136.6</v>
      </c>
      <c r="S888">
        <v>0.29859999999999998</v>
      </c>
      <c r="T888">
        <v>0.29859999999999998</v>
      </c>
      <c r="V888">
        <v>3105556.88</v>
      </c>
      <c r="X888">
        <v>185752.26</v>
      </c>
      <c r="Y888">
        <v>3336580.12</v>
      </c>
      <c r="Z888">
        <v>6627889.2599999998</v>
      </c>
      <c r="AA888">
        <v>0.63727305764053721</v>
      </c>
      <c r="AB888">
        <v>86455695</v>
      </c>
      <c r="AC888">
        <v>4.3499200000000002E-2</v>
      </c>
      <c r="AD888">
        <v>3760753.56</v>
      </c>
      <c r="AE888">
        <v>195641.72</v>
      </c>
      <c r="AF888">
        <v>3301198.6</v>
      </c>
      <c r="AH888">
        <v>156468.95000000001</v>
      </c>
      <c r="AJ888">
        <v>3279824.61</v>
      </c>
      <c r="AK888">
        <v>6766775.4700000007</v>
      </c>
      <c r="AL888">
        <v>0.65062699827514681</v>
      </c>
      <c r="AO888">
        <v>230.67651040049674</v>
      </c>
      <c r="AP888">
        <v>2.745063151918058E-2</v>
      </c>
    </row>
    <row r="889" spans="1:42" x14ac:dyDescent="0.25">
      <c r="A889" t="s">
        <v>1962</v>
      </c>
      <c r="B889" t="s">
        <v>1963</v>
      </c>
      <c r="C889" t="s">
        <v>1957</v>
      </c>
      <c r="D889" t="s">
        <v>102</v>
      </c>
      <c r="F889">
        <v>1210.04</v>
      </c>
      <c r="H889">
        <v>54749511</v>
      </c>
      <c r="I889">
        <v>16178548.359999999</v>
      </c>
      <c r="J889">
        <v>13370.25</v>
      </c>
      <c r="L889">
        <v>3.38</v>
      </c>
      <c r="M889">
        <v>3.38</v>
      </c>
      <c r="N889">
        <v>4089.93</v>
      </c>
      <c r="P889">
        <v>74.819999999999993</v>
      </c>
      <c r="Q889">
        <v>90535.19</v>
      </c>
      <c r="S889">
        <v>0.1095</v>
      </c>
      <c r="T889">
        <v>0.1095</v>
      </c>
      <c r="V889">
        <v>1771551.04</v>
      </c>
      <c r="X889">
        <v>335300.90999999997</v>
      </c>
      <c r="Y889">
        <v>8969360.6300000008</v>
      </c>
      <c r="Z889">
        <v>11076212.580000002</v>
      </c>
      <c r="AA889">
        <v>0.68462338731112227</v>
      </c>
      <c r="AB889">
        <v>54749511</v>
      </c>
      <c r="AC889">
        <v>4.3289599999999998E-2</v>
      </c>
      <c r="AD889">
        <v>2370084.4300000002</v>
      </c>
      <c r="AE889">
        <v>65539.399999999994</v>
      </c>
      <c r="AF889">
        <v>1837090.44</v>
      </c>
      <c r="AH889">
        <v>596197.25</v>
      </c>
      <c r="AJ889">
        <v>8781333.9600000009</v>
      </c>
      <c r="AK889">
        <v>10953725.310000001</v>
      </c>
      <c r="AL889">
        <v>0.67705241942979866</v>
      </c>
      <c r="AO889">
        <v>277.09902978413936</v>
      </c>
      <c r="AP889">
        <v>3.0610673584619948E-2</v>
      </c>
    </row>
    <row r="890" spans="1:42" x14ac:dyDescent="0.25">
      <c r="A890" t="s">
        <v>1964</v>
      </c>
      <c r="B890" t="s">
        <v>1965</v>
      </c>
      <c r="C890" t="s">
        <v>1957</v>
      </c>
      <c r="D890" t="s">
        <v>102</v>
      </c>
      <c r="F890">
        <v>885.03</v>
      </c>
      <c r="H890">
        <v>73706191</v>
      </c>
      <c r="I890">
        <v>12207120.91</v>
      </c>
      <c r="J890">
        <v>13792.88</v>
      </c>
      <c r="L890">
        <v>6.03</v>
      </c>
      <c r="M890">
        <v>6.03</v>
      </c>
      <c r="N890">
        <v>5336.73</v>
      </c>
      <c r="P890">
        <v>36</v>
      </c>
      <c r="Q890">
        <v>31861.08</v>
      </c>
      <c r="S890">
        <v>0.19700000000000001</v>
      </c>
      <c r="T890">
        <v>0.19700000000000001</v>
      </c>
      <c r="V890">
        <v>2404802.81</v>
      </c>
      <c r="X890">
        <v>270399.61</v>
      </c>
      <c r="Y890">
        <v>6201540.96</v>
      </c>
      <c r="Z890">
        <v>8876743.379999999</v>
      </c>
      <c r="AA890">
        <v>0.72717747660942922</v>
      </c>
      <c r="AB890">
        <v>73706191</v>
      </c>
      <c r="AC890">
        <v>4.0111500000000001E-2</v>
      </c>
      <c r="AD890">
        <v>2956465.88</v>
      </c>
      <c r="AE890">
        <v>108677.62</v>
      </c>
      <c r="AF890">
        <v>2513480.4300000002</v>
      </c>
      <c r="AH890">
        <v>854646.32</v>
      </c>
      <c r="AJ890">
        <v>5968374.1900000004</v>
      </c>
      <c r="AK890">
        <v>8752254.2300000004</v>
      </c>
      <c r="AL890">
        <v>0.71697940034576102</v>
      </c>
      <c r="AO890">
        <v>305.52592567483589</v>
      </c>
      <c r="AP890">
        <v>3.0894853245139336E-2</v>
      </c>
    </row>
    <row r="891" spans="1:42" x14ac:dyDescent="0.25">
      <c r="A891" t="s">
        <v>1966</v>
      </c>
      <c r="B891" t="s">
        <v>1967</v>
      </c>
      <c r="C891" t="s">
        <v>1957</v>
      </c>
      <c r="D891" t="s">
        <v>102</v>
      </c>
      <c r="F891">
        <v>358.79</v>
      </c>
      <c r="H891">
        <v>43097815</v>
      </c>
      <c r="I891">
        <v>4793538.87</v>
      </c>
      <c r="J891">
        <v>13360.29</v>
      </c>
      <c r="L891">
        <v>8.99</v>
      </c>
      <c r="M891">
        <v>8.99</v>
      </c>
      <c r="N891">
        <v>3225.52</v>
      </c>
      <c r="P891">
        <v>9.24</v>
      </c>
      <c r="Q891">
        <v>3315.21</v>
      </c>
      <c r="S891">
        <v>0.33289999999999997</v>
      </c>
      <c r="T891">
        <v>0.33289999999999997</v>
      </c>
      <c r="V891">
        <v>1595769.08</v>
      </c>
      <c r="X891">
        <v>181165.71</v>
      </c>
      <c r="Y891">
        <v>1895099.1700000002</v>
      </c>
      <c r="Z891">
        <v>3672033.96</v>
      </c>
      <c r="AA891">
        <v>0.76603821510265546</v>
      </c>
      <c r="AB891">
        <v>43097815</v>
      </c>
      <c r="AC891">
        <v>4.4866299999999998E-2</v>
      </c>
      <c r="AD891">
        <v>1933639.49</v>
      </c>
      <c r="AE891">
        <v>112477.05</v>
      </c>
      <c r="AF891">
        <v>1708246.13</v>
      </c>
      <c r="AH891">
        <v>140964.79999999999</v>
      </c>
      <c r="AJ891">
        <v>1862118.79</v>
      </c>
      <c r="AK891">
        <v>3751530.63</v>
      </c>
      <c r="AL891">
        <v>0.78262234473129444</v>
      </c>
      <c r="AO891">
        <v>504.93522673430135</v>
      </c>
      <c r="AP891">
        <v>4.829114509988687E-2</v>
      </c>
    </row>
    <row r="892" spans="1:42" x14ac:dyDescent="0.25">
      <c r="A892" t="s">
        <v>1968</v>
      </c>
      <c r="B892" t="s">
        <v>1969</v>
      </c>
      <c r="C892" t="s">
        <v>1957</v>
      </c>
      <c r="D892" t="s">
        <v>102</v>
      </c>
      <c r="F892">
        <v>201.8</v>
      </c>
      <c r="H892">
        <v>23594035</v>
      </c>
      <c r="I892">
        <v>2581101.34</v>
      </c>
      <c r="J892">
        <v>12790.39</v>
      </c>
      <c r="L892">
        <v>9.14</v>
      </c>
      <c r="M892">
        <v>9.14</v>
      </c>
      <c r="N892">
        <v>1844.45</v>
      </c>
      <c r="P892">
        <v>8.35</v>
      </c>
      <c r="Q892">
        <v>1685.03</v>
      </c>
      <c r="S892">
        <v>0.3407</v>
      </c>
      <c r="T892">
        <v>0.3407</v>
      </c>
      <c r="V892">
        <v>879381.22</v>
      </c>
      <c r="X892">
        <v>209815.3</v>
      </c>
      <c r="Y892">
        <v>1023244.88</v>
      </c>
      <c r="Z892">
        <v>2112441.4</v>
      </c>
      <c r="AA892">
        <v>0.81842636988441531</v>
      </c>
      <c r="AB892">
        <v>23594035</v>
      </c>
      <c r="AC892">
        <v>3.9343700000000002E-2</v>
      </c>
      <c r="AD892">
        <v>928276.63</v>
      </c>
      <c r="AE892">
        <v>16658.66</v>
      </c>
      <c r="AF892">
        <v>896039.88</v>
      </c>
      <c r="AH892">
        <v>63588.6</v>
      </c>
      <c r="AJ892">
        <v>1011698.86</v>
      </c>
      <c r="AK892">
        <v>2117554.04</v>
      </c>
      <c r="AL892">
        <v>0.82040716774026401</v>
      </c>
      <c r="AO892">
        <v>1039.719028741328</v>
      </c>
      <c r="AP892">
        <v>9.9083799533163264E-2</v>
      </c>
    </row>
    <row r="893" spans="1:42" x14ac:dyDescent="0.25">
      <c r="A893" t="s">
        <v>1970</v>
      </c>
      <c r="B893" t="s">
        <v>1971</v>
      </c>
      <c r="C893" t="s">
        <v>1957</v>
      </c>
      <c r="D893" t="s">
        <v>102</v>
      </c>
      <c r="F893">
        <v>1093.8800000000001</v>
      </c>
      <c r="H893">
        <v>85411742</v>
      </c>
      <c r="I893">
        <v>15227933.4</v>
      </c>
      <c r="J893">
        <v>13921.02</v>
      </c>
      <c r="L893">
        <v>5.6</v>
      </c>
      <c r="M893">
        <v>5.6</v>
      </c>
      <c r="N893">
        <v>6125.72</v>
      </c>
      <c r="P893">
        <v>41.34</v>
      </c>
      <c r="Q893">
        <v>45220.99</v>
      </c>
      <c r="S893">
        <v>0.18049999999999999</v>
      </c>
      <c r="T893">
        <v>0.18049999999999999</v>
      </c>
      <c r="V893">
        <v>2748641.97</v>
      </c>
      <c r="X893">
        <v>1083358.29</v>
      </c>
      <c r="Y893">
        <v>7520094.6600000001</v>
      </c>
      <c r="Z893">
        <v>11352094.92</v>
      </c>
      <c r="AA893">
        <v>0.74547836674935808</v>
      </c>
      <c r="AB893">
        <v>85411742</v>
      </c>
      <c r="AC893">
        <v>4.4527200000000003E-2</v>
      </c>
      <c r="AD893">
        <v>3803145.71</v>
      </c>
      <c r="AE893">
        <v>190337.92000000001</v>
      </c>
      <c r="AF893">
        <v>2938979.89</v>
      </c>
      <c r="AH893">
        <v>1252674.29</v>
      </c>
      <c r="AJ893">
        <v>7201261.9500000002</v>
      </c>
      <c r="AK893">
        <v>11223600.130000001</v>
      </c>
      <c r="AL893">
        <v>0.73704026903611231</v>
      </c>
      <c r="AO893">
        <v>990.38129410904298</v>
      </c>
      <c r="AP893">
        <v>9.6525025611367707E-2</v>
      </c>
    </row>
    <row r="894" spans="1:42" x14ac:dyDescent="0.25">
      <c r="A894" t="s">
        <v>1972</v>
      </c>
      <c r="B894" t="s">
        <v>1973</v>
      </c>
      <c r="C894" t="s">
        <v>1957</v>
      </c>
      <c r="D894" t="s">
        <v>211</v>
      </c>
      <c r="F894">
        <v>83.5</v>
      </c>
      <c r="H894">
        <v>46309102</v>
      </c>
      <c r="I894">
        <v>1000576.42</v>
      </c>
      <c r="J894">
        <v>11982.95</v>
      </c>
      <c r="L894">
        <v>46.28</v>
      </c>
      <c r="M894">
        <v>32.04</v>
      </c>
      <c r="N894">
        <v>2675.34</v>
      </c>
      <c r="P894">
        <v>400.4</v>
      </c>
      <c r="Q894">
        <v>33433.4</v>
      </c>
      <c r="S894">
        <v>0.99770000000000003</v>
      </c>
      <c r="T894">
        <v>0.9</v>
      </c>
      <c r="V894">
        <v>900518.77</v>
      </c>
      <c r="X894">
        <v>126815.24</v>
      </c>
      <c r="Y894">
        <v>90241.31</v>
      </c>
      <c r="Z894">
        <v>1117575.32</v>
      </c>
      <c r="AA894">
        <v>1</v>
      </c>
      <c r="AB894">
        <v>46309102</v>
      </c>
      <c r="AC894">
        <v>1.92306E-2</v>
      </c>
      <c r="AD894">
        <v>890551.81</v>
      </c>
      <c r="AE894">
        <v>0</v>
      </c>
      <c r="AF894">
        <v>900518.77</v>
      </c>
      <c r="AH894">
        <v>37721.5</v>
      </c>
      <c r="AJ894">
        <v>90241.31</v>
      </c>
      <c r="AK894">
        <v>1117575.32</v>
      </c>
      <c r="AL894">
        <v>1.1169314983457235</v>
      </c>
      <c r="AO894">
        <v>1518.7453892215569</v>
      </c>
      <c r="AP894">
        <v>0.11347355093704109</v>
      </c>
    </row>
    <row r="895" spans="1:42" x14ac:dyDescent="0.25">
      <c r="A895" t="s">
        <v>1974</v>
      </c>
      <c r="B895" t="s">
        <v>1975</v>
      </c>
      <c r="C895" t="s">
        <v>1957</v>
      </c>
      <c r="D895" t="s">
        <v>102</v>
      </c>
      <c r="F895">
        <v>910.29</v>
      </c>
      <c r="H895">
        <v>89108954</v>
      </c>
      <c r="I895">
        <v>11792307.949999999</v>
      </c>
      <c r="J895">
        <v>12954.45</v>
      </c>
      <c r="L895">
        <v>7.55</v>
      </c>
      <c r="M895">
        <v>7.55</v>
      </c>
      <c r="N895">
        <v>6872.68</v>
      </c>
      <c r="P895">
        <v>20.07</v>
      </c>
      <c r="Q895">
        <v>18269.52</v>
      </c>
      <c r="S895">
        <v>0.26219999999999999</v>
      </c>
      <c r="T895">
        <v>0.26219999999999999</v>
      </c>
      <c r="V895">
        <v>3091943.14</v>
      </c>
      <c r="X895">
        <v>670873.79</v>
      </c>
      <c r="Y895">
        <v>4510470.3900000006</v>
      </c>
      <c r="Z895">
        <v>8273287.3200000003</v>
      </c>
      <c r="AA895">
        <v>0.70158338427720601</v>
      </c>
      <c r="AB895">
        <v>89108954</v>
      </c>
      <c r="AC895">
        <v>4.3621E-2</v>
      </c>
      <c r="AD895">
        <v>3887021.68</v>
      </c>
      <c r="AE895">
        <v>208469.59</v>
      </c>
      <c r="AF895">
        <v>3300412.73</v>
      </c>
      <c r="AH895">
        <v>285826.56</v>
      </c>
      <c r="AJ895">
        <v>4425174.99</v>
      </c>
      <c r="AK895">
        <v>8396461.5099999998</v>
      </c>
      <c r="AL895">
        <v>0.71202868391848606</v>
      </c>
      <c r="AO895">
        <v>736.98908040294862</v>
      </c>
      <c r="AP895">
        <v>7.9899584986009187E-2</v>
      </c>
    </row>
    <row r="896" spans="1:42" x14ac:dyDescent="0.25">
      <c r="A896" t="s">
        <v>1976</v>
      </c>
      <c r="B896" t="s">
        <v>1977</v>
      </c>
      <c r="C896" t="s">
        <v>1957</v>
      </c>
      <c r="D896" t="s">
        <v>102</v>
      </c>
      <c r="F896">
        <v>4857.88</v>
      </c>
      <c r="H896">
        <v>338131344</v>
      </c>
      <c r="I896">
        <v>71406824.040000007</v>
      </c>
      <c r="J896">
        <v>14699.17</v>
      </c>
      <c r="L896">
        <v>4.7300000000000004</v>
      </c>
      <c r="M896">
        <v>4.7300000000000004</v>
      </c>
      <c r="N896">
        <v>22977.77</v>
      </c>
      <c r="P896">
        <v>53.29</v>
      </c>
      <c r="Q896">
        <v>258876.42</v>
      </c>
      <c r="S896">
        <v>0.14979999999999999</v>
      </c>
      <c r="T896">
        <v>0.14979999999999999</v>
      </c>
      <c r="V896">
        <v>10696742.24</v>
      </c>
      <c r="X896">
        <v>6317495.0899999999</v>
      </c>
      <c r="Y896">
        <v>38729571.969999999</v>
      </c>
      <c r="Z896">
        <v>55743809.299999997</v>
      </c>
      <c r="AA896">
        <v>0.78065100989191105</v>
      </c>
      <c r="AB896">
        <v>338131344</v>
      </c>
      <c r="AC896">
        <v>4.09997E-2</v>
      </c>
      <c r="AD896">
        <v>13863283.66</v>
      </c>
      <c r="AE896">
        <v>474347.9</v>
      </c>
      <c r="AF896">
        <v>11171090.140000001</v>
      </c>
      <c r="AH896">
        <v>10818331.68</v>
      </c>
      <c r="AJ896">
        <v>36356581.840000004</v>
      </c>
      <c r="AK896">
        <v>53845167.070000008</v>
      </c>
      <c r="AL896">
        <v>0.75406192326713095</v>
      </c>
      <c r="AO896">
        <v>1300.4633893797293</v>
      </c>
      <c r="AP896">
        <v>0.11732705893153056</v>
      </c>
    </row>
    <row r="897" spans="1:42" x14ac:dyDescent="0.25">
      <c r="A897" t="s">
        <v>1978</v>
      </c>
      <c r="B897" t="s">
        <v>1979</v>
      </c>
      <c r="C897" t="s">
        <v>1957</v>
      </c>
      <c r="D897" t="s">
        <v>222</v>
      </c>
      <c r="F897">
        <v>70.150000000000006</v>
      </c>
      <c r="H897">
        <v>66941966</v>
      </c>
      <c r="I897">
        <v>923017.88</v>
      </c>
      <c r="J897">
        <v>13157.77</v>
      </c>
      <c r="L897">
        <v>72.52</v>
      </c>
      <c r="M897">
        <v>22.31</v>
      </c>
      <c r="N897">
        <v>1565.04</v>
      </c>
      <c r="P897">
        <v>105.67</v>
      </c>
      <c r="Q897">
        <v>7412.75</v>
      </c>
      <c r="S897">
        <v>0.92779999999999996</v>
      </c>
      <c r="T897">
        <v>0.9</v>
      </c>
      <c r="V897">
        <v>830716.09</v>
      </c>
      <c r="X897">
        <v>328347.26</v>
      </c>
      <c r="Y897">
        <v>49673.789999999994</v>
      </c>
      <c r="Z897">
        <v>1208737.1400000001</v>
      </c>
      <c r="AA897">
        <v>1</v>
      </c>
      <c r="AB897">
        <v>66941966</v>
      </c>
      <c r="AC897">
        <v>1.9280700000000001E-2</v>
      </c>
      <c r="AD897">
        <v>1290687.96</v>
      </c>
      <c r="AE897">
        <v>413974.68</v>
      </c>
      <c r="AF897">
        <v>1244690.77</v>
      </c>
      <c r="AH897">
        <v>7222.24</v>
      </c>
      <c r="AJ897">
        <v>49673.79</v>
      </c>
      <c r="AK897">
        <v>1622711.82</v>
      </c>
      <c r="AL897">
        <v>1.7580502557545257</v>
      </c>
      <c r="AO897">
        <v>4680.6451888809688</v>
      </c>
      <c r="AP897">
        <v>0.20234477616610938</v>
      </c>
    </row>
    <row r="898" spans="1:42" x14ac:dyDescent="0.25">
      <c r="A898" t="s">
        <v>1980</v>
      </c>
      <c r="B898" t="s">
        <v>1981</v>
      </c>
      <c r="C898" t="s">
        <v>1957</v>
      </c>
      <c r="D898" t="s">
        <v>102</v>
      </c>
      <c r="F898">
        <v>837.43</v>
      </c>
      <c r="H898">
        <v>115534577</v>
      </c>
      <c r="I898">
        <v>10598217.789999999</v>
      </c>
      <c r="J898">
        <v>12655.64</v>
      </c>
      <c r="L898">
        <v>10.9</v>
      </c>
      <c r="M898">
        <v>10.9</v>
      </c>
      <c r="N898">
        <v>9127.98</v>
      </c>
      <c r="P898">
        <v>1.27</v>
      </c>
      <c r="Q898">
        <v>1063.53</v>
      </c>
      <c r="S898">
        <v>0.43619999999999998</v>
      </c>
      <c r="T898">
        <v>0.43619999999999998</v>
      </c>
      <c r="V898">
        <v>4622942.59</v>
      </c>
      <c r="X898">
        <v>363394.73</v>
      </c>
      <c r="Y898">
        <v>2732910.54</v>
      </c>
      <c r="Z898">
        <v>7719247.8600000003</v>
      </c>
      <c r="AA898">
        <v>0.72835339044301717</v>
      </c>
      <c r="AB898">
        <v>115534577</v>
      </c>
      <c r="AC898">
        <v>4.6065000000000002E-2</v>
      </c>
      <c r="AD898">
        <v>5322100.28</v>
      </c>
      <c r="AE898">
        <v>304972.58</v>
      </c>
      <c r="AF898">
        <v>4927915.17</v>
      </c>
      <c r="AH898">
        <v>202818.01</v>
      </c>
      <c r="AJ898">
        <v>2677815.71</v>
      </c>
      <c r="AK898">
        <v>7969125.6100000003</v>
      </c>
      <c r="AL898">
        <v>0.75193072721333476</v>
      </c>
      <c r="AO898">
        <v>433.94042487133254</v>
      </c>
      <c r="AP898">
        <v>4.5600326533189121E-2</v>
      </c>
    </row>
    <row r="899" spans="1:42" x14ac:dyDescent="0.25">
      <c r="A899" t="s">
        <v>1982</v>
      </c>
      <c r="B899" t="s">
        <v>1983</v>
      </c>
      <c r="C899" t="s">
        <v>1984</v>
      </c>
      <c r="D899" t="s">
        <v>97</v>
      </c>
      <c r="F899">
        <v>64.31</v>
      </c>
      <c r="H899">
        <v>0</v>
      </c>
      <c r="I899">
        <v>966528.89</v>
      </c>
      <c r="J899">
        <v>15029.21</v>
      </c>
      <c r="L899">
        <v>0</v>
      </c>
      <c r="M899">
        <v>0</v>
      </c>
      <c r="N899">
        <v>0</v>
      </c>
      <c r="P899">
        <v>0</v>
      </c>
      <c r="Q899">
        <v>0</v>
      </c>
      <c r="S899">
        <v>0</v>
      </c>
      <c r="T899">
        <v>0.1</v>
      </c>
      <c r="V899">
        <v>96652.88</v>
      </c>
      <c r="X899">
        <v>0</v>
      </c>
      <c r="Y899">
        <v>449185.25</v>
      </c>
      <c r="Z899">
        <v>545838.13</v>
      </c>
      <c r="AA899">
        <v>0.5647406256009585</v>
      </c>
      <c r="AB899">
        <v>0</v>
      </c>
      <c r="AC899">
        <v>0</v>
      </c>
      <c r="AD899">
        <v>0</v>
      </c>
      <c r="AE899">
        <v>0</v>
      </c>
      <c r="AF899">
        <v>96652.88</v>
      </c>
      <c r="AH899">
        <v>0</v>
      </c>
      <c r="AJ899">
        <v>449185.25</v>
      </c>
      <c r="AK899">
        <v>545838.13</v>
      </c>
      <c r="AL899">
        <v>0.5647406256009585</v>
      </c>
      <c r="AO899">
        <v>0</v>
      </c>
      <c r="AP899">
        <v>0</v>
      </c>
    </row>
    <row r="900" spans="1:42" x14ac:dyDescent="0.25">
      <c r="A900" t="s">
        <v>1985</v>
      </c>
      <c r="B900" t="s">
        <v>1986</v>
      </c>
      <c r="C900" t="s">
        <v>1984</v>
      </c>
      <c r="D900" t="s">
        <v>97</v>
      </c>
      <c r="F900">
        <v>37.979999999999997</v>
      </c>
      <c r="H900">
        <v>0</v>
      </c>
      <c r="I900">
        <v>538335.97</v>
      </c>
      <c r="J900">
        <v>14174.19</v>
      </c>
      <c r="L900">
        <v>0</v>
      </c>
      <c r="M900">
        <v>0</v>
      </c>
      <c r="N900">
        <v>0</v>
      </c>
      <c r="P900">
        <v>0</v>
      </c>
      <c r="Q900">
        <v>0</v>
      </c>
      <c r="S900">
        <v>0</v>
      </c>
      <c r="T900">
        <v>0.1</v>
      </c>
      <c r="V900">
        <v>53833.59</v>
      </c>
      <c r="X900">
        <v>0</v>
      </c>
      <c r="Y900">
        <v>542972.53</v>
      </c>
      <c r="Z900">
        <v>596806.12</v>
      </c>
      <c r="AA900">
        <v>1</v>
      </c>
      <c r="AB900">
        <v>0</v>
      </c>
      <c r="AC900">
        <v>0</v>
      </c>
      <c r="AD900">
        <v>0</v>
      </c>
      <c r="AE900">
        <v>0</v>
      </c>
      <c r="AF900">
        <v>53833.59</v>
      </c>
      <c r="AH900">
        <v>0</v>
      </c>
      <c r="AJ900">
        <v>542972.53</v>
      </c>
      <c r="AK900">
        <v>596806.12</v>
      </c>
      <c r="AL900">
        <v>1.108612749766656</v>
      </c>
      <c r="AO900">
        <v>0</v>
      </c>
      <c r="AP900">
        <v>0</v>
      </c>
    </row>
    <row r="901" spans="1:42" x14ac:dyDescent="0.25">
      <c r="A901" t="s">
        <v>1987</v>
      </c>
      <c r="B901" t="s">
        <v>1988</v>
      </c>
      <c r="C901" t="s">
        <v>1984</v>
      </c>
      <c r="D901" t="s">
        <v>97</v>
      </c>
      <c r="F901">
        <v>10.33</v>
      </c>
      <c r="H901">
        <v>0</v>
      </c>
      <c r="I901">
        <v>149220.54999999999</v>
      </c>
      <c r="J901">
        <v>14445.35</v>
      </c>
      <c r="L901">
        <v>0</v>
      </c>
      <c r="M901">
        <v>0</v>
      </c>
      <c r="N901">
        <v>0</v>
      </c>
      <c r="P901">
        <v>0</v>
      </c>
      <c r="Q901">
        <v>0</v>
      </c>
      <c r="S901">
        <v>0</v>
      </c>
      <c r="T901">
        <v>0.1</v>
      </c>
      <c r="V901">
        <v>14922.05</v>
      </c>
      <c r="X901">
        <v>0</v>
      </c>
      <c r="Y901">
        <v>108256.09000000001</v>
      </c>
      <c r="Z901">
        <v>123178.14000000001</v>
      </c>
      <c r="AA901">
        <v>0.82547705393124493</v>
      </c>
      <c r="AB901">
        <v>0</v>
      </c>
      <c r="AC901">
        <v>0</v>
      </c>
      <c r="AD901">
        <v>0</v>
      </c>
      <c r="AE901">
        <v>0</v>
      </c>
      <c r="AF901">
        <v>14922.05</v>
      </c>
      <c r="AH901">
        <v>0</v>
      </c>
      <c r="AJ901">
        <v>108256.09</v>
      </c>
      <c r="AK901">
        <v>123178.14</v>
      </c>
      <c r="AL901">
        <v>0.82547705393124482</v>
      </c>
      <c r="AO901">
        <v>0</v>
      </c>
      <c r="AP901">
        <v>0</v>
      </c>
    </row>
    <row r="902" spans="1:42" x14ac:dyDescent="0.25">
      <c r="A902" t="s">
        <v>1989</v>
      </c>
      <c r="B902" t="s">
        <v>1990</v>
      </c>
      <c r="C902" t="s">
        <v>1984</v>
      </c>
      <c r="D902" t="s">
        <v>211</v>
      </c>
      <c r="F902">
        <v>1213.3800000000001</v>
      </c>
      <c r="H902">
        <v>682149205</v>
      </c>
      <c r="I902">
        <v>15345072.57</v>
      </c>
      <c r="J902">
        <v>12646.55</v>
      </c>
      <c r="L902">
        <v>44.45</v>
      </c>
      <c r="M902">
        <v>30.77</v>
      </c>
      <c r="N902">
        <v>37335.699999999997</v>
      </c>
      <c r="P902">
        <v>351.18</v>
      </c>
      <c r="Q902">
        <v>426114.78</v>
      </c>
      <c r="S902">
        <v>0.99609999999999999</v>
      </c>
      <c r="T902">
        <v>0.9</v>
      </c>
      <c r="V902">
        <v>13810565.310000001</v>
      </c>
      <c r="X902">
        <v>691958.84</v>
      </c>
      <c r="Y902">
        <v>559488.32999999996</v>
      </c>
      <c r="Z902">
        <v>15062012.48</v>
      </c>
      <c r="AA902">
        <v>0.98155368189307957</v>
      </c>
      <c r="AB902">
        <v>682149205</v>
      </c>
      <c r="AC902">
        <v>2.8010699999999999E-2</v>
      </c>
      <c r="AD902">
        <v>19107476.73</v>
      </c>
      <c r="AE902">
        <v>4767220.2699999996</v>
      </c>
      <c r="AF902">
        <v>18577785.579999998</v>
      </c>
      <c r="AH902">
        <v>78143.95</v>
      </c>
      <c r="AJ902">
        <v>558046.86</v>
      </c>
      <c r="AK902">
        <v>19827791.279999997</v>
      </c>
      <c r="AL902">
        <v>1.292127566653795</v>
      </c>
      <c r="AO902">
        <v>570.27381364453004</v>
      </c>
      <c r="AP902">
        <v>3.4898432721448339E-2</v>
      </c>
    </row>
    <row r="903" spans="1:42" x14ac:dyDescent="0.25">
      <c r="A903" t="s">
        <v>1991</v>
      </c>
      <c r="B903" t="s">
        <v>1992</v>
      </c>
      <c r="C903" t="s">
        <v>1984</v>
      </c>
      <c r="D903" t="s">
        <v>211</v>
      </c>
      <c r="F903">
        <v>3974.47</v>
      </c>
      <c r="H903">
        <v>1164135479</v>
      </c>
      <c r="I903">
        <v>55954785.369999997</v>
      </c>
      <c r="J903">
        <v>14078.55</v>
      </c>
      <c r="L903">
        <v>20.8</v>
      </c>
      <c r="M903">
        <v>14.4</v>
      </c>
      <c r="N903">
        <v>57232.36</v>
      </c>
      <c r="P903">
        <v>5.61</v>
      </c>
      <c r="Q903">
        <v>22296.77</v>
      </c>
      <c r="S903">
        <v>0.63180000000000003</v>
      </c>
      <c r="T903">
        <v>0.63180000000000003</v>
      </c>
      <c r="V903">
        <v>35352233.390000001</v>
      </c>
      <c r="X903">
        <v>1457524.2</v>
      </c>
      <c r="Y903">
        <v>5113090.8499999987</v>
      </c>
      <c r="Z903">
        <v>41922848.440000005</v>
      </c>
      <c r="AA903">
        <v>0.7492272227082265</v>
      </c>
      <c r="AB903">
        <v>1229737208</v>
      </c>
      <c r="AC903">
        <v>3.2055500000000001E-2</v>
      </c>
      <c r="AD903">
        <v>39419841.07</v>
      </c>
      <c r="AE903">
        <v>2569914.5299999998</v>
      </c>
      <c r="AF903">
        <v>37922147.920000002</v>
      </c>
      <c r="AH903">
        <v>837862.89</v>
      </c>
      <c r="AJ903">
        <v>4902977.6399999997</v>
      </c>
      <c r="AK903">
        <v>44282649.760000005</v>
      </c>
      <c r="AL903">
        <v>0.79140058293820259</v>
      </c>
      <c r="AO903">
        <v>366.72165093710606</v>
      </c>
      <c r="AP903">
        <v>3.2914114396933952E-2</v>
      </c>
    </row>
    <row r="904" spans="1:42" x14ac:dyDescent="0.25">
      <c r="A904" t="s">
        <v>1993</v>
      </c>
      <c r="B904" t="s">
        <v>1994</v>
      </c>
      <c r="C904" t="s">
        <v>1984</v>
      </c>
      <c r="D904" t="s">
        <v>211</v>
      </c>
      <c r="F904">
        <v>3711.12</v>
      </c>
      <c r="H904">
        <v>1118215967</v>
      </c>
      <c r="I904">
        <v>47906692.359999999</v>
      </c>
      <c r="J904">
        <v>12908.95</v>
      </c>
      <c r="L904">
        <v>23.34</v>
      </c>
      <c r="M904">
        <v>16.149999999999999</v>
      </c>
      <c r="N904">
        <v>59934.58</v>
      </c>
      <c r="P904">
        <v>16.97</v>
      </c>
      <c r="Q904">
        <v>62977.7</v>
      </c>
      <c r="S904">
        <v>0.7208</v>
      </c>
      <c r="T904">
        <v>0.7208</v>
      </c>
      <c r="V904">
        <v>34531143.850000001</v>
      </c>
      <c r="X904">
        <v>562717.92000000004</v>
      </c>
      <c r="Y904">
        <v>3653690.34</v>
      </c>
      <c r="Z904">
        <v>38747552.109999999</v>
      </c>
      <c r="AA904">
        <v>0.80881292782284664</v>
      </c>
      <c r="AB904">
        <v>1156778562</v>
      </c>
      <c r="AC904">
        <v>3.9048699999999999E-2</v>
      </c>
      <c r="AD904">
        <v>45170699.030000001</v>
      </c>
      <c r="AE904">
        <v>7668991.3700000001</v>
      </c>
      <c r="AF904">
        <v>42200135.219999999</v>
      </c>
      <c r="AH904">
        <v>279904.15000000002</v>
      </c>
      <c r="AJ904">
        <v>3600176.28</v>
      </c>
      <c r="AK904">
        <v>46363029.420000002</v>
      </c>
      <c r="AL904">
        <v>0.96777771822775871</v>
      </c>
      <c r="AO904">
        <v>151.63021405936755</v>
      </c>
      <c r="AP904">
        <v>1.2137212063999765E-2</v>
      </c>
    </row>
    <row r="905" spans="1:42" x14ac:dyDescent="0.25">
      <c r="A905" t="s">
        <v>1995</v>
      </c>
      <c r="B905" t="s">
        <v>1996</v>
      </c>
      <c r="C905" t="s">
        <v>1984</v>
      </c>
      <c r="D905" t="s">
        <v>211</v>
      </c>
      <c r="F905">
        <v>412.13</v>
      </c>
      <c r="H905">
        <v>319856817</v>
      </c>
      <c r="I905">
        <v>6561991.8600000003</v>
      </c>
      <c r="J905">
        <v>15922.14</v>
      </c>
      <c r="L905">
        <v>48.74</v>
      </c>
      <c r="M905">
        <v>33.74</v>
      </c>
      <c r="N905">
        <v>13905.26</v>
      </c>
      <c r="P905">
        <v>471.32</v>
      </c>
      <c r="Q905">
        <v>194245.11</v>
      </c>
      <c r="S905">
        <v>0.99890000000000001</v>
      </c>
      <c r="T905">
        <v>0.9</v>
      </c>
      <c r="V905">
        <v>5905792.6699999999</v>
      </c>
      <c r="X905">
        <v>3257151.71</v>
      </c>
      <c r="Y905">
        <v>1003963.58</v>
      </c>
      <c r="Z905">
        <v>10166907.959999999</v>
      </c>
      <c r="AA905">
        <v>1</v>
      </c>
      <c r="AB905">
        <v>338845601</v>
      </c>
      <c r="AC905">
        <v>2.5938699999999999E-2</v>
      </c>
      <c r="AD905">
        <v>8789214.3900000006</v>
      </c>
      <c r="AE905">
        <v>2595079.54</v>
      </c>
      <c r="AF905">
        <v>8500872.2100000009</v>
      </c>
      <c r="AH905">
        <v>791350.83</v>
      </c>
      <c r="AJ905">
        <v>1003963.58</v>
      </c>
      <c r="AK905">
        <v>12761987.500000002</v>
      </c>
      <c r="AL905">
        <v>1.9448343997183808</v>
      </c>
      <c r="AO905">
        <v>7903.2143013126924</v>
      </c>
      <c r="AP905">
        <v>0.25522291962752663</v>
      </c>
    </row>
    <row r="906" spans="1:42" x14ac:dyDescent="0.25">
      <c r="A906" t="s">
        <v>1997</v>
      </c>
      <c r="B906" t="s">
        <v>1998</v>
      </c>
      <c r="C906" t="s">
        <v>1984</v>
      </c>
      <c r="D906" t="s">
        <v>211</v>
      </c>
      <c r="F906">
        <v>115.5</v>
      </c>
      <c r="H906">
        <v>109062095</v>
      </c>
      <c r="I906">
        <v>1656705.42</v>
      </c>
      <c r="J906">
        <v>14343.76</v>
      </c>
      <c r="L906">
        <v>65.83</v>
      </c>
      <c r="M906">
        <v>45.57</v>
      </c>
      <c r="N906">
        <v>5263.33</v>
      </c>
      <c r="P906">
        <v>1124.93</v>
      </c>
      <c r="Q906">
        <v>129929.41</v>
      </c>
      <c r="S906">
        <v>0.99990000000000001</v>
      </c>
      <c r="T906">
        <v>0.9</v>
      </c>
      <c r="V906">
        <v>1491034.87</v>
      </c>
      <c r="X906">
        <v>96098.57</v>
      </c>
      <c r="Y906">
        <v>130702.23999999999</v>
      </c>
      <c r="Z906">
        <v>1717835.6800000002</v>
      </c>
      <c r="AA906">
        <v>1</v>
      </c>
      <c r="AB906">
        <v>109062095</v>
      </c>
      <c r="AC906">
        <v>2.9889300000000001E-2</v>
      </c>
      <c r="AD906">
        <v>3259789.67</v>
      </c>
      <c r="AE906">
        <v>1591879.32</v>
      </c>
      <c r="AF906">
        <v>3082914.19</v>
      </c>
      <c r="AH906">
        <v>67469.69</v>
      </c>
      <c r="AJ906">
        <v>130702.24</v>
      </c>
      <c r="AK906">
        <v>3309715</v>
      </c>
      <c r="AL906">
        <v>1.9977691628485166</v>
      </c>
      <c r="AO906">
        <v>832.02225108225116</v>
      </c>
      <c r="AP906">
        <v>2.9035300622561159E-2</v>
      </c>
    </row>
    <row r="907" spans="1:42" x14ac:dyDescent="0.25">
      <c r="A907" t="s">
        <v>1999</v>
      </c>
      <c r="B907" t="s">
        <v>2000</v>
      </c>
      <c r="C907" t="s">
        <v>1984</v>
      </c>
      <c r="D907" t="s">
        <v>211</v>
      </c>
      <c r="F907">
        <v>249.8</v>
      </c>
      <c r="H907">
        <v>83353259</v>
      </c>
      <c r="I907">
        <v>3933726.35</v>
      </c>
      <c r="J907">
        <v>15747.5</v>
      </c>
      <c r="L907">
        <v>21.18</v>
      </c>
      <c r="M907">
        <v>14.66</v>
      </c>
      <c r="N907">
        <v>3662.06</v>
      </c>
      <c r="P907">
        <v>6.91</v>
      </c>
      <c r="Q907">
        <v>1726.11</v>
      </c>
      <c r="S907">
        <v>0.64559999999999995</v>
      </c>
      <c r="T907">
        <v>0.64559999999999995</v>
      </c>
      <c r="V907">
        <v>2539613.73</v>
      </c>
      <c r="X907">
        <v>2070027.16</v>
      </c>
      <c r="Y907">
        <v>672159.33</v>
      </c>
      <c r="Z907">
        <v>5281800.22</v>
      </c>
      <c r="AA907">
        <v>1</v>
      </c>
      <c r="AB907">
        <v>83997969</v>
      </c>
      <c r="AC907">
        <v>2.2475200000000001E-2</v>
      </c>
      <c r="AD907">
        <v>1887871.15</v>
      </c>
      <c r="AE907">
        <v>0</v>
      </c>
      <c r="AF907">
        <v>2539613.73</v>
      </c>
      <c r="AH907">
        <v>398591.64</v>
      </c>
      <c r="AJ907">
        <v>672159.33</v>
      </c>
      <c r="AK907">
        <v>5281800.22</v>
      </c>
      <c r="AL907">
        <v>1.3426964028649322</v>
      </c>
      <c r="AO907">
        <v>8286.7380304243379</v>
      </c>
      <c r="AP907">
        <v>0.39191697409562376</v>
      </c>
    </row>
    <row r="908" spans="1:42" x14ac:dyDescent="0.25">
      <c r="A908" t="s">
        <v>2001</v>
      </c>
      <c r="B908" t="s">
        <v>2002</v>
      </c>
      <c r="C908" t="s">
        <v>1984</v>
      </c>
      <c r="D908" t="s">
        <v>211</v>
      </c>
      <c r="F908">
        <v>10120.209999999999</v>
      </c>
      <c r="H908">
        <v>931399417</v>
      </c>
      <c r="I908">
        <v>168329873.08000001</v>
      </c>
      <c r="J908">
        <v>16633.04</v>
      </c>
      <c r="L908">
        <v>5.53</v>
      </c>
      <c r="M908">
        <v>3.82</v>
      </c>
      <c r="N908">
        <v>38659.199999999997</v>
      </c>
      <c r="P908">
        <v>67.400000000000006</v>
      </c>
      <c r="Q908">
        <v>682102.15</v>
      </c>
      <c r="S908">
        <v>0.1217</v>
      </c>
      <c r="T908">
        <v>0.1217</v>
      </c>
      <c r="V908">
        <v>20485745.550000001</v>
      </c>
      <c r="X908">
        <v>2974133.18</v>
      </c>
      <c r="Y908">
        <v>98168432.75999999</v>
      </c>
      <c r="Z908">
        <v>121628311.48999999</v>
      </c>
      <c r="AA908">
        <v>0.72255927759296323</v>
      </c>
      <c r="AB908">
        <v>1082006430</v>
      </c>
      <c r="AC908">
        <v>2.9871000000000002E-2</v>
      </c>
      <c r="AD908">
        <v>32320614.07</v>
      </c>
      <c r="AE908">
        <v>1440303.49</v>
      </c>
      <c r="AF908">
        <v>21926049.039999999</v>
      </c>
      <c r="AH908">
        <v>24483419.719999999</v>
      </c>
      <c r="AJ908">
        <v>91375735.099999994</v>
      </c>
      <c r="AK908">
        <v>116275917.31999999</v>
      </c>
      <c r="AL908">
        <v>0.69076222296406653</v>
      </c>
      <c r="AO908">
        <v>293.88057955319113</v>
      </c>
      <c r="AP908">
        <v>2.5578238800859888E-2</v>
      </c>
    </row>
    <row r="909" spans="1:42" x14ac:dyDescent="0.25">
      <c r="A909" t="s">
        <v>2003</v>
      </c>
      <c r="B909" t="s">
        <v>2004</v>
      </c>
      <c r="C909" t="s">
        <v>1984</v>
      </c>
      <c r="D909" t="s">
        <v>211</v>
      </c>
      <c r="F909">
        <v>476</v>
      </c>
      <c r="H909">
        <v>64109578</v>
      </c>
      <c r="I909">
        <v>7772747.7800000003</v>
      </c>
      <c r="J909">
        <v>16329.3</v>
      </c>
      <c r="L909">
        <v>8.24</v>
      </c>
      <c r="M909">
        <v>5.7</v>
      </c>
      <c r="N909">
        <v>2713.2</v>
      </c>
      <c r="P909">
        <v>40.06</v>
      </c>
      <c r="Q909">
        <v>19068.560000000001</v>
      </c>
      <c r="S909">
        <v>0.1842</v>
      </c>
      <c r="T909">
        <v>0.1842</v>
      </c>
      <c r="V909">
        <v>1431740.14</v>
      </c>
      <c r="X909">
        <v>109292</v>
      </c>
      <c r="Y909">
        <v>3189272.6499999994</v>
      </c>
      <c r="Z909">
        <v>4730304.7899999991</v>
      </c>
      <c r="AA909">
        <v>0.60857561880130873</v>
      </c>
      <c r="AB909">
        <v>74902277</v>
      </c>
      <c r="AC909">
        <v>2.77623E-2</v>
      </c>
      <c r="AD909">
        <v>2079459.48</v>
      </c>
      <c r="AE909">
        <v>119309.9</v>
      </c>
      <c r="AF909">
        <v>1551050.04</v>
      </c>
      <c r="AH909">
        <v>579755.48</v>
      </c>
      <c r="AJ909">
        <v>2962342.21</v>
      </c>
      <c r="AK909">
        <v>4622684.25</v>
      </c>
      <c r="AL909">
        <v>0.59472973790486228</v>
      </c>
      <c r="AO909">
        <v>229.60504201680672</v>
      </c>
      <c r="AP909">
        <v>2.3642540586673207E-2</v>
      </c>
    </row>
    <row r="910" spans="1:42" x14ac:dyDescent="0.25">
      <c r="A910" t="s">
        <v>2005</v>
      </c>
      <c r="B910" t="s">
        <v>2006</v>
      </c>
      <c r="C910" t="s">
        <v>1984</v>
      </c>
      <c r="D910" t="s">
        <v>211</v>
      </c>
      <c r="F910">
        <v>832.48</v>
      </c>
      <c r="H910">
        <v>302871827</v>
      </c>
      <c r="I910">
        <v>12153561.51</v>
      </c>
      <c r="J910">
        <v>14599.22</v>
      </c>
      <c r="L910">
        <v>24.92</v>
      </c>
      <c r="M910">
        <v>17.25</v>
      </c>
      <c r="N910">
        <v>14360.28</v>
      </c>
      <c r="P910">
        <v>27.24</v>
      </c>
      <c r="Q910">
        <v>22676.75</v>
      </c>
      <c r="S910">
        <v>0.77070000000000005</v>
      </c>
      <c r="T910">
        <v>0.77070000000000005</v>
      </c>
      <c r="V910">
        <v>9366749.8499999996</v>
      </c>
      <c r="X910">
        <v>155311.19</v>
      </c>
      <c r="Y910">
        <v>1131310.8600000001</v>
      </c>
      <c r="Z910">
        <v>10653371.899999999</v>
      </c>
      <c r="AA910">
        <v>0.87656378677430158</v>
      </c>
      <c r="AB910">
        <v>333177116</v>
      </c>
      <c r="AC910">
        <v>2.5513600000000001E-2</v>
      </c>
      <c r="AD910">
        <v>8500547.6600000001</v>
      </c>
      <c r="AE910">
        <v>0</v>
      </c>
      <c r="AF910">
        <v>9366749.8499999996</v>
      </c>
      <c r="AH910">
        <v>311835.99</v>
      </c>
      <c r="AJ910">
        <v>1092819</v>
      </c>
      <c r="AK910">
        <v>10614880.039999999</v>
      </c>
      <c r="AL910">
        <v>0.87339666082785961</v>
      </c>
      <c r="AO910">
        <v>186.56447001729771</v>
      </c>
      <c r="AP910">
        <v>1.463145974469251E-2</v>
      </c>
    </row>
    <row r="911" spans="1:42" x14ac:dyDescent="0.25">
      <c r="A911" t="s">
        <v>2007</v>
      </c>
      <c r="B911" t="s">
        <v>2008</v>
      </c>
      <c r="C911" t="s">
        <v>1984</v>
      </c>
      <c r="D911" t="s">
        <v>211</v>
      </c>
      <c r="F911">
        <v>291.64999999999998</v>
      </c>
      <c r="H911">
        <v>67070033</v>
      </c>
      <c r="I911">
        <v>5005210.03</v>
      </c>
      <c r="J911">
        <v>17161.7</v>
      </c>
      <c r="L911">
        <v>13.4</v>
      </c>
      <c r="M911">
        <v>9.27</v>
      </c>
      <c r="N911">
        <v>2703.59</v>
      </c>
      <c r="P911">
        <v>7.61</v>
      </c>
      <c r="Q911">
        <v>2219.4499999999998</v>
      </c>
      <c r="S911">
        <v>0.34749999999999998</v>
      </c>
      <c r="T911">
        <v>0.34749999999999998</v>
      </c>
      <c r="V911">
        <v>1739310.48</v>
      </c>
      <c r="X911">
        <v>37978.699999999997</v>
      </c>
      <c r="Y911">
        <v>1710809.23</v>
      </c>
      <c r="Z911">
        <v>3488098.41</v>
      </c>
      <c r="AA911">
        <v>0.69689351477624206</v>
      </c>
      <c r="AB911">
        <v>74875736</v>
      </c>
      <c r="AC911">
        <v>4.4391E-2</v>
      </c>
      <c r="AD911">
        <v>3323808.79</v>
      </c>
      <c r="AE911">
        <v>550613.16</v>
      </c>
      <c r="AF911">
        <v>2289923.64</v>
      </c>
      <c r="AH911">
        <v>943188.75</v>
      </c>
      <c r="AJ911">
        <v>1424922.6</v>
      </c>
      <c r="AK911">
        <v>3752824.9400000004</v>
      </c>
      <c r="AL911">
        <v>0.74978370887664836</v>
      </c>
      <c r="AO911">
        <v>130.22012686439226</v>
      </c>
      <c r="AP911">
        <v>1.0120029739516704E-2</v>
      </c>
    </row>
    <row r="912" spans="1:42" x14ac:dyDescent="0.25">
      <c r="A912" t="s">
        <v>2009</v>
      </c>
      <c r="B912" t="s">
        <v>2010</v>
      </c>
      <c r="C912" t="s">
        <v>1984</v>
      </c>
      <c r="D912" t="s">
        <v>211</v>
      </c>
      <c r="F912">
        <v>279.05</v>
      </c>
      <c r="H912">
        <v>59382658</v>
      </c>
      <c r="I912">
        <v>3972682.6</v>
      </c>
      <c r="J912">
        <v>14236.45</v>
      </c>
      <c r="L912">
        <v>14.94</v>
      </c>
      <c r="M912">
        <v>10.34</v>
      </c>
      <c r="N912">
        <v>2885.37</v>
      </c>
      <c r="P912">
        <v>2.85</v>
      </c>
      <c r="Q912">
        <v>795.29</v>
      </c>
      <c r="S912">
        <v>0.40510000000000002</v>
      </c>
      <c r="T912">
        <v>0.40510000000000002</v>
      </c>
      <c r="V912">
        <v>1609333.72</v>
      </c>
      <c r="X912">
        <v>23961.07</v>
      </c>
      <c r="Y912">
        <v>1128828.3099999998</v>
      </c>
      <c r="Z912">
        <v>2762123.0999999996</v>
      </c>
      <c r="AA912">
        <v>0.69527907917939369</v>
      </c>
      <c r="AB912">
        <v>71042998</v>
      </c>
      <c r="AC912">
        <v>2.6121999999999999E-2</v>
      </c>
      <c r="AD912">
        <v>1855785.19</v>
      </c>
      <c r="AE912">
        <v>99837.49</v>
      </c>
      <c r="AF912">
        <v>1709171.21</v>
      </c>
      <c r="AH912">
        <v>109580.82</v>
      </c>
      <c r="AJ912">
        <v>1095436.74</v>
      </c>
      <c r="AK912">
        <v>2828569.02</v>
      </c>
      <c r="AL912">
        <v>0.71200478487760388</v>
      </c>
      <c r="AO912">
        <v>85.866583049632681</v>
      </c>
      <c r="AP912">
        <v>8.4710925667990239E-3</v>
      </c>
    </row>
    <row r="913" spans="1:42" x14ac:dyDescent="0.25">
      <c r="A913" t="s">
        <v>2011</v>
      </c>
      <c r="B913" t="s">
        <v>2012</v>
      </c>
      <c r="C913" t="s">
        <v>1984</v>
      </c>
      <c r="D913" t="s">
        <v>211</v>
      </c>
      <c r="F913">
        <v>555.63</v>
      </c>
      <c r="H913">
        <v>141177565</v>
      </c>
      <c r="I913">
        <v>7551016.5599999996</v>
      </c>
      <c r="J913">
        <v>13590</v>
      </c>
      <c r="L913">
        <v>18.690000000000001</v>
      </c>
      <c r="M913">
        <v>12.93</v>
      </c>
      <c r="N913">
        <v>7184.29</v>
      </c>
      <c r="P913">
        <v>0.81</v>
      </c>
      <c r="Q913">
        <v>450.06</v>
      </c>
      <c r="S913">
        <v>0.55079999999999996</v>
      </c>
      <c r="T913">
        <v>0.55079999999999996</v>
      </c>
      <c r="V913">
        <v>4159099.92</v>
      </c>
      <c r="X913">
        <v>173577.71</v>
      </c>
      <c r="Y913">
        <v>1017688.1100000001</v>
      </c>
      <c r="Z913">
        <v>5350365.74</v>
      </c>
      <c r="AA913">
        <v>0.70856231045002505</v>
      </c>
      <c r="AB913">
        <v>167484365</v>
      </c>
      <c r="AC913">
        <v>3.23291E-2</v>
      </c>
      <c r="AD913">
        <v>5414618.7800000003</v>
      </c>
      <c r="AE913">
        <v>691539.78</v>
      </c>
      <c r="AF913">
        <v>4850639.7</v>
      </c>
      <c r="AH913">
        <v>151682.41</v>
      </c>
      <c r="AJ913">
        <v>973482.13</v>
      </c>
      <c r="AK913">
        <v>5997699.54</v>
      </c>
      <c r="AL913">
        <v>0.79429034386861419</v>
      </c>
      <c r="AO913">
        <v>312.39801666576676</v>
      </c>
      <c r="AP913">
        <v>2.8940714492676968E-2</v>
      </c>
    </row>
    <row r="914" spans="1:42" x14ac:dyDescent="0.25">
      <c r="A914" t="s">
        <v>2013</v>
      </c>
      <c r="B914" t="s">
        <v>2014</v>
      </c>
      <c r="C914" t="s">
        <v>1984</v>
      </c>
      <c r="D914" t="s">
        <v>211</v>
      </c>
      <c r="F914">
        <v>1424.39</v>
      </c>
      <c r="H914">
        <v>769463045</v>
      </c>
      <c r="I914">
        <v>18823376.82</v>
      </c>
      <c r="J914">
        <v>13215.04</v>
      </c>
      <c r="L914">
        <v>40.869999999999997</v>
      </c>
      <c r="M914">
        <v>28.29</v>
      </c>
      <c r="N914">
        <v>40295.99</v>
      </c>
      <c r="P914">
        <v>264.38</v>
      </c>
      <c r="Q914">
        <v>376580.22</v>
      </c>
      <c r="S914">
        <v>0.98950000000000005</v>
      </c>
      <c r="T914">
        <v>0.9</v>
      </c>
      <c r="V914">
        <v>16941039.129999999</v>
      </c>
      <c r="X914">
        <v>912678.88</v>
      </c>
      <c r="Y914">
        <v>1443614.7199999997</v>
      </c>
      <c r="Z914">
        <v>19297332.729999997</v>
      </c>
      <c r="AA914">
        <v>1</v>
      </c>
      <c r="AB914">
        <v>776430454</v>
      </c>
      <c r="AC914">
        <v>2.8940299999999999E-2</v>
      </c>
      <c r="AD914">
        <v>22470130.260000002</v>
      </c>
      <c r="AE914">
        <v>4976182.01</v>
      </c>
      <c r="AF914">
        <v>21917221.140000001</v>
      </c>
      <c r="AH914">
        <v>226069.5</v>
      </c>
      <c r="AJ914">
        <v>1443614.72</v>
      </c>
      <c r="AK914">
        <v>24273514.739999998</v>
      </c>
      <c r="AL914">
        <v>1.2895409241454052</v>
      </c>
      <c r="AO914">
        <v>640.75069327922824</v>
      </c>
      <c r="AP914">
        <v>3.759978271692186E-2</v>
      </c>
    </row>
    <row r="915" spans="1:42" x14ac:dyDescent="0.25">
      <c r="A915" t="s">
        <v>2015</v>
      </c>
      <c r="B915" t="s">
        <v>2016</v>
      </c>
      <c r="C915" t="s">
        <v>1984</v>
      </c>
      <c r="D915" t="s">
        <v>211</v>
      </c>
      <c r="F915">
        <v>1725.25</v>
      </c>
      <c r="H915">
        <v>299843412</v>
      </c>
      <c r="I915">
        <v>21794107.690000001</v>
      </c>
      <c r="J915">
        <v>12632.43</v>
      </c>
      <c r="L915">
        <v>13.75</v>
      </c>
      <c r="M915">
        <v>9.51</v>
      </c>
      <c r="N915">
        <v>16407.12</v>
      </c>
      <c r="P915">
        <v>6.35</v>
      </c>
      <c r="Q915">
        <v>10955.33</v>
      </c>
      <c r="S915">
        <v>0.36009999999999998</v>
      </c>
      <c r="T915">
        <v>0.36009999999999998</v>
      </c>
      <c r="V915">
        <v>7848058.1699999999</v>
      </c>
      <c r="X915">
        <v>247604.02</v>
      </c>
      <c r="Y915">
        <v>4192973.4799999995</v>
      </c>
      <c r="Z915">
        <v>12288635.669999998</v>
      </c>
      <c r="AA915">
        <v>0.56385128699894005</v>
      </c>
      <c r="AB915">
        <v>307569266</v>
      </c>
      <c r="AC915">
        <v>3.6688800000000001E-2</v>
      </c>
      <c r="AD915">
        <v>11284347.279999999</v>
      </c>
      <c r="AE915">
        <v>1237407.7</v>
      </c>
      <c r="AF915">
        <v>9085465.8699999992</v>
      </c>
      <c r="AH915">
        <v>74138.490000000005</v>
      </c>
      <c r="AJ915">
        <v>4160638.07</v>
      </c>
      <c r="AK915">
        <v>13493707.959999999</v>
      </c>
      <c r="AL915">
        <v>0.61914477765893783</v>
      </c>
      <c r="AO915">
        <v>143.51776264309521</v>
      </c>
      <c r="AP915">
        <v>1.8349590841448743E-2</v>
      </c>
    </row>
    <row r="916" spans="1:42" x14ac:dyDescent="0.25">
      <c r="A916" t="s">
        <v>2017</v>
      </c>
      <c r="B916" t="s">
        <v>2018</v>
      </c>
      <c r="C916" t="s">
        <v>1984</v>
      </c>
      <c r="D916" t="s">
        <v>211</v>
      </c>
      <c r="F916">
        <v>4896.5600000000004</v>
      </c>
      <c r="H916">
        <v>1409124824</v>
      </c>
      <c r="I916">
        <v>62006791.469999999</v>
      </c>
      <c r="J916">
        <v>12663.33</v>
      </c>
      <c r="L916">
        <v>22.72</v>
      </c>
      <c r="M916">
        <v>15.72</v>
      </c>
      <c r="N916">
        <v>76973.919999999998</v>
      </c>
      <c r="P916">
        <v>13.61</v>
      </c>
      <c r="Q916">
        <v>66642.179999999993</v>
      </c>
      <c r="S916">
        <v>0.69989999999999997</v>
      </c>
      <c r="T916">
        <v>0.69989999999999997</v>
      </c>
      <c r="V916">
        <v>43398553.340000004</v>
      </c>
      <c r="X916">
        <v>483578.64</v>
      </c>
      <c r="Y916">
        <v>5222336.2300000004</v>
      </c>
      <c r="Z916">
        <v>49104468.210000008</v>
      </c>
      <c r="AA916">
        <v>0.79192080489695449</v>
      </c>
      <c r="AB916">
        <v>1436962048</v>
      </c>
      <c r="AC916">
        <v>3.1248100000000001E-2</v>
      </c>
      <c r="AD916">
        <v>44902333.770000003</v>
      </c>
      <c r="AE916">
        <v>1052495.92</v>
      </c>
      <c r="AF916">
        <v>44451049.259999998</v>
      </c>
      <c r="AH916">
        <v>258319.3</v>
      </c>
      <c r="AJ916">
        <v>5168585.3499999996</v>
      </c>
      <c r="AK916">
        <v>50103213.25</v>
      </c>
      <c r="AL916">
        <v>0.80802783150359969</v>
      </c>
      <c r="AO916">
        <v>98.758851111800936</v>
      </c>
      <c r="AP916">
        <v>9.6516492382851312E-3</v>
      </c>
    </row>
    <row r="917" spans="1:42" x14ac:dyDescent="0.25">
      <c r="A917" t="s">
        <v>2019</v>
      </c>
      <c r="B917" t="s">
        <v>2020</v>
      </c>
      <c r="C917" t="s">
        <v>1984</v>
      </c>
      <c r="D917" t="s">
        <v>211</v>
      </c>
      <c r="F917">
        <v>2585</v>
      </c>
      <c r="H917">
        <v>871252419</v>
      </c>
      <c r="I917">
        <v>31690346.57</v>
      </c>
      <c r="J917">
        <v>12259.32</v>
      </c>
      <c r="L917">
        <v>27.49</v>
      </c>
      <c r="M917">
        <v>19.03</v>
      </c>
      <c r="N917">
        <v>49192.55</v>
      </c>
      <c r="P917">
        <v>49</v>
      </c>
      <c r="Q917">
        <v>126665</v>
      </c>
      <c r="S917">
        <v>0.83989999999999998</v>
      </c>
      <c r="T917">
        <v>0.83989999999999998</v>
      </c>
      <c r="V917">
        <v>26616722.079999998</v>
      </c>
      <c r="X917">
        <v>327439.75</v>
      </c>
      <c r="Y917">
        <v>1856892.69</v>
      </c>
      <c r="Z917">
        <v>28801054.52</v>
      </c>
      <c r="AA917">
        <v>0.90882737607119835</v>
      </c>
      <c r="AB917">
        <v>871252419</v>
      </c>
      <c r="AC917">
        <v>3.4904499999999998E-2</v>
      </c>
      <c r="AD917">
        <v>30410630.050000001</v>
      </c>
      <c r="AE917">
        <v>3186503.3</v>
      </c>
      <c r="AF917">
        <v>29803225.379999999</v>
      </c>
      <c r="AH917">
        <v>70879.3</v>
      </c>
      <c r="AJ917">
        <v>1850430.43</v>
      </c>
      <c r="AK917">
        <v>31981095.559999999</v>
      </c>
      <c r="AL917">
        <v>1.0091746863467641</v>
      </c>
      <c r="AO917">
        <v>126.66914893617022</v>
      </c>
      <c r="AP917">
        <v>1.0238540746225768E-2</v>
      </c>
    </row>
    <row r="918" spans="1:42" x14ac:dyDescent="0.25">
      <c r="A918" t="s">
        <v>2021</v>
      </c>
      <c r="B918" t="s">
        <v>2022</v>
      </c>
      <c r="C918" t="s">
        <v>1984</v>
      </c>
      <c r="D918" t="s">
        <v>211</v>
      </c>
      <c r="F918">
        <v>1514.75</v>
      </c>
      <c r="H918">
        <v>607105276</v>
      </c>
      <c r="I918">
        <v>19258139.370000001</v>
      </c>
      <c r="J918">
        <v>12713.74</v>
      </c>
      <c r="L918">
        <v>31.52</v>
      </c>
      <c r="M918">
        <v>21.82</v>
      </c>
      <c r="N918">
        <v>33051.839999999997</v>
      </c>
      <c r="P918">
        <v>95.84</v>
      </c>
      <c r="Q918">
        <v>145173.64000000001</v>
      </c>
      <c r="S918">
        <v>0.91779999999999995</v>
      </c>
      <c r="T918">
        <v>0.9</v>
      </c>
      <c r="V918">
        <v>17332325.43</v>
      </c>
      <c r="X918">
        <v>211685.33</v>
      </c>
      <c r="Y918">
        <v>1453703.5299999998</v>
      </c>
      <c r="Z918">
        <v>18997714.289999999</v>
      </c>
      <c r="AA918">
        <v>0.98647714221002636</v>
      </c>
      <c r="AB918">
        <v>607105276</v>
      </c>
      <c r="AC918">
        <v>2.73003E-2</v>
      </c>
      <c r="AD918">
        <v>16574156.16</v>
      </c>
      <c r="AE918">
        <v>0</v>
      </c>
      <c r="AF918">
        <v>17332325.43</v>
      </c>
      <c r="AH918">
        <v>127055.02</v>
      </c>
      <c r="AJ918">
        <v>1451985.38</v>
      </c>
      <c r="AK918">
        <v>18995996.139999997</v>
      </c>
      <c r="AL918">
        <v>0.98638792538762254</v>
      </c>
      <c r="AO918">
        <v>139.74935137811519</v>
      </c>
      <c r="AP918">
        <v>1.1143681460023713E-2</v>
      </c>
    </row>
    <row r="919" spans="1:42" x14ac:dyDescent="0.25">
      <c r="A919" t="s">
        <v>2023</v>
      </c>
      <c r="B919" t="s">
        <v>2024</v>
      </c>
      <c r="C919" t="s">
        <v>1984</v>
      </c>
      <c r="D919" t="s">
        <v>211</v>
      </c>
      <c r="F919">
        <v>2665.05</v>
      </c>
      <c r="H919">
        <v>911590656</v>
      </c>
      <c r="I919">
        <v>33945336.899999999</v>
      </c>
      <c r="J919">
        <v>12737.22</v>
      </c>
      <c r="L919">
        <v>26.85</v>
      </c>
      <c r="M919">
        <v>18.579999999999998</v>
      </c>
      <c r="N919">
        <v>49516.62</v>
      </c>
      <c r="P919">
        <v>42.9</v>
      </c>
      <c r="Q919">
        <v>114330.64</v>
      </c>
      <c r="S919">
        <v>0.82389999999999997</v>
      </c>
      <c r="T919">
        <v>0.82389999999999997</v>
      </c>
      <c r="V919">
        <v>27967563.07</v>
      </c>
      <c r="X919">
        <v>179275.75</v>
      </c>
      <c r="Y919">
        <v>2984033.7800000003</v>
      </c>
      <c r="Z919">
        <v>31130872.600000001</v>
      </c>
      <c r="AA919">
        <v>0.91708833798612266</v>
      </c>
      <c r="AB919">
        <v>911590656</v>
      </c>
      <c r="AC919">
        <v>3.4080399999999997E-2</v>
      </c>
      <c r="AD919">
        <v>31067374.190000001</v>
      </c>
      <c r="AE919">
        <v>2553934.38</v>
      </c>
      <c r="AF919">
        <v>30521497.449999999</v>
      </c>
      <c r="AH919">
        <v>187715.88</v>
      </c>
      <c r="AJ919">
        <v>2968469.94</v>
      </c>
      <c r="AK919">
        <v>33669243.140000001</v>
      </c>
      <c r="AL919">
        <v>0.9918665187853829</v>
      </c>
      <c r="AO919">
        <v>67.269188195343418</v>
      </c>
      <c r="AP919">
        <v>5.3246147902569095E-3</v>
      </c>
    </row>
    <row r="920" spans="1:42" x14ac:dyDescent="0.25">
      <c r="A920" t="s">
        <v>2025</v>
      </c>
      <c r="B920" t="s">
        <v>2026</v>
      </c>
      <c r="C920" t="s">
        <v>1984</v>
      </c>
      <c r="D920" t="s">
        <v>102</v>
      </c>
      <c r="F920">
        <v>1076.6199999999999</v>
      </c>
      <c r="H920">
        <v>156962333</v>
      </c>
      <c r="I920">
        <v>15034154.710000001</v>
      </c>
      <c r="J920">
        <v>13964.21</v>
      </c>
      <c r="L920">
        <v>10.44</v>
      </c>
      <c r="M920">
        <v>10.44</v>
      </c>
      <c r="N920">
        <v>11239.91</v>
      </c>
      <c r="P920">
        <v>2.52</v>
      </c>
      <c r="Q920">
        <v>2713.08</v>
      </c>
      <c r="S920">
        <v>0.41060000000000002</v>
      </c>
      <c r="T920">
        <v>0.41060000000000002</v>
      </c>
      <c r="V920">
        <v>6173023.9199999999</v>
      </c>
      <c r="X920">
        <v>402228.13</v>
      </c>
      <c r="Y920">
        <v>2386826.3600000003</v>
      </c>
      <c r="Z920">
        <v>8962078.4100000001</v>
      </c>
      <c r="AA920">
        <v>0.59611455268840985</v>
      </c>
      <c r="AB920">
        <v>163153134</v>
      </c>
      <c r="AC920">
        <v>4.8568199999999999E-2</v>
      </c>
      <c r="AD920">
        <v>7924054.04</v>
      </c>
      <c r="AE920">
        <v>718972.96</v>
      </c>
      <c r="AF920">
        <v>6891996.8799999999</v>
      </c>
      <c r="AH920">
        <v>120346.97</v>
      </c>
      <c r="AJ920">
        <v>2338219.9700000002</v>
      </c>
      <c r="AK920">
        <v>9632444.9800000004</v>
      </c>
      <c r="AL920">
        <v>0.64070412775471564</v>
      </c>
      <c r="AO920">
        <v>373.60269175753751</v>
      </c>
      <c r="AP920">
        <v>4.175763586868679E-2</v>
      </c>
    </row>
    <row r="921" spans="1:42" x14ac:dyDescent="0.25">
      <c r="A921" t="s">
        <v>2027</v>
      </c>
      <c r="B921" t="s">
        <v>2028</v>
      </c>
      <c r="C921" t="s">
        <v>1984</v>
      </c>
      <c r="D921" t="s">
        <v>102</v>
      </c>
      <c r="F921">
        <v>4367.2</v>
      </c>
      <c r="H921">
        <v>613090166</v>
      </c>
      <c r="I921">
        <v>66214305.700000003</v>
      </c>
      <c r="J921">
        <v>15161.72</v>
      </c>
      <c r="L921">
        <v>9.25</v>
      </c>
      <c r="M921">
        <v>9.25</v>
      </c>
      <c r="N921">
        <v>40396.6</v>
      </c>
      <c r="P921">
        <v>7.72</v>
      </c>
      <c r="Q921">
        <v>33714.78</v>
      </c>
      <c r="S921">
        <v>0.34639999999999999</v>
      </c>
      <c r="T921">
        <v>0.34639999999999999</v>
      </c>
      <c r="V921">
        <v>22936635.489999998</v>
      </c>
      <c r="X921">
        <v>1822452.48</v>
      </c>
      <c r="Y921">
        <v>17946757.23</v>
      </c>
      <c r="Z921">
        <v>42705845.200000003</v>
      </c>
      <c r="AA921">
        <v>0.64496402625573401</v>
      </c>
      <c r="AB921">
        <v>642978290</v>
      </c>
      <c r="AC921">
        <v>6.2308599999999999E-2</v>
      </c>
      <c r="AD921">
        <v>40063077.079999998</v>
      </c>
      <c r="AE921">
        <v>5932599.3600000003</v>
      </c>
      <c r="AF921">
        <v>28869234.850000001</v>
      </c>
      <c r="AH921">
        <v>2939580.01</v>
      </c>
      <c r="AJ921">
        <v>16903100.57</v>
      </c>
      <c r="AK921">
        <v>47594787.900000006</v>
      </c>
      <c r="AL921">
        <v>0.71879916880258099</v>
      </c>
      <c r="AO921">
        <v>417.30456127495881</v>
      </c>
      <c r="AP921">
        <v>3.829100959182969E-2</v>
      </c>
    </row>
    <row r="922" spans="1:42" x14ac:dyDescent="0.25">
      <c r="A922" t="s">
        <v>2029</v>
      </c>
      <c r="B922" t="s">
        <v>2030</v>
      </c>
      <c r="C922" t="s">
        <v>1984</v>
      </c>
      <c r="D922" t="s">
        <v>102</v>
      </c>
      <c r="F922">
        <v>25174.03</v>
      </c>
      <c r="H922">
        <v>3325159446</v>
      </c>
      <c r="I922">
        <v>356961887.81</v>
      </c>
      <c r="J922">
        <v>14179.76</v>
      </c>
      <c r="L922">
        <v>9.31</v>
      </c>
      <c r="M922">
        <v>9.31</v>
      </c>
      <c r="N922">
        <v>234370.21</v>
      </c>
      <c r="P922">
        <v>7.39</v>
      </c>
      <c r="Q922">
        <v>186036.08</v>
      </c>
      <c r="S922">
        <v>0.34960000000000002</v>
      </c>
      <c r="T922">
        <v>0.34960000000000002</v>
      </c>
      <c r="V922">
        <v>124793875.97</v>
      </c>
      <c r="X922">
        <v>1364960.58</v>
      </c>
      <c r="Y922">
        <v>102408489.08000001</v>
      </c>
      <c r="Z922">
        <v>228567325.63</v>
      </c>
      <c r="AA922">
        <v>0.64031296739348109</v>
      </c>
      <c r="AB922">
        <v>3623536334</v>
      </c>
      <c r="AC922">
        <v>4.5137400000000001E-2</v>
      </c>
      <c r="AD922">
        <v>163557008.91999999</v>
      </c>
      <c r="AE922">
        <v>13551591.27</v>
      </c>
      <c r="AF922">
        <v>138345467.24000001</v>
      </c>
      <c r="AH922">
        <v>2910817.51</v>
      </c>
      <c r="AJ922">
        <v>101361505.76000001</v>
      </c>
      <c r="AK922">
        <v>241071933.58000004</v>
      </c>
      <c r="AL922">
        <v>0.67534362018030147</v>
      </c>
      <c r="AO922">
        <v>54.220980113235747</v>
      </c>
      <c r="AP922">
        <v>5.6620468410812997E-3</v>
      </c>
    </row>
    <row r="923" spans="1:42" x14ac:dyDescent="0.25">
      <c r="A923" t="s">
        <v>2031</v>
      </c>
      <c r="B923" t="s">
        <v>2032</v>
      </c>
      <c r="C923" t="s">
        <v>1984</v>
      </c>
      <c r="D923" t="s">
        <v>211</v>
      </c>
      <c r="F923">
        <v>289.63</v>
      </c>
      <c r="H923">
        <v>122659154</v>
      </c>
      <c r="I923">
        <v>4054162.03</v>
      </c>
      <c r="J923">
        <v>13997.72</v>
      </c>
      <c r="L923">
        <v>30.25</v>
      </c>
      <c r="M923">
        <v>20.94</v>
      </c>
      <c r="N923">
        <v>6064.85</v>
      </c>
      <c r="P923">
        <v>79.38</v>
      </c>
      <c r="Q923">
        <v>22990.82</v>
      </c>
      <c r="S923">
        <v>0.89710000000000001</v>
      </c>
      <c r="T923">
        <v>0.89710000000000001</v>
      </c>
      <c r="V923">
        <v>3636988.75</v>
      </c>
      <c r="X923">
        <v>164318.99</v>
      </c>
      <c r="Y923">
        <v>318605.55</v>
      </c>
      <c r="Z923">
        <v>4119913.29</v>
      </c>
      <c r="AA923">
        <v>1</v>
      </c>
      <c r="AB923">
        <v>122659154</v>
      </c>
      <c r="AC923">
        <v>2.53233E-2</v>
      </c>
      <c r="AD923">
        <v>3106134.55</v>
      </c>
      <c r="AE923">
        <v>0</v>
      </c>
      <c r="AF923">
        <v>3636988.75</v>
      </c>
      <c r="AH923">
        <v>58767.06</v>
      </c>
      <c r="AJ923">
        <v>318605.55</v>
      </c>
      <c r="AK923">
        <v>4119913.29</v>
      </c>
      <c r="AL923">
        <v>1.016218212176389</v>
      </c>
      <c r="AO923">
        <v>567.34105582985183</v>
      </c>
      <c r="AP923">
        <v>3.9884089405192308E-2</v>
      </c>
    </row>
    <row r="924" spans="1:42" x14ac:dyDescent="0.25">
      <c r="A924" t="s">
        <v>2033</v>
      </c>
      <c r="B924" t="s">
        <v>2034</v>
      </c>
      <c r="C924" t="s">
        <v>1984</v>
      </c>
      <c r="D924" t="s">
        <v>222</v>
      </c>
      <c r="F924">
        <v>6800.5</v>
      </c>
      <c r="H924">
        <v>3067171602</v>
      </c>
      <c r="I924">
        <v>112584990.28</v>
      </c>
      <c r="J924">
        <v>16555.39</v>
      </c>
      <c r="L924">
        <v>27.24</v>
      </c>
      <c r="M924">
        <v>8.3800000000000008</v>
      </c>
      <c r="N924">
        <v>56988.19</v>
      </c>
      <c r="P924">
        <v>13.32</v>
      </c>
      <c r="Q924">
        <v>90582.66</v>
      </c>
      <c r="S924">
        <v>0.30199999999999999</v>
      </c>
      <c r="T924">
        <v>0.30199999999999999</v>
      </c>
      <c r="V924">
        <v>34000667.060000002</v>
      </c>
      <c r="X924">
        <v>13259526.949999999</v>
      </c>
      <c r="Y924">
        <v>22749597.32</v>
      </c>
      <c r="Z924">
        <v>70009791.330000013</v>
      </c>
      <c r="AA924">
        <v>0.6218394757230512</v>
      </c>
      <c r="AB924">
        <v>3181363990</v>
      </c>
      <c r="AC924">
        <v>2.2362300000000002E-2</v>
      </c>
      <c r="AD924">
        <v>71142615.950000003</v>
      </c>
      <c r="AE924">
        <v>11216868.560000001</v>
      </c>
      <c r="AF924">
        <v>45217535.619999997</v>
      </c>
      <c r="AH924">
        <v>5923846.4199999999</v>
      </c>
      <c r="AJ924">
        <v>20509432.449999999</v>
      </c>
      <c r="AK924">
        <v>78986495.019999996</v>
      </c>
      <c r="AL924">
        <v>0.70157216182689885</v>
      </c>
      <c r="AO924">
        <v>1949.787067127417</v>
      </c>
      <c r="AP924">
        <v>0.16787081065747483</v>
      </c>
    </row>
    <row r="925" spans="1:42" x14ac:dyDescent="0.25">
      <c r="A925" t="s">
        <v>2035</v>
      </c>
      <c r="B925" t="s">
        <v>2036</v>
      </c>
      <c r="C925" t="s">
        <v>1984</v>
      </c>
      <c r="D925" t="s">
        <v>222</v>
      </c>
      <c r="F925">
        <v>3835.49</v>
      </c>
      <c r="H925">
        <v>2555188537</v>
      </c>
      <c r="I925">
        <v>56844658.210000001</v>
      </c>
      <c r="J925">
        <v>14820.7</v>
      </c>
      <c r="L925">
        <v>44.95</v>
      </c>
      <c r="M925">
        <v>13.83</v>
      </c>
      <c r="N925">
        <v>53044.82</v>
      </c>
      <c r="P925">
        <v>3.24</v>
      </c>
      <c r="Q925">
        <v>12426.98</v>
      </c>
      <c r="S925">
        <v>0.60089999999999999</v>
      </c>
      <c r="T925">
        <v>0.60089999999999999</v>
      </c>
      <c r="V925">
        <v>34157955.109999999</v>
      </c>
      <c r="X925">
        <v>1598610.21</v>
      </c>
      <c r="Y925">
        <v>3511946.7599999993</v>
      </c>
      <c r="Z925">
        <v>39268512.079999998</v>
      </c>
      <c r="AA925">
        <v>0.69080390869677111</v>
      </c>
      <c r="AB925">
        <v>2655321784</v>
      </c>
      <c r="AC925">
        <v>1.8257300000000001E-2</v>
      </c>
      <c r="AD925">
        <v>48479006.399999999</v>
      </c>
      <c r="AE925">
        <v>8605519.7200000007</v>
      </c>
      <c r="AF925">
        <v>42763474.829999998</v>
      </c>
      <c r="AH925">
        <v>493571.65</v>
      </c>
      <c r="AJ925">
        <v>3359336.33</v>
      </c>
      <c r="AK925">
        <v>47721421.369999997</v>
      </c>
      <c r="AL925">
        <v>0.83950581941585034</v>
      </c>
      <c r="AO925">
        <v>416.79425836073096</v>
      </c>
      <c r="AP925">
        <v>3.3498797062339054E-2</v>
      </c>
    </row>
    <row r="926" spans="1:42" x14ac:dyDescent="0.25">
      <c r="A926" t="s">
        <v>2037</v>
      </c>
      <c r="B926" t="s">
        <v>2038</v>
      </c>
      <c r="C926" t="s">
        <v>1984</v>
      </c>
      <c r="D926" t="s">
        <v>102</v>
      </c>
      <c r="F926">
        <v>1348.62</v>
      </c>
      <c r="H926">
        <v>376807181</v>
      </c>
      <c r="I926">
        <v>18193940.52</v>
      </c>
      <c r="J926">
        <v>13490.78</v>
      </c>
      <c r="L926">
        <v>20.71</v>
      </c>
      <c r="M926">
        <v>20.71</v>
      </c>
      <c r="N926">
        <v>27929.919999999998</v>
      </c>
      <c r="P926">
        <v>75.34</v>
      </c>
      <c r="Q926">
        <v>101605.03</v>
      </c>
      <c r="S926">
        <v>0.89119999999999999</v>
      </c>
      <c r="T926">
        <v>0.89119999999999999</v>
      </c>
      <c r="V926">
        <v>16214439.789999999</v>
      </c>
      <c r="X926">
        <v>1070169.6100000001</v>
      </c>
      <c r="Y926">
        <v>1565001.54</v>
      </c>
      <c r="Z926">
        <v>18849610.939999998</v>
      </c>
      <c r="AA926">
        <v>1</v>
      </c>
      <c r="AB926">
        <v>383558280</v>
      </c>
      <c r="AC926">
        <v>3.0146800000000001E-2</v>
      </c>
      <c r="AD926">
        <v>11563054.75</v>
      </c>
      <c r="AE926">
        <v>0</v>
      </c>
      <c r="AF926">
        <v>16214439.789999999</v>
      </c>
      <c r="AH926">
        <v>190932.4</v>
      </c>
      <c r="AJ926">
        <v>1565001.54</v>
      </c>
      <c r="AK926">
        <v>18849610.939999998</v>
      </c>
      <c r="AL926">
        <v>1.0360378456376309</v>
      </c>
      <c r="AO926">
        <v>793.52939300915023</v>
      </c>
      <c r="AP926">
        <v>5.6774095412708836E-2</v>
      </c>
    </row>
    <row r="927" spans="1:42" x14ac:dyDescent="0.25">
      <c r="A927" t="s">
        <v>2039</v>
      </c>
      <c r="B927" t="s">
        <v>2040</v>
      </c>
      <c r="C927" t="s">
        <v>1984</v>
      </c>
      <c r="D927" t="s">
        <v>102</v>
      </c>
      <c r="F927">
        <v>1249.71</v>
      </c>
      <c r="H927">
        <v>228180652</v>
      </c>
      <c r="I927">
        <v>17632625.59</v>
      </c>
      <c r="J927">
        <v>14109.37</v>
      </c>
      <c r="L927">
        <v>12.94</v>
      </c>
      <c r="M927">
        <v>12.94</v>
      </c>
      <c r="N927">
        <v>16171.24</v>
      </c>
      <c r="P927">
        <v>0.82</v>
      </c>
      <c r="Q927">
        <v>1024.76</v>
      </c>
      <c r="S927">
        <v>0.5514</v>
      </c>
      <c r="T927">
        <v>0.5514</v>
      </c>
      <c r="V927">
        <v>9722629.75</v>
      </c>
      <c r="X927">
        <v>772010.29</v>
      </c>
      <c r="Y927">
        <v>2611664.5199999996</v>
      </c>
      <c r="Z927">
        <v>13106304.559999999</v>
      </c>
      <c r="AA927">
        <v>0.74329852313276501</v>
      </c>
      <c r="AB927">
        <v>245681569</v>
      </c>
      <c r="AC927">
        <v>3.1227899999999999E-2</v>
      </c>
      <c r="AD927">
        <v>7672119.46</v>
      </c>
      <c r="AE927">
        <v>0</v>
      </c>
      <c r="AF927">
        <v>9722629.75</v>
      </c>
      <c r="AH927">
        <v>388242.53</v>
      </c>
      <c r="AJ927">
        <v>2512002.08</v>
      </c>
      <c r="AK927">
        <v>13006642.119999999</v>
      </c>
      <c r="AL927">
        <v>0.73764636205832346</v>
      </c>
      <c r="AO927">
        <v>617.75155035968351</v>
      </c>
      <c r="AP927">
        <v>5.9355080494826448E-2</v>
      </c>
    </row>
    <row r="928" spans="1:42" x14ac:dyDescent="0.25">
      <c r="A928" t="s">
        <v>2041</v>
      </c>
      <c r="B928" t="s">
        <v>2042</v>
      </c>
      <c r="C928" t="s">
        <v>1984</v>
      </c>
      <c r="D928" t="s">
        <v>222</v>
      </c>
      <c r="F928">
        <v>6726.83</v>
      </c>
      <c r="H928">
        <v>4075311719</v>
      </c>
      <c r="I928">
        <v>94803969.519999996</v>
      </c>
      <c r="J928">
        <v>14093.4</v>
      </c>
      <c r="L928">
        <v>42.98</v>
      </c>
      <c r="M928">
        <v>13.22</v>
      </c>
      <c r="N928">
        <v>88928.69</v>
      </c>
      <c r="P928">
        <v>1.41</v>
      </c>
      <c r="Q928">
        <v>9484.83</v>
      </c>
      <c r="S928">
        <v>0.56710000000000005</v>
      </c>
      <c r="T928">
        <v>0.56710000000000005</v>
      </c>
      <c r="V928">
        <v>53763331.109999999</v>
      </c>
      <c r="X928">
        <v>1101402.0900000001</v>
      </c>
      <c r="Y928">
        <v>8889141.7799999993</v>
      </c>
      <c r="Z928">
        <v>63753874.980000004</v>
      </c>
      <c r="AA928">
        <v>0.67248107123352452</v>
      </c>
      <c r="AB928">
        <v>4096318118</v>
      </c>
      <c r="AC928">
        <v>1.53014E-2</v>
      </c>
      <c r="AD928">
        <v>62679402.049999997</v>
      </c>
      <c r="AE928">
        <v>5056303.83</v>
      </c>
      <c r="AF928">
        <v>58819634.939999998</v>
      </c>
      <c r="AH928">
        <v>288615</v>
      </c>
      <c r="AJ928">
        <v>8794614.9000000004</v>
      </c>
      <c r="AK928">
        <v>68715651.930000007</v>
      </c>
      <c r="AL928">
        <v>0.72481829904288597</v>
      </c>
      <c r="AO928">
        <v>163.73270767954594</v>
      </c>
      <c r="AP928">
        <v>1.6028401958872313E-2</v>
      </c>
    </row>
    <row r="929" spans="1:42" x14ac:dyDescent="0.25">
      <c r="A929" t="s">
        <v>2043</v>
      </c>
      <c r="B929" t="s">
        <v>2044</v>
      </c>
      <c r="C929" t="s">
        <v>1984</v>
      </c>
      <c r="D929" t="s">
        <v>102</v>
      </c>
      <c r="F929">
        <v>1354.01</v>
      </c>
      <c r="H929">
        <v>668851661</v>
      </c>
      <c r="I929">
        <v>18800516.18</v>
      </c>
      <c r="J929">
        <v>13885.06</v>
      </c>
      <c r="L929">
        <v>35.57</v>
      </c>
      <c r="M929">
        <v>35.57</v>
      </c>
      <c r="N929">
        <v>48162.13</v>
      </c>
      <c r="P929">
        <v>554.13</v>
      </c>
      <c r="Q929">
        <v>750297.56</v>
      </c>
      <c r="S929">
        <v>0.99950000000000006</v>
      </c>
      <c r="T929">
        <v>0.9</v>
      </c>
      <c r="V929">
        <v>16920464.559999999</v>
      </c>
      <c r="X929">
        <v>285078.53000000003</v>
      </c>
      <c r="Y929">
        <v>1172586.8499999999</v>
      </c>
      <c r="Z929">
        <v>18378129.940000001</v>
      </c>
      <c r="AA929">
        <v>0.97753326366382787</v>
      </c>
      <c r="AB929">
        <v>668851661</v>
      </c>
      <c r="AC929">
        <v>3.87756E-2</v>
      </c>
      <c r="AD929">
        <v>25935124.460000001</v>
      </c>
      <c r="AE929">
        <v>8113193.9100000001</v>
      </c>
      <c r="AF929">
        <v>25033658.469999999</v>
      </c>
      <c r="AH929">
        <v>386324.06</v>
      </c>
      <c r="AJ929">
        <v>1163907.3999999999</v>
      </c>
      <c r="AK929">
        <v>26482644.399999999</v>
      </c>
      <c r="AL929">
        <v>1.4086126224647093</v>
      </c>
      <c r="AO929">
        <v>210.54388815444497</v>
      </c>
      <c r="AP929">
        <v>1.0764730504027764E-2</v>
      </c>
    </row>
    <row r="930" spans="1:42" x14ac:dyDescent="0.25">
      <c r="A930" t="s">
        <v>2045</v>
      </c>
      <c r="B930" t="s">
        <v>2046</v>
      </c>
      <c r="C930" t="s">
        <v>1984</v>
      </c>
      <c r="D930" t="s">
        <v>102</v>
      </c>
      <c r="F930">
        <v>15388.87</v>
      </c>
      <c r="H930">
        <v>2486487920</v>
      </c>
      <c r="I930">
        <v>241342034.40000001</v>
      </c>
      <c r="J930">
        <v>15682.89</v>
      </c>
      <c r="L930">
        <v>10.3</v>
      </c>
      <c r="M930">
        <v>10.3</v>
      </c>
      <c r="N930">
        <v>158505.35999999999</v>
      </c>
      <c r="P930">
        <v>2.99</v>
      </c>
      <c r="Q930">
        <v>46012.72</v>
      </c>
      <c r="S930">
        <v>0.40289999999999998</v>
      </c>
      <c r="T930">
        <v>0.40289999999999998</v>
      </c>
      <c r="V930">
        <v>97236705.650000006</v>
      </c>
      <c r="X930">
        <v>17298627.579999998</v>
      </c>
      <c r="Y930">
        <v>49832777.280000001</v>
      </c>
      <c r="Z930">
        <v>164368110.50999999</v>
      </c>
      <c r="AA930">
        <v>0.68105877585160512</v>
      </c>
      <c r="AB930">
        <v>2666897629</v>
      </c>
      <c r="AC930">
        <v>5.5969400000000002E-2</v>
      </c>
      <c r="AD930">
        <v>149264660.15000001</v>
      </c>
      <c r="AE930">
        <v>20962062.859999999</v>
      </c>
      <c r="AF930">
        <v>118198768.51000001</v>
      </c>
      <c r="AH930">
        <v>9417963.3699999992</v>
      </c>
      <c r="AJ930">
        <v>46829000.509999998</v>
      </c>
      <c r="AK930">
        <v>182326396.59999999</v>
      </c>
      <c r="AL930">
        <v>0.75546888072474117</v>
      </c>
      <c r="AO930">
        <v>1124.0999228663311</v>
      </c>
      <c r="AP930">
        <v>9.4877252567827031E-2</v>
      </c>
    </row>
    <row r="931" spans="1:42" x14ac:dyDescent="0.25">
      <c r="A931" t="s">
        <v>2047</v>
      </c>
      <c r="B931" t="s">
        <v>2048</v>
      </c>
      <c r="C931" t="s">
        <v>813</v>
      </c>
      <c r="D931" t="s">
        <v>2049</v>
      </c>
      <c r="F931">
        <v>998.5</v>
      </c>
      <c r="H931">
        <v>0</v>
      </c>
      <c r="I931">
        <v>11856945.869999999</v>
      </c>
      <c r="J931">
        <v>11874.75</v>
      </c>
      <c r="L931">
        <v>0</v>
      </c>
      <c r="M931">
        <v>0</v>
      </c>
      <c r="N931">
        <v>0</v>
      </c>
      <c r="P931">
        <v>0</v>
      </c>
      <c r="Q931">
        <v>0</v>
      </c>
      <c r="S931">
        <v>0</v>
      </c>
      <c r="T931">
        <v>0.1</v>
      </c>
      <c r="V931">
        <v>1185694.58</v>
      </c>
      <c r="X931">
        <v>0</v>
      </c>
      <c r="Y931">
        <v>6516922.3899999997</v>
      </c>
      <c r="Z931">
        <v>7702616.9699999997</v>
      </c>
      <c r="AA931">
        <v>0.64962909120542356</v>
      </c>
      <c r="AB931">
        <v>0</v>
      </c>
      <c r="AC931">
        <v>0</v>
      </c>
      <c r="AD931">
        <v>0</v>
      </c>
      <c r="AE931">
        <v>0</v>
      </c>
      <c r="AF931">
        <v>1185694.58</v>
      </c>
      <c r="AH931">
        <v>0</v>
      </c>
      <c r="AJ931">
        <v>6516922.3899999997</v>
      </c>
      <c r="AK931">
        <v>7702616.9699999997</v>
      </c>
      <c r="AL931">
        <v>0.64962909120542356</v>
      </c>
      <c r="AO931">
        <v>0</v>
      </c>
      <c r="AP931">
        <v>0</v>
      </c>
    </row>
    <row r="932" spans="1:42" x14ac:dyDescent="0.25">
      <c r="A932" t="s">
        <v>2050</v>
      </c>
      <c r="B932" t="s">
        <v>2051</v>
      </c>
      <c r="C932" t="s">
        <v>565</v>
      </c>
      <c r="D932" t="s">
        <v>2049</v>
      </c>
      <c r="F932">
        <v>313</v>
      </c>
      <c r="H932">
        <v>0</v>
      </c>
      <c r="I932">
        <v>3777155.48</v>
      </c>
      <c r="J932">
        <v>12067.58</v>
      </c>
      <c r="L932">
        <v>0</v>
      </c>
      <c r="M932">
        <v>0</v>
      </c>
      <c r="N932">
        <v>0</v>
      </c>
      <c r="P932">
        <v>0</v>
      </c>
      <c r="Q932">
        <v>0</v>
      </c>
      <c r="S932">
        <v>0</v>
      </c>
      <c r="T932">
        <v>0.1</v>
      </c>
      <c r="V932">
        <v>377715.54</v>
      </c>
      <c r="X932">
        <v>0</v>
      </c>
      <c r="Y932">
        <v>2098551.25</v>
      </c>
      <c r="Z932">
        <v>2476266.79</v>
      </c>
      <c r="AA932">
        <v>0.65559037829176148</v>
      </c>
      <c r="AB932">
        <v>0</v>
      </c>
      <c r="AC932">
        <v>0</v>
      </c>
      <c r="AD932">
        <v>0</v>
      </c>
      <c r="AE932">
        <v>0</v>
      </c>
      <c r="AF932">
        <v>377715.54</v>
      </c>
      <c r="AH932">
        <v>0</v>
      </c>
      <c r="AJ932">
        <v>2098551.25</v>
      </c>
      <c r="AK932">
        <v>2476266.79</v>
      </c>
      <c r="AL932">
        <v>0.65559037829176148</v>
      </c>
      <c r="AO932">
        <v>0</v>
      </c>
      <c r="AP932">
        <v>0</v>
      </c>
    </row>
    <row r="933" spans="1:42" x14ac:dyDescent="0.25">
      <c r="F933">
        <v>1855677.9399999965</v>
      </c>
      <c r="G933">
        <v>7</v>
      </c>
      <c r="H933">
        <v>463750489196</v>
      </c>
      <c r="I933">
        <v>27519893430.289997</v>
      </c>
      <c r="J933">
        <v>12703286.370000001</v>
      </c>
      <c r="L933">
        <v>16159.100000000004</v>
      </c>
      <c r="M933">
        <v>11146.279999999993</v>
      </c>
      <c r="N933">
        <v>22332978.500000011</v>
      </c>
      <c r="P933">
        <v>90882.89</v>
      </c>
      <c r="Q933">
        <v>92220786.729999989</v>
      </c>
      <c r="S933">
        <v>409.66829999999987</v>
      </c>
      <c r="T933">
        <v>409.74699999999945</v>
      </c>
      <c r="V933">
        <v>12587585153.730005</v>
      </c>
      <c r="X933">
        <v>1268038087.2699993</v>
      </c>
      <c r="Y933">
        <v>7492965994.6299934</v>
      </c>
      <c r="Z933">
        <v>21348589235.630032</v>
      </c>
      <c r="AA933">
        <v>720.70710504322858</v>
      </c>
      <c r="AB933">
        <v>516713095351</v>
      </c>
      <c r="AC933">
        <v>29.737145730000037</v>
      </c>
      <c r="AD933">
        <v>16392024676.560011</v>
      </c>
      <c r="AE933">
        <v>2117016142.4799986</v>
      </c>
      <c r="AF933">
        <v>14152949296.210007</v>
      </c>
      <c r="AH933">
        <v>1741234852.6000001</v>
      </c>
      <c r="AI933">
        <v>1741234852.6000001</v>
      </c>
      <c r="AJ933">
        <v>7123773656.5000076</v>
      </c>
      <c r="AK933">
        <v>22544761039.980003</v>
      </c>
      <c r="AL933">
        <v>823.73096509583502</v>
      </c>
      <c r="AO933">
        <v>662956.60668181558</v>
      </c>
      <c r="AP933">
        <v>51.847641957247326</v>
      </c>
    </row>
    <row r="937" spans="1:42" x14ac:dyDescent="0.25">
      <c r="B937" t="s">
        <v>2094</v>
      </c>
      <c r="F937">
        <v>1890684.39</v>
      </c>
      <c r="G937">
        <v>7</v>
      </c>
      <c r="H937">
        <v>449807583511</v>
      </c>
      <c r="I937">
        <v>26943305248.979984</v>
      </c>
      <c r="J937">
        <v>12166922.100000003</v>
      </c>
      <c r="L937">
        <v>15967.350000000013</v>
      </c>
      <c r="M937">
        <v>10997.590000000009</v>
      </c>
      <c r="N937">
        <v>22569101.949999981</v>
      </c>
      <c r="P937">
        <v>88148.299999999945</v>
      </c>
      <c r="Q937">
        <v>94419899.830000028</v>
      </c>
      <c r="S937">
        <v>407.87920000000065</v>
      </c>
      <c r="T937">
        <v>407.54079999999993</v>
      </c>
      <c r="V937">
        <v>12308072849.009985</v>
      </c>
      <c r="X937">
        <v>722317247.78000021</v>
      </c>
      <c r="Y937">
        <v>7142965469.4599934</v>
      </c>
      <c r="Z937">
        <v>20173355566.249992</v>
      </c>
      <c r="AA937">
        <v>693.15318132717005</v>
      </c>
      <c r="AB937">
        <v>496673895525</v>
      </c>
      <c r="AC937">
        <v>29.890832700000036</v>
      </c>
      <c r="AD937">
        <v>15695410430.860008</v>
      </c>
      <c r="AE937">
        <v>1972564141.4299998</v>
      </c>
      <c r="AF937">
        <v>13613456990.440004</v>
      </c>
      <c r="AH937">
        <v>1741234852.6000001</v>
      </c>
      <c r="AI937">
        <v>1741234852.6000001</v>
      </c>
      <c r="AJ937">
        <v>6711031344.0299959</v>
      </c>
      <c r="AK937">
        <v>21046805582.249958</v>
      </c>
      <c r="AL937">
        <v>766.64582419348812</v>
      </c>
    </row>
    <row r="938" spans="1:42" x14ac:dyDescent="0.25">
      <c r="B938" t="s">
        <v>2095</v>
      </c>
      <c r="F938">
        <v>-35006.450000003446</v>
      </c>
      <c r="G938">
        <v>0</v>
      </c>
      <c r="H938">
        <v>13942905685</v>
      </c>
      <c r="I938">
        <v>576588181.31001282</v>
      </c>
      <c r="J938">
        <v>536364.26999999769</v>
      </c>
      <c r="K938">
        <v>0</v>
      </c>
      <c r="L938">
        <v>191.74999999999091</v>
      </c>
      <c r="M938">
        <v>148.68999999998414</v>
      </c>
      <c r="N938">
        <v>-236123.44999996945</v>
      </c>
      <c r="O938">
        <v>0</v>
      </c>
      <c r="P938">
        <v>2734.5900000000547</v>
      </c>
      <c r="Q938">
        <v>-2199113.1000000387</v>
      </c>
      <c r="R938">
        <v>0</v>
      </c>
      <c r="S938">
        <v>1.7890999999992232</v>
      </c>
      <c r="T938">
        <v>2.2061999999995123</v>
      </c>
      <c r="U938">
        <v>0</v>
      </c>
      <c r="V938">
        <v>279512304.72002029</v>
      </c>
      <c r="W938">
        <v>0</v>
      </c>
      <c r="X938">
        <v>545720839.48999906</v>
      </c>
      <c r="Y938">
        <v>350000525.17000008</v>
      </c>
      <c r="Z938">
        <v>1175233669.3800392</v>
      </c>
      <c r="AA938">
        <v>27.553923716058534</v>
      </c>
      <c r="AB938">
        <v>20039199826</v>
      </c>
      <c r="AC938">
        <v>-0.15368696999999898</v>
      </c>
      <c r="AD938">
        <v>696614245.70000267</v>
      </c>
      <c r="AE938">
        <v>144452001.04999876</v>
      </c>
      <c r="AF938">
        <v>539492305.77000237</v>
      </c>
      <c r="AG938">
        <v>0</v>
      </c>
      <c r="AH938">
        <v>0</v>
      </c>
      <c r="AI938">
        <v>0</v>
      </c>
      <c r="AJ938">
        <v>412742312.47001171</v>
      </c>
      <c r="AK938">
        <v>1497955457.7300453</v>
      </c>
      <c r="AL938">
        <v>57.085140902346893</v>
      </c>
    </row>
    <row r="939" spans="1:42" x14ac:dyDescent="0.25">
      <c r="B939" t="s">
        <v>7</v>
      </c>
      <c r="F939">
        <v>-1.8515226647639191E-2</v>
      </c>
      <c r="G939">
        <v>0</v>
      </c>
      <c r="H939">
        <v>3.0997489140062548E-2</v>
      </c>
      <c r="I939">
        <v>2.1400053778919393E-2</v>
      </c>
      <c r="J939">
        <v>4.4083809002113818E-2</v>
      </c>
      <c r="K939" t="e">
        <v>#DIV/0!</v>
      </c>
      <c r="L939">
        <v>1.2008880622018729E-2</v>
      </c>
      <c r="M939">
        <v>1.352023488782397E-2</v>
      </c>
      <c r="N939">
        <v>-1.0462243935229759E-2</v>
      </c>
      <c r="O939" t="e">
        <v>#DIV/0!</v>
      </c>
      <c r="P939">
        <v>3.102260622156135E-2</v>
      </c>
      <c r="Q939">
        <v>-2.3290779845768432E-2</v>
      </c>
      <c r="R939" t="e">
        <v>#DIV/0!</v>
      </c>
      <c r="S939">
        <v>4.3863477225590817E-3</v>
      </c>
      <c r="T939">
        <v>5.4134457212615585E-3</v>
      </c>
      <c r="U939" t="e">
        <v>#DIV/0!</v>
      </c>
      <c r="V939">
        <v>2.2709672598541956E-2</v>
      </c>
      <c r="W939" t="e">
        <v>#DIV/0!</v>
      </c>
      <c r="X939">
        <v>0.75551406416950462</v>
      </c>
      <c r="Y939">
        <v>4.8999330413459219E-2</v>
      </c>
      <c r="Z939">
        <v>5.8256727073516923E-2</v>
      </c>
      <c r="AA939">
        <v>3.9751564961876748E-2</v>
      </c>
      <c r="AB939">
        <v>4.0346794962553716E-2</v>
      </c>
      <c r="AC939">
        <v>-5.1416088518671079E-3</v>
      </c>
      <c r="AD939">
        <v>4.4383308660112093E-2</v>
      </c>
      <c r="AE939">
        <v>7.3230572337829813E-2</v>
      </c>
      <c r="AF939">
        <v>3.9629339274282693E-2</v>
      </c>
      <c r="AG939" t="e">
        <v>#DIV/0!</v>
      </c>
      <c r="AH939">
        <v>0</v>
      </c>
      <c r="AI939">
        <v>0</v>
      </c>
      <c r="AJ939">
        <v>6.1502068953556491E-2</v>
      </c>
      <c r="AK939">
        <v>7.1172580174986816E-2</v>
      </c>
      <c r="AL939">
        <v>7.4460903719655025E-2</v>
      </c>
    </row>
    <row r="942" spans="1:42" x14ac:dyDescent="0.25">
      <c r="B942" t="s">
        <v>2057</v>
      </c>
    </row>
    <row r="943" spans="1:42" x14ac:dyDescent="0.25">
      <c r="A943" t="s">
        <v>790</v>
      </c>
      <c r="B943" t="s">
        <v>791</v>
      </c>
      <c r="C943" t="s">
        <v>233</v>
      </c>
      <c r="D943" t="s">
        <v>102</v>
      </c>
      <c r="F943">
        <v>341689.53</v>
      </c>
      <c r="H943">
        <v>64448220334</v>
      </c>
      <c r="I943">
        <v>5521468215.1499996</v>
      </c>
      <c r="J943">
        <v>16159.31</v>
      </c>
      <c r="L943">
        <v>11.67</v>
      </c>
      <c r="M943">
        <v>11.67</v>
      </c>
      <c r="N943">
        <v>3987516.81</v>
      </c>
      <c r="P943">
        <v>0.06</v>
      </c>
      <c r="Q943">
        <v>20501.37</v>
      </c>
      <c r="S943">
        <v>0.48530000000000001</v>
      </c>
      <c r="T943">
        <v>0.48530000000000001</v>
      </c>
      <c r="V943">
        <v>2679568524.8099999</v>
      </c>
      <c r="X943">
        <v>193437214.97999999</v>
      </c>
      <c r="Y943">
        <v>1665495099.2999997</v>
      </c>
      <c r="Z943">
        <v>4538500839.0900002</v>
      </c>
      <c r="AA943">
        <v>0.82197355164285857</v>
      </c>
      <c r="AB943">
        <v>83643502527</v>
      </c>
      <c r="AC943">
        <v>2.9082799999999999E-2</v>
      </c>
      <c r="AD943">
        <v>2432587255.29</v>
      </c>
      <c r="AE943">
        <v>0</v>
      </c>
      <c r="AF943">
        <v>2012388524.8099999</v>
      </c>
      <c r="AH943">
        <v>704375960.94000006</v>
      </c>
      <c r="AJ943">
        <v>1540097548.6600001</v>
      </c>
      <c r="AK943">
        <v>3745923288.4499998</v>
      </c>
      <c r="AL943">
        <v>0.67842884220030519</v>
      </c>
    </row>
    <row r="944" spans="1:42" x14ac:dyDescent="0.25">
      <c r="B944" t="s">
        <v>2056</v>
      </c>
      <c r="F944">
        <v>-9405.6700000000419</v>
      </c>
      <c r="G944">
        <v>0</v>
      </c>
      <c r="H944">
        <v>2146125737</v>
      </c>
      <c r="I944">
        <v>67013195.980000496</v>
      </c>
      <c r="J944">
        <v>659.07999999999993</v>
      </c>
      <c r="K944">
        <v>0</v>
      </c>
      <c r="L944">
        <v>0.24000000000000021</v>
      </c>
      <c r="M944">
        <v>0.24000000000000021</v>
      </c>
      <c r="N944">
        <v>-30016.040000000037</v>
      </c>
      <c r="O944">
        <v>0</v>
      </c>
      <c r="P944">
        <v>-4.9999999999999996E-2</v>
      </c>
      <c r="Q944">
        <v>-17178.54</v>
      </c>
      <c r="R944">
        <v>0</v>
      </c>
      <c r="S944">
        <v>7.9000000000000181E-3</v>
      </c>
      <c r="T944">
        <v>7.9000000000000181E-3</v>
      </c>
      <c r="U944">
        <v>0</v>
      </c>
      <c r="V944">
        <v>76670507.150000095</v>
      </c>
      <c r="W944">
        <v>0</v>
      </c>
      <c r="X944">
        <v>146144542.97</v>
      </c>
      <c r="Y944">
        <v>56653897.839999914</v>
      </c>
      <c r="Z944">
        <v>279468947.95999908</v>
      </c>
      <c r="AA944">
        <v>4.0151493177823405E-2</v>
      </c>
      <c r="AB944">
        <v>4251724956</v>
      </c>
      <c r="AC944">
        <v>8.3193000000000156E-4</v>
      </c>
      <c r="AD944">
        <v>196774743.1500001</v>
      </c>
      <c r="AE944">
        <v>0</v>
      </c>
      <c r="AF944">
        <v>192198507.1500001</v>
      </c>
      <c r="AG944">
        <v>0</v>
      </c>
      <c r="AH944">
        <v>0</v>
      </c>
      <c r="AI944">
        <v>0</v>
      </c>
      <c r="AJ944">
        <v>84935644.429999828</v>
      </c>
      <c r="AK944">
        <v>423278694.55000019</v>
      </c>
      <c r="AL944">
        <v>6.7606024211996352E-2</v>
      </c>
    </row>
    <row r="945" spans="2:38" x14ac:dyDescent="0.25">
      <c r="B945" t="s">
        <v>7</v>
      </c>
      <c r="F945">
        <v>-2.7526948221094281E-2</v>
      </c>
      <c r="G945" t="e">
        <v>#DIV/0!</v>
      </c>
      <c r="H945">
        <v>3.3299999998103902E-2</v>
      </c>
      <c r="I945">
        <v>1.2136843565652941E-2</v>
      </c>
      <c r="J945">
        <v>4.078639496364634E-2</v>
      </c>
      <c r="K945" t="e">
        <v>#DIV/0!</v>
      </c>
      <c r="L945">
        <v>2.0565552699228811E-2</v>
      </c>
      <c r="M945">
        <v>2.0565552699228811E-2</v>
      </c>
      <c r="N945">
        <v>-7.5275018088262393E-3</v>
      </c>
      <c r="O945" t="e">
        <v>#DIV/0!</v>
      </c>
      <c r="P945">
        <v>-0.83333333333333326</v>
      </c>
      <c r="Q945">
        <v>-0.83792156329064849</v>
      </c>
      <c r="R945" t="e">
        <v>#DIV/0!</v>
      </c>
      <c r="S945">
        <v>1.6278590562538674E-2</v>
      </c>
      <c r="T945">
        <v>1.6278590562538674E-2</v>
      </c>
      <c r="U945" t="e">
        <v>#DIV/0!</v>
      </c>
      <c r="V945">
        <v>2.8613004832722673E-2</v>
      </c>
      <c r="W945" t="e">
        <v>#DIV/0!</v>
      </c>
      <c r="X945">
        <v>0.75551409786948331</v>
      </c>
      <c r="Y945">
        <v>3.4016250101132871E-2</v>
      </c>
      <c r="Z945">
        <v>6.1577370560987818E-2</v>
      </c>
      <c r="AA945">
        <v>4.8847670460410303E-2</v>
      </c>
      <c r="AB945">
        <v>5.0831503076136125E-2</v>
      </c>
      <c r="AC945">
        <v>2.8605567551955161E-2</v>
      </c>
      <c r="AD945">
        <v>8.0891134623058636E-2</v>
      </c>
      <c r="AE945" t="e">
        <v>#DIV/0!</v>
      </c>
      <c r="AF945">
        <v>9.5507654103795164E-2</v>
      </c>
      <c r="AG945" t="e">
        <v>#DIV/0!</v>
      </c>
      <c r="AH945">
        <v>0</v>
      </c>
      <c r="AI945" t="e">
        <v>#DIV/0!</v>
      </c>
      <c r="AJ945">
        <v>5.5149522511674785E-2</v>
      </c>
      <c r="AK945">
        <v>0.11299716036767689</v>
      </c>
      <c r="AL945">
        <v>9.9650869784270998E-2</v>
      </c>
    </row>
  </sheetData>
  <sheetProtection algorithmName="SHA-512" hashValue="L+rL2Md3jJlKbIVTlhzBZMP8DzgQk4D4dAJeVVQF/g166wesSsTTWRDAYgbi27vycQgyE725/yrKOC+yt3ijlA==" saltValue="ZziMMAr+UIXc388x5M6aj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45"/>
  <sheetViews>
    <sheetView topLeftCell="A3" workbookViewId="0">
      <selection activeCell="AN11" sqref="AN11"/>
    </sheetView>
  </sheetViews>
  <sheetFormatPr defaultRowHeight="15" x14ac:dyDescent="0.25"/>
  <sheetData>
    <row r="1" spans="1:51" x14ac:dyDescent="0.25">
      <c r="A1" t="s">
        <v>2100</v>
      </c>
      <c r="V1" t="s">
        <v>25</v>
      </c>
    </row>
    <row r="2" spans="1:51" x14ac:dyDescent="0.25">
      <c r="A2" t="s">
        <v>26</v>
      </c>
      <c r="V2" t="s">
        <v>27</v>
      </c>
      <c r="AA2" t="s">
        <v>28</v>
      </c>
      <c r="AG2" t="s">
        <v>29</v>
      </c>
    </row>
    <row r="3" spans="1:51" x14ac:dyDescent="0.25">
      <c r="A3" t="s">
        <v>2101</v>
      </c>
      <c r="V3">
        <v>300000000</v>
      </c>
      <c r="AA3">
        <v>355</v>
      </c>
      <c r="AB3">
        <v>330</v>
      </c>
      <c r="AC3">
        <v>62</v>
      </c>
      <c r="AD3">
        <v>175</v>
      </c>
    </row>
    <row r="4" spans="1:51" x14ac:dyDescent="0.25">
      <c r="A4" t="s">
        <v>2102</v>
      </c>
      <c r="V4" t="s">
        <v>32</v>
      </c>
      <c r="AA4" t="s">
        <v>33</v>
      </c>
      <c r="AG4" t="s">
        <v>34</v>
      </c>
      <c r="AH4" t="s">
        <v>35</v>
      </c>
      <c r="AI4" t="s">
        <v>36</v>
      </c>
      <c r="AJ4" t="s">
        <v>37</v>
      </c>
      <c r="AK4" t="s">
        <v>38</v>
      </c>
      <c r="AM4" t="s">
        <v>39</v>
      </c>
    </row>
    <row r="5" spans="1:51" x14ac:dyDescent="0.25">
      <c r="V5" t="s">
        <v>40</v>
      </c>
      <c r="W5" t="s">
        <v>41</v>
      </c>
      <c r="X5" t="s">
        <v>42</v>
      </c>
      <c r="Y5" t="s">
        <v>43</v>
      </c>
      <c r="AA5" t="s">
        <v>40</v>
      </c>
      <c r="AB5" t="s">
        <v>41</v>
      </c>
      <c r="AC5" t="s">
        <v>42</v>
      </c>
      <c r="AD5" t="s">
        <v>43</v>
      </c>
      <c r="AG5">
        <v>1465.0833636566906</v>
      </c>
      <c r="AH5">
        <v>291.39264106833741</v>
      </c>
      <c r="AI5">
        <v>285.94550830435935</v>
      </c>
      <c r="AJ5">
        <v>32.294466279566663</v>
      </c>
      <c r="AK5">
        <v>1.31819375627821</v>
      </c>
      <c r="AM5" t="s">
        <v>40</v>
      </c>
      <c r="AN5" t="s">
        <v>41</v>
      </c>
      <c r="AO5" t="s">
        <v>42</v>
      </c>
      <c r="AP5" t="s">
        <v>43</v>
      </c>
    </row>
    <row r="6" spans="1:51" x14ac:dyDescent="0.25">
      <c r="V6">
        <v>150000000</v>
      </c>
      <c r="W6">
        <v>147000000</v>
      </c>
      <c r="X6">
        <v>2700000</v>
      </c>
      <c r="Y6">
        <v>300000</v>
      </c>
      <c r="AA6">
        <v>0.69357218163734891</v>
      </c>
      <c r="AB6">
        <v>0.9</v>
      </c>
      <c r="AC6">
        <v>1</v>
      </c>
      <c r="AD6" t="s">
        <v>44</v>
      </c>
      <c r="AM6">
        <v>0.3</v>
      </c>
      <c r="AN6">
        <v>5.2160662553026364E-2</v>
      </c>
      <c r="AO6">
        <v>2.0478261079394178E-3</v>
      </c>
      <c r="AP6">
        <v>8.0066315961719654E-5</v>
      </c>
    </row>
    <row r="8" spans="1:5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>
        <v>11</v>
      </c>
      <c r="L8">
        <v>12</v>
      </c>
      <c r="M8">
        <v>13</v>
      </c>
      <c r="N8">
        <v>14</v>
      </c>
      <c r="O8">
        <v>15</v>
      </c>
      <c r="P8">
        <v>16</v>
      </c>
      <c r="Q8">
        <v>17</v>
      </c>
      <c r="R8">
        <v>18</v>
      </c>
      <c r="S8">
        <v>19</v>
      </c>
      <c r="T8">
        <v>20</v>
      </c>
      <c r="U8">
        <v>21</v>
      </c>
      <c r="V8">
        <v>22</v>
      </c>
      <c r="W8">
        <v>23</v>
      </c>
      <c r="X8">
        <v>24</v>
      </c>
      <c r="Y8">
        <v>25</v>
      </c>
      <c r="Z8">
        <v>26</v>
      </c>
      <c r="AA8">
        <v>27</v>
      </c>
      <c r="AB8">
        <v>28</v>
      </c>
      <c r="AC8">
        <v>29</v>
      </c>
      <c r="AD8">
        <v>30</v>
      </c>
      <c r="AE8">
        <v>31</v>
      </c>
      <c r="AF8">
        <v>32</v>
      </c>
      <c r="AG8">
        <v>33</v>
      </c>
      <c r="AH8">
        <v>34</v>
      </c>
      <c r="AI8">
        <v>35</v>
      </c>
      <c r="AJ8">
        <v>36</v>
      </c>
      <c r="AK8">
        <v>37</v>
      </c>
      <c r="AL8">
        <v>38</v>
      </c>
      <c r="AM8">
        <v>39</v>
      </c>
      <c r="AN8">
        <v>40</v>
      </c>
      <c r="AO8">
        <v>41</v>
      </c>
      <c r="AP8">
        <v>42</v>
      </c>
      <c r="AQ8">
        <v>43</v>
      </c>
      <c r="AR8">
        <v>44</v>
      </c>
      <c r="AS8">
        <v>45</v>
      </c>
      <c r="AT8">
        <v>46</v>
      </c>
      <c r="AU8">
        <v>47</v>
      </c>
      <c r="AV8">
        <v>48</v>
      </c>
      <c r="AW8">
        <v>49</v>
      </c>
      <c r="AX8">
        <v>50</v>
      </c>
      <c r="AY8">
        <v>51</v>
      </c>
    </row>
    <row r="9" spans="1:51" x14ac:dyDescent="0.25">
      <c r="H9" t="s">
        <v>45</v>
      </c>
      <c r="I9" t="s">
        <v>46</v>
      </c>
      <c r="J9" t="s">
        <v>47</v>
      </c>
      <c r="M9" t="s">
        <v>48</v>
      </c>
      <c r="Q9" t="s">
        <v>49</v>
      </c>
      <c r="AG9" t="s">
        <v>50</v>
      </c>
    </row>
    <row r="10" spans="1:51" x14ac:dyDescent="0.25">
      <c r="H10" t="s">
        <v>51</v>
      </c>
      <c r="Q10" t="s">
        <v>52</v>
      </c>
      <c r="V10" t="s">
        <v>53</v>
      </c>
      <c r="AA10" t="s">
        <v>54</v>
      </c>
      <c r="AN10" t="s">
        <v>55</v>
      </c>
    </row>
    <row r="11" spans="1:51" x14ac:dyDescent="0.25">
      <c r="A11" t="s">
        <v>56</v>
      </c>
      <c r="B11" t="s">
        <v>1</v>
      </c>
      <c r="C11" t="s">
        <v>57</v>
      </c>
      <c r="D11" t="s">
        <v>58</v>
      </c>
      <c r="F11" t="s">
        <v>59</v>
      </c>
      <c r="H11" t="s">
        <v>60</v>
      </c>
      <c r="I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Q11" t="s">
        <v>18</v>
      </c>
      <c r="R11" t="s">
        <v>16</v>
      </c>
      <c r="S11" t="s">
        <v>17</v>
      </c>
      <c r="T11" t="s">
        <v>68</v>
      </c>
      <c r="V11" t="s">
        <v>69</v>
      </c>
      <c r="W11" t="s">
        <v>70</v>
      </c>
      <c r="X11" t="s">
        <v>71</v>
      </c>
      <c r="Y11" t="s">
        <v>72</v>
      </c>
      <c r="AA11" t="s">
        <v>73</v>
      </c>
      <c r="AB11" t="s">
        <v>74</v>
      </c>
      <c r="AC11" t="s">
        <v>75</v>
      </c>
      <c r="AD11" t="s">
        <v>76</v>
      </c>
      <c r="AE11" t="s">
        <v>77</v>
      </c>
      <c r="AF11" t="s">
        <v>78</v>
      </c>
      <c r="AG11" t="s">
        <v>79</v>
      </c>
      <c r="AH11" t="s">
        <v>80</v>
      </c>
      <c r="AI11" t="s">
        <v>81</v>
      </c>
      <c r="AJ11" t="s">
        <v>82</v>
      </c>
      <c r="AK11" t="s">
        <v>83</v>
      </c>
      <c r="AL11" t="s">
        <v>84</v>
      </c>
      <c r="AM11" t="s">
        <v>85</v>
      </c>
      <c r="AN11" t="s">
        <v>2103</v>
      </c>
      <c r="AO11" t="s">
        <v>2104</v>
      </c>
      <c r="AP11" t="s">
        <v>88</v>
      </c>
      <c r="AQ11" t="s">
        <v>2105</v>
      </c>
      <c r="AR11" t="s">
        <v>2106</v>
      </c>
      <c r="AS11" t="s">
        <v>2107</v>
      </c>
      <c r="AU11" t="s">
        <v>92</v>
      </c>
      <c r="AV11" t="s">
        <v>93</v>
      </c>
      <c r="AX11" t="s">
        <v>2096</v>
      </c>
      <c r="AY11" t="s">
        <v>2097</v>
      </c>
    </row>
    <row r="12" spans="1:51" x14ac:dyDescent="0.25">
      <c r="A12" t="s">
        <v>94</v>
      </c>
      <c r="B12" t="s">
        <v>95</v>
      </c>
      <c r="C12" t="s">
        <v>96</v>
      </c>
      <c r="D12" t="s">
        <v>97</v>
      </c>
      <c r="F12">
        <v>42</v>
      </c>
      <c r="H12">
        <v>268208.88</v>
      </c>
      <c r="I12">
        <v>35720.160000000003</v>
      </c>
      <c r="J12">
        <v>80577.700000000012</v>
      </c>
      <c r="K12">
        <v>238491.44399999999</v>
      </c>
      <c r="L12">
        <v>622998.18400000001</v>
      </c>
      <c r="M12">
        <v>0.9</v>
      </c>
      <c r="N12">
        <v>584547.51</v>
      </c>
      <c r="O12">
        <v>13917.79</v>
      </c>
      <c r="Q12">
        <v>58454.75</v>
      </c>
      <c r="R12">
        <v>300898.24</v>
      </c>
      <c r="S12">
        <v>359352.99</v>
      </c>
      <c r="T12">
        <v>0.61475411981482908</v>
      </c>
      <c r="V12">
        <v>225194.52000000002</v>
      </c>
      <c r="W12">
        <v>0.61475411981482908</v>
      </c>
      <c r="X12">
        <v>1</v>
      </c>
      <c r="Y12">
        <v>1</v>
      </c>
      <c r="AA12">
        <v>46072.90178138006</v>
      </c>
      <c r="AB12">
        <v>13821.870534414018</v>
      </c>
      <c r="AC12">
        <v>137626.10861902748</v>
      </c>
      <c r="AD12">
        <v>7178.6690101632457</v>
      </c>
      <c r="AE12">
        <v>7178.6690101632457</v>
      </c>
      <c r="AF12">
        <v>7044.4749446451542</v>
      </c>
      <c r="AG12">
        <v>329.09215558128614</v>
      </c>
      <c r="AH12">
        <v>170.92069071817252</v>
      </c>
      <c r="AI12">
        <v>167.72559392012272</v>
      </c>
      <c r="AJ12">
        <v>0</v>
      </c>
      <c r="AK12">
        <v>0</v>
      </c>
      <c r="AL12">
        <v>0</v>
      </c>
      <c r="AM12">
        <v>0</v>
      </c>
      <c r="AN12">
        <v>20866.34</v>
      </c>
      <c r="AO12">
        <v>496.81</v>
      </c>
      <c r="AP12">
        <v>300898.24000000005</v>
      </c>
      <c r="AQ12">
        <v>321764.58000000007</v>
      </c>
      <c r="AS12">
        <v>321764.58000000007</v>
      </c>
      <c r="AU12">
        <v>100</v>
      </c>
      <c r="AV12">
        <v>50</v>
      </c>
      <c r="AX12">
        <v>2</v>
      </c>
      <c r="AY12">
        <v>21.021431674480585</v>
      </c>
    </row>
    <row r="13" spans="1:51" x14ac:dyDescent="0.25">
      <c r="A13" t="s">
        <v>98</v>
      </c>
      <c r="B13" t="s">
        <v>99</v>
      </c>
      <c r="C13" t="s">
        <v>96</v>
      </c>
      <c r="D13" t="s">
        <v>97</v>
      </c>
      <c r="F13">
        <v>95.31</v>
      </c>
      <c r="H13">
        <v>585963.69999999995</v>
      </c>
      <c r="I13">
        <v>81059.240000000005</v>
      </c>
      <c r="J13">
        <v>177489.17999999996</v>
      </c>
      <c r="K13">
        <v>522544.50364000001</v>
      </c>
      <c r="L13">
        <v>1367056.6236399999</v>
      </c>
      <c r="M13">
        <v>0.9</v>
      </c>
      <c r="N13">
        <v>1282605.4099999999</v>
      </c>
      <c r="O13">
        <v>13457.19</v>
      </c>
      <c r="Q13">
        <v>128260.54</v>
      </c>
      <c r="R13">
        <v>567176.89</v>
      </c>
      <c r="S13">
        <v>695437.43</v>
      </c>
      <c r="T13">
        <v>0.54220684286681753</v>
      </c>
      <c r="V13">
        <v>587167.97999999986</v>
      </c>
      <c r="W13">
        <v>0.54220684286681753</v>
      </c>
      <c r="X13">
        <v>1</v>
      </c>
      <c r="Y13">
        <v>1</v>
      </c>
      <c r="AA13">
        <v>194142.0023935663</v>
      </c>
      <c r="AB13">
        <v>58242.600718069887</v>
      </c>
      <c r="AC13">
        <v>360598.35445373703</v>
      </c>
      <c r="AD13">
        <v>18809.04908383797</v>
      </c>
      <c r="AE13">
        <v>18809.04908383797</v>
      </c>
      <c r="AF13">
        <v>18457.443129932573</v>
      </c>
      <c r="AG13">
        <v>611.08593765680291</v>
      </c>
      <c r="AH13">
        <v>197.34601913585112</v>
      </c>
      <c r="AI13">
        <v>193.65694187317777</v>
      </c>
      <c r="AJ13">
        <v>0</v>
      </c>
      <c r="AK13">
        <v>0</v>
      </c>
      <c r="AL13">
        <v>0</v>
      </c>
      <c r="AM13">
        <v>0</v>
      </c>
      <c r="AN13">
        <v>76700.039999999994</v>
      </c>
      <c r="AO13">
        <v>804.74</v>
      </c>
      <c r="AP13">
        <v>567176.89</v>
      </c>
      <c r="AQ13">
        <v>643876.93000000005</v>
      </c>
      <c r="AS13">
        <v>643876.93000000005</v>
      </c>
      <c r="AU13">
        <v>94</v>
      </c>
      <c r="AV13">
        <v>47</v>
      </c>
      <c r="AX13">
        <v>0</v>
      </c>
      <c r="AY13">
        <v>47.703634592732008</v>
      </c>
    </row>
    <row r="14" spans="1:51" x14ac:dyDescent="0.25">
      <c r="A14" t="s">
        <v>100</v>
      </c>
      <c r="B14" t="s">
        <v>101</v>
      </c>
      <c r="C14" t="s">
        <v>96</v>
      </c>
      <c r="D14" t="s">
        <v>102</v>
      </c>
      <c r="F14">
        <v>510.71</v>
      </c>
      <c r="H14">
        <v>3001977.56</v>
      </c>
      <c r="I14">
        <v>434348.64</v>
      </c>
      <c r="J14">
        <v>893417.16</v>
      </c>
      <c r="K14">
        <v>2573840.2042399999</v>
      </c>
      <c r="L14">
        <v>6903583.5642400002</v>
      </c>
      <c r="M14">
        <v>0.9</v>
      </c>
      <c r="N14">
        <v>6470609.2199999997</v>
      </c>
      <c r="O14">
        <v>12669.83</v>
      </c>
      <c r="Q14">
        <v>2237388.35</v>
      </c>
      <c r="R14">
        <v>2253902.59</v>
      </c>
      <c r="S14">
        <v>4531490.01</v>
      </c>
      <c r="T14">
        <v>0.70031891216573883</v>
      </c>
      <c r="V14">
        <v>1939119.21</v>
      </c>
      <c r="W14">
        <v>0.70031891216573883</v>
      </c>
      <c r="X14">
        <v>2</v>
      </c>
      <c r="Y14">
        <v>0</v>
      </c>
      <c r="AA14">
        <v>0</v>
      </c>
      <c r="AB14">
        <v>0</v>
      </c>
      <c r="AC14">
        <v>846685.79612639977</v>
      </c>
      <c r="AD14">
        <v>44163.692100189612</v>
      </c>
      <c r="AE14">
        <v>44163.692100189612</v>
      </c>
      <c r="AF14">
        <v>43338.120481993647</v>
      </c>
      <c r="AG14">
        <v>0</v>
      </c>
      <c r="AH14">
        <v>86.475087819290039</v>
      </c>
      <c r="AI14">
        <v>84.858570386312479</v>
      </c>
      <c r="AJ14">
        <v>0</v>
      </c>
      <c r="AK14">
        <v>0</v>
      </c>
      <c r="AL14">
        <v>0</v>
      </c>
      <c r="AM14">
        <v>0</v>
      </c>
      <c r="AN14">
        <v>43338.12</v>
      </c>
      <c r="AO14">
        <v>84.85</v>
      </c>
      <c r="AP14">
        <v>2301109.5699999994</v>
      </c>
      <c r="AQ14">
        <v>2344447.6899999995</v>
      </c>
      <c r="AS14">
        <v>2344447.6899999995</v>
      </c>
      <c r="AU14">
        <v>94</v>
      </c>
      <c r="AV14">
        <v>47</v>
      </c>
      <c r="AX14">
        <v>4.33</v>
      </c>
      <c r="AY14">
        <v>220.66</v>
      </c>
    </row>
    <row r="15" spans="1:51" x14ac:dyDescent="0.25">
      <c r="A15" t="s">
        <v>103</v>
      </c>
      <c r="B15" t="s">
        <v>104</v>
      </c>
      <c r="C15" t="s">
        <v>96</v>
      </c>
      <c r="D15" t="s">
        <v>102</v>
      </c>
      <c r="F15">
        <v>600</v>
      </c>
      <c r="H15">
        <v>3454036.79</v>
      </c>
      <c r="I15">
        <v>510288</v>
      </c>
      <c r="J15">
        <v>785234.19999999984</v>
      </c>
      <c r="K15">
        <v>2925983.3319999999</v>
      </c>
      <c r="L15">
        <v>7675542.3220000006</v>
      </c>
      <c r="M15">
        <v>0.9</v>
      </c>
      <c r="N15">
        <v>7200586.4199999999</v>
      </c>
      <c r="O15">
        <v>12000.97</v>
      </c>
      <c r="Q15">
        <v>2695899.55</v>
      </c>
      <c r="R15">
        <v>2226633.7400000002</v>
      </c>
      <c r="S15">
        <v>4987666.17</v>
      </c>
      <c r="T15">
        <v>0.69267499604566929</v>
      </c>
      <c r="V15">
        <v>2212920.25</v>
      </c>
      <c r="W15">
        <v>0.69267499604566929</v>
      </c>
      <c r="X15">
        <v>1</v>
      </c>
      <c r="Y15">
        <v>1</v>
      </c>
      <c r="AA15">
        <v>6460.2623876677826</v>
      </c>
      <c r="AB15">
        <v>1938.0787163003347</v>
      </c>
      <c r="AC15">
        <v>932721.7599198824</v>
      </c>
      <c r="AD15">
        <v>48651.384975045854</v>
      </c>
      <c r="AE15">
        <v>48651.384975045854</v>
      </c>
      <c r="AF15">
        <v>47741.922909913148</v>
      </c>
      <c r="AG15">
        <v>3.2301311938338912</v>
      </c>
      <c r="AH15">
        <v>81.08564162507642</v>
      </c>
      <c r="AI15">
        <v>79.569871516521914</v>
      </c>
      <c r="AJ15">
        <v>0</v>
      </c>
      <c r="AK15">
        <v>0</v>
      </c>
      <c r="AL15">
        <v>0</v>
      </c>
      <c r="AM15">
        <v>0</v>
      </c>
      <c r="AN15">
        <v>49680</v>
      </c>
      <c r="AO15">
        <v>82.8</v>
      </c>
      <c r="AP15">
        <v>2252378.080000001</v>
      </c>
      <c r="AQ15">
        <v>2302058.080000001</v>
      </c>
      <c r="AS15">
        <v>2302058.080000001</v>
      </c>
      <c r="AU15">
        <v>94</v>
      </c>
      <c r="AV15">
        <v>47</v>
      </c>
      <c r="AX15">
        <v>0</v>
      </c>
      <c r="AY15">
        <v>147</v>
      </c>
    </row>
    <row r="16" spans="1:51" x14ac:dyDescent="0.25">
      <c r="A16" t="s">
        <v>105</v>
      </c>
      <c r="B16" t="s">
        <v>106</v>
      </c>
      <c r="C16" t="s">
        <v>96</v>
      </c>
      <c r="D16" t="s">
        <v>102</v>
      </c>
      <c r="F16">
        <v>857.75</v>
      </c>
      <c r="H16">
        <v>5012802.32</v>
      </c>
      <c r="I16">
        <v>729499.22</v>
      </c>
      <c r="J16">
        <v>1379888.4799999997</v>
      </c>
      <c r="K16">
        <v>4269873.78</v>
      </c>
      <c r="L16">
        <v>11392063.800000001</v>
      </c>
      <c r="M16">
        <v>0.9</v>
      </c>
      <c r="N16">
        <v>10679844.789999999</v>
      </c>
      <c r="O16">
        <v>12450.99</v>
      </c>
      <c r="Q16">
        <v>3906687.22</v>
      </c>
      <c r="R16">
        <v>3403693.94</v>
      </c>
      <c r="S16">
        <v>7432289.3100000005</v>
      </c>
      <c r="T16">
        <v>0.69591735237193475</v>
      </c>
      <c r="V16">
        <v>3247555.4799999986</v>
      </c>
      <c r="W16">
        <v>0.69591735237193475</v>
      </c>
      <c r="X16">
        <v>2</v>
      </c>
      <c r="Y16">
        <v>0</v>
      </c>
      <c r="AA16">
        <v>0</v>
      </c>
      <c r="AB16">
        <v>0</v>
      </c>
      <c r="AC16">
        <v>1382283.928834199</v>
      </c>
      <c r="AD16">
        <v>72100.845564392162</v>
      </c>
      <c r="AE16">
        <v>72100.845564392162</v>
      </c>
      <c r="AF16">
        <v>70753.032260856402</v>
      </c>
      <c r="AG16">
        <v>0</v>
      </c>
      <c r="AH16">
        <v>84.058111995793837</v>
      </c>
      <c r="AI16">
        <v>82.48677617121119</v>
      </c>
      <c r="AJ16">
        <v>0</v>
      </c>
      <c r="AK16">
        <v>0</v>
      </c>
      <c r="AL16">
        <v>0</v>
      </c>
      <c r="AM16">
        <v>0</v>
      </c>
      <c r="AN16">
        <v>70753.03</v>
      </c>
      <c r="AO16">
        <v>82.48</v>
      </c>
      <c r="AP16">
        <v>3494826.02</v>
      </c>
      <c r="AQ16">
        <v>3565579.05</v>
      </c>
      <c r="AS16">
        <v>3565579.05</v>
      </c>
      <c r="AU16">
        <v>94</v>
      </c>
      <c r="AV16">
        <v>47</v>
      </c>
      <c r="AX16">
        <v>0</v>
      </c>
      <c r="AY16">
        <v>324.33</v>
      </c>
    </row>
    <row r="17" spans="1:51" x14ac:dyDescent="0.25">
      <c r="A17" t="s">
        <v>107</v>
      </c>
      <c r="B17" t="s">
        <v>108</v>
      </c>
      <c r="C17" t="s">
        <v>96</v>
      </c>
      <c r="D17" t="s">
        <v>102</v>
      </c>
      <c r="F17">
        <v>653.54</v>
      </c>
      <c r="H17">
        <v>3785663.6000000006</v>
      </c>
      <c r="I17">
        <v>555822.68999999994</v>
      </c>
      <c r="J17">
        <v>1000369.88</v>
      </c>
      <c r="K17">
        <v>3227451.9817600003</v>
      </c>
      <c r="L17">
        <v>8569308.1517600007</v>
      </c>
      <c r="M17">
        <v>0.9</v>
      </c>
      <c r="N17">
        <v>8035122.5300000003</v>
      </c>
      <c r="O17">
        <v>12294.76</v>
      </c>
      <c r="Q17">
        <v>3173139.72</v>
      </c>
      <c r="R17">
        <v>2665539.08</v>
      </c>
      <c r="S17">
        <v>5913748.040000001</v>
      </c>
      <c r="T17">
        <v>0.73598728804948299</v>
      </c>
      <c r="V17">
        <v>2121374.4899999993</v>
      </c>
      <c r="W17">
        <v>0.73598728804948299</v>
      </c>
      <c r="X17">
        <v>2</v>
      </c>
      <c r="Y17">
        <v>0</v>
      </c>
      <c r="AA17">
        <v>0</v>
      </c>
      <c r="AB17">
        <v>0</v>
      </c>
      <c r="AC17">
        <v>802446.31610929978</v>
      </c>
      <c r="AD17">
        <v>41856.131511496307</v>
      </c>
      <c r="AE17">
        <v>41856.131511496307</v>
      </c>
      <c r="AF17">
        <v>41073.696153850549</v>
      </c>
      <c r="AG17">
        <v>0</v>
      </c>
      <c r="AH17">
        <v>64.045248204388884</v>
      </c>
      <c r="AI17">
        <v>62.848021779616474</v>
      </c>
      <c r="AJ17">
        <v>0</v>
      </c>
      <c r="AK17">
        <v>0</v>
      </c>
      <c r="AL17">
        <v>0</v>
      </c>
      <c r="AM17">
        <v>0</v>
      </c>
      <c r="AN17">
        <v>41073.69</v>
      </c>
      <c r="AO17">
        <v>62.84</v>
      </c>
      <c r="AP17">
        <v>2698027.33</v>
      </c>
      <c r="AQ17">
        <v>2739101.02</v>
      </c>
      <c r="AS17">
        <v>2739101.02</v>
      </c>
      <c r="AU17">
        <v>94</v>
      </c>
      <c r="AV17">
        <v>47</v>
      </c>
      <c r="AX17">
        <v>10</v>
      </c>
      <c r="AY17">
        <v>211.66</v>
      </c>
    </row>
    <row r="18" spans="1:51" x14ac:dyDescent="0.25">
      <c r="A18" t="s">
        <v>109</v>
      </c>
      <c r="B18" t="s">
        <v>110</v>
      </c>
      <c r="C18" t="s">
        <v>96</v>
      </c>
      <c r="D18" t="s">
        <v>102</v>
      </c>
      <c r="F18">
        <v>6157.13</v>
      </c>
      <c r="H18">
        <v>37144018.880000003</v>
      </c>
      <c r="I18">
        <v>5236515.92</v>
      </c>
      <c r="J18">
        <v>12377019.709999999</v>
      </c>
      <c r="K18">
        <v>31738201.406719998</v>
      </c>
      <c r="L18">
        <v>86495755.916720003</v>
      </c>
      <c r="M18">
        <v>0.9</v>
      </c>
      <c r="N18">
        <v>81020000.459999993</v>
      </c>
      <c r="O18">
        <v>13158.72</v>
      </c>
      <c r="Q18">
        <v>38128012.210000001</v>
      </c>
      <c r="R18">
        <v>14874277.810000001</v>
      </c>
      <c r="S18">
        <v>58087357.420000002</v>
      </c>
      <c r="T18">
        <v>0.71695084041227619</v>
      </c>
      <c r="V18">
        <v>22932643.039999992</v>
      </c>
      <c r="W18">
        <v>0.71695084041227619</v>
      </c>
      <c r="X18">
        <v>2</v>
      </c>
      <c r="Y18">
        <v>0</v>
      </c>
      <c r="AA18">
        <v>0</v>
      </c>
      <c r="AB18">
        <v>0</v>
      </c>
      <c r="AC18">
        <v>7851342.4010235937</v>
      </c>
      <c r="AD18">
        <v>409531.22156805947</v>
      </c>
      <c r="AE18">
        <v>409531.22156805947</v>
      </c>
      <c r="AF18">
        <v>401875.67156275862</v>
      </c>
      <c r="AG18">
        <v>0</v>
      </c>
      <c r="AH18">
        <v>66.5133303289129</v>
      </c>
      <c r="AI18">
        <v>65.269966942838408</v>
      </c>
      <c r="AJ18">
        <v>0</v>
      </c>
      <c r="AK18">
        <v>0</v>
      </c>
      <c r="AL18">
        <v>0</v>
      </c>
      <c r="AM18">
        <v>0</v>
      </c>
      <c r="AN18">
        <v>401875.67</v>
      </c>
      <c r="AO18">
        <v>65.260000000000005</v>
      </c>
      <c r="AP18">
        <v>16184754.859999999</v>
      </c>
      <c r="AQ18">
        <v>16586630.529999999</v>
      </c>
      <c r="AS18">
        <v>16586630.529999999</v>
      </c>
      <c r="AU18">
        <v>94</v>
      </c>
      <c r="AV18">
        <v>47</v>
      </c>
      <c r="AX18">
        <v>21.5</v>
      </c>
      <c r="AY18">
        <v>3397</v>
      </c>
    </row>
    <row r="19" spans="1:51" x14ac:dyDescent="0.25">
      <c r="A19" t="s">
        <v>111</v>
      </c>
      <c r="B19" t="s">
        <v>112</v>
      </c>
      <c r="C19" t="s">
        <v>113</v>
      </c>
      <c r="D19" t="s">
        <v>102</v>
      </c>
      <c r="F19">
        <v>666.5</v>
      </c>
      <c r="H19">
        <v>3855786.33</v>
      </c>
      <c r="I19">
        <v>566844.92000000004</v>
      </c>
      <c r="J19">
        <v>1024951.8600000001</v>
      </c>
      <c r="K19">
        <v>3301037.7429999998</v>
      </c>
      <c r="L19">
        <v>8748620.8530000001</v>
      </c>
      <c r="M19">
        <v>0.9</v>
      </c>
      <c r="N19">
        <v>8203862.54</v>
      </c>
      <c r="O19">
        <v>12308.87</v>
      </c>
      <c r="Q19">
        <v>4394721.51</v>
      </c>
      <c r="R19">
        <v>2278736.87</v>
      </c>
      <c r="S19">
        <v>6809871.0800000001</v>
      </c>
      <c r="T19">
        <v>0.8300810803200025</v>
      </c>
      <c r="V19">
        <v>1393991.46</v>
      </c>
      <c r="W19">
        <v>0.8300810803200025</v>
      </c>
      <c r="X19">
        <v>2</v>
      </c>
      <c r="Y19">
        <v>0</v>
      </c>
      <c r="AA19">
        <v>0</v>
      </c>
      <c r="AB19">
        <v>0</v>
      </c>
      <c r="AC19">
        <v>278714.76959540014</v>
      </c>
      <c r="AD19">
        <v>14537.947045410159</v>
      </c>
      <c r="AE19">
        <v>21524.261775331182</v>
      </c>
      <c r="AF19">
        <v>21121.899138076555</v>
      </c>
      <c r="AG19">
        <v>0</v>
      </c>
      <c r="AH19">
        <v>21.812373661530621</v>
      </c>
      <c r="AI19">
        <v>31.690771399964824</v>
      </c>
      <c r="AJ19">
        <v>0</v>
      </c>
      <c r="AK19">
        <v>0</v>
      </c>
      <c r="AL19">
        <v>0</v>
      </c>
      <c r="AM19">
        <v>0</v>
      </c>
      <c r="AN19">
        <v>21121.89</v>
      </c>
      <c r="AO19">
        <v>31.69</v>
      </c>
      <c r="AP19">
        <v>2327870.4899999998</v>
      </c>
      <c r="AQ19">
        <v>2348992.38</v>
      </c>
      <c r="AS19">
        <v>2348992.38</v>
      </c>
      <c r="AU19">
        <v>93</v>
      </c>
      <c r="AV19">
        <v>47</v>
      </c>
      <c r="AX19">
        <v>6.5</v>
      </c>
      <c r="AY19">
        <v>223.66</v>
      </c>
    </row>
    <row r="20" spans="1:51" x14ac:dyDescent="0.25">
      <c r="A20" t="s">
        <v>114</v>
      </c>
      <c r="B20" t="s">
        <v>115</v>
      </c>
      <c r="C20" t="s">
        <v>116</v>
      </c>
      <c r="D20" t="s">
        <v>102</v>
      </c>
      <c r="F20">
        <v>1386.54</v>
      </c>
      <c r="H20">
        <v>8426417.870000001</v>
      </c>
      <c r="I20">
        <v>1179224.53</v>
      </c>
      <c r="J20">
        <v>4827848.4999999991</v>
      </c>
      <c r="K20">
        <v>7787823.055759999</v>
      </c>
      <c r="L20">
        <v>22221313.955759998</v>
      </c>
      <c r="M20">
        <v>0.9</v>
      </c>
      <c r="N20">
        <v>20777964.859999999</v>
      </c>
      <c r="O20">
        <v>14985.47</v>
      </c>
      <c r="Q20">
        <v>2162472.65</v>
      </c>
      <c r="R20">
        <v>10516522.51</v>
      </c>
      <c r="S20">
        <v>12962068.779999999</v>
      </c>
      <c r="T20">
        <v>0.62383726545584306</v>
      </c>
      <c r="V20">
        <v>7815896.0800000001</v>
      </c>
      <c r="W20">
        <v>0.62383726545584306</v>
      </c>
      <c r="X20">
        <v>1</v>
      </c>
      <c r="Y20">
        <v>1</v>
      </c>
      <c r="AA20">
        <v>1448949.6379343737</v>
      </c>
      <c r="AB20">
        <v>434684.8913803121</v>
      </c>
      <c r="AC20">
        <v>4758754.0126606477</v>
      </c>
      <c r="AD20">
        <v>248219.76222725218</v>
      </c>
      <c r="AE20">
        <v>248219.76222725218</v>
      </c>
      <c r="AF20">
        <v>243579.6793667594</v>
      </c>
      <c r="AG20">
        <v>313.50331860625158</v>
      </c>
      <c r="AH20">
        <v>179.02098910038816</v>
      </c>
      <c r="AI20">
        <v>175.67446980740505</v>
      </c>
      <c r="AJ20">
        <v>0</v>
      </c>
      <c r="AK20">
        <v>0</v>
      </c>
      <c r="AL20">
        <v>0</v>
      </c>
      <c r="AM20">
        <v>0</v>
      </c>
      <c r="AN20">
        <v>678264.57</v>
      </c>
      <c r="AO20">
        <v>489.17</v>
      </c>
      <c r="AP20">
        <v>10926468.41</v>
      </c>
      <c r="AQ20">
        <v>11604732.98</v>
      </c>
      <c r="AS20">
        <v>11604732.98</v>
      </c>
      <c r="AU20">
        <v>93</v>
      </c>
      <c r="AV20">
        <v>47</v>
      </c>
      <c r="AX20">
        <v>666.66</v>
      </c>
      <c r="AY20">
        <v>810.66</v>
      </c>
    </row>
    <row r="21" spans="1:51" x14ac:dyDescent="0.25">
      <c r="A21" t="s">
        <v>117</v>
      </c>
      <c r="B21" t="s">
        <v>118</v>
      </c>
      <c r="C21" t="s">
        <v>116</v>
      </c>
      <c r="D21" t="s">
        <v>102</v>
      </c>
      <c r="F21">
        <v>303</v>
      </c>
      <c r="H21">
        <v>1767838.05</v>
      </c>
      <c r="I21">
        <v>257695.44</v>
      </c>
      <c r="J21">
        <v>477233.44</v>
      </c>
      <c r="K21">
        <v>1496639.7000000002</v>
      </c>
      <c r="L21">
        <v>3999406.6300000004</v>
      </c>
      <c r="M21">
        <v>0.9</v>
      </c>
      <c r="N21">
        <v>3749129.93</v>
      </c>
      <c r="O21">
        <v>12373.36</v>
      </c>
      <c r="Q21">
        <v>1787967.23</v>
      </c>
      <c r="R21">
        <v>671067.18000000005</v>
      </c>
      <c r="S21">
        <v>2546340.79</v>
      </c>
      <c r="T21">
        <v>0.67918179352082364</v>
      </c>
      <c r="V21">
        <v>1202789.1400000001</v>
      </c>
      <c r="W21">
        <v>0.67918179352082364</v>
      </c>
      <c r="X21">
        <v>1</v>
      </c>
      <c r="Y21">
        <v>1</v>
      </c>
      <c r="AA21">
        <v>53951.434791981243</v>
      </c>
      <c r="AB21">
        <v>16185.430437594372</v>
      </c>
      <c r="AC21">
        <v>454303.29405997857</v>
      </c>
      <c r="AD21">
        <v>23696.760818190847</v>
      </c>
      <c r="AE21">
        <v>23696.760818190847</v>
      </c>
      <c r="AF21">
        <v>23253.786686175456</v>
      </c>
      <c r="AG21">
        <v>53.417262170278455</v>
      </c>
      <c r="AH21">
        <v>78.207131413171112</v>
      </c>
      <c r="AI21">
        <v>76.745170581437151</v>
      </c>
      <c r="AJ21">
        <v>0</v>
      </c>
      <c r="AK21">
        <v>0</v>
      </c>
      <c r="AL21">
        <v>0</v>
      </c>
      <c r="AM21">
        <v>0</v>
      </c>
      <c r="AN21">
        <v>39439.21</v>
      </c>
      <c r="AO21">
        <v>130.16</v>
      </c>
      <c r="AP21">
        <v>714548.67999999993</v>
      </c>
      <c r="AQ21">
        <v>753987.8899999999</v>
      </c>
      <c r="AS21">
        <v>753987.8899999999</v>
      </c>
      <c r="AU21">
        <v>93</v>
      </c>
      <c r="AV21">
        <v>47</v>
      </c>
      <c r="AX21">
        <v>0</v>
      </c>
      <c r="AY21">
        <v>110.66</v>
      </c>
    </row>
    <row r="22" spans="1:51" x14ac:dyDescent="0.25">
      <c r="A22" t="s">
        <v>119</v>
      </c>
      <c r="B22" t="s">
        <v>120</v>
      </c>
      <c r="C22" t="s">
        <v>116</v>
      </c>
      <c r="D22" t="s">
        <v>102</v>
      </c>
      <c r="F22">
        <v>377.7</v>
      </c>
      <c r="H22">
        <v>2217810.1799999997</v>
      </c>
      <c r="I22">
        <v>321226.28999999998</v>
      </c>
      <c r="J22">
        <v>595670.30000000005</v>
      </c>
      <c r="K22">
        <v>1894941.6887999992</v>
      </c>
      <c r="L22">
        <v>5029648.4587999992</v>
      </c>
      <c r="M22">
        <v>0.9</v>
      </c>
      <c r="N22">
        <v>4716177.78</v>
      </c>
      <c r="O22">
        <v>12486.57</v>
      </c>
      <c r="Q22">
        <v>2492694.6</v>
      </c>
      <c r="R22">
        <v>1310831.4099999999</v>
      </c>
      <c r="S22">
        <v>3867711.1399999997</v>
      </c>
      <c r="T22">
        <v>0.82009443248765734</v>
      </c>
      <c r="V22">
        <v>848466.6400000006</v>
      </c>
      <c r="W22">
        <v>0.82009443248765734</v>
      </c>
      <c r="X22">
        <v>2</v>
      </c>
      <c r="Y22">
        <v>0</v>
      </c>
      <c r="AA22">
        <v>0</v>
      </c>
      <c r="AB22">
        <v>0</v>
      </c>
      <c r="AC22">
        <v>186087.96805560033</v>
      </c>
      <c r="AD22">
        <v>9706.4717069265189</v>
      </c>
      <c r="AE22">
        <v>12197.619913792329</v>
      </c>
      <c r="AF22">
        <v>11969.604357766713</v>
      </c>
      <c r="AG22">
        <v>0</v>
      </c>
      <c r="AH22">
        <v>25.698892525619591</v>
      </c>
      <c r="AI22">
        <v>31.690771399964824</v>
      </c>
      <c r="AJ22">
        <v>0</v>
      </c>
      <c r="AK22">
        <v>0</v>
      </c>
      <c r="AL22">
        <v>0</v>
      </c>
      <c r="AM22">
        <v>0</v>
      </c>
      <c r="AN22">
        <v>11969.6</v>
      </c>
      <c r="AO22">
        <v>31.69</v>
      </c>
      <c r="AP22">
        <v>1331995.44</v>
      </c>
      <c r="AQ22">
        <v>1343965.04</v>
      </c>
      <c r="AS22">
        <v>1343965.04</v>
      </c>
      <c r="AU22">
        <v>93</v>
      </c>
      <c r="AV22">
        <v>47</v>
      </c>
      <c r="AX22">
        <v>0</v>
      </c>
      <c r="AY22">
        <v>138.66</v>
      </c>
    </row>
    <row r="23" spans="1:51" x14ac:dyDescent="0.25">
      <c r="A23" t="s">
        <v>121</v>
      </c>
      <c r="B23" t="s">
        <v>122</v>
      </c>
      <c r="C23" t="s">
        <v>123</v>
      </c>
      <c r="D23" t="s">
        <v>102</v>
      </c>
      <c r="F23">
        <v>280.25</v>
      </c>
      <c r="H23">
        <v>1619590.39</v>
      </c>
      <c r="I23">
        <v>238347.02</v>
      </c>
      <c r="J23">
        <v>431373.49999999994</v>
      </c>
      <c r="K23">
        <v>1307654.4750000001</v>
      </c>
      <c r="L23">
        <v>3596965.3849999998</v>
      </c>
      <c r="M23">
        <v>0.9</v>
      </c>
      <c r="N23">
        <v>3368034.29</v>
      </c>
      <c r="O23">
        <v>12017.96</v>
      </c>
      <c r="Q23">
        <v>2505328.27</v>
      </c>
      <c r="R23">
        <v>496634.87</v>
      </c>
      <c r="S23">
        <v>3085797.35</v>
      </c>
      <c r="T23">
        <v>0.91620128665614031</v>
      </c>
      <c r="V23">
        <v>282236.93999999994</v>
      </c>
      <c r="W23">
        <v>0.91620128665614031</v>
      </c>
      <c r="X23">
        <v>3</v>
      </c>
      <c r="Y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24.610699559312042</v>
      </c>
      <c r="AK23">
        <v>0</v>
      </c>
      <c r="AL23">
        <v>6897.1485514972001</v>
      </c>
      <c r="AM23">
        <v>0</v>
      </c>
      <c r="AN23">
        <v>6897.14</v>
      </c>
      <c r="AO23">
        <v>24.61</v>
      </c>
      <c r="AP23">
        <v>506722.22000000003</v>
      </c>
      <c r="AQ23">
        <v>513619.36000000004</v>
      </c>
      <c r="AS23">
        <v>513619.36000000004</v>
      </c>
      <c r="AU23">
        <v>100</v>
      </c>
      <c r="AV23">
        <v>50</v>
      </c>
      <c r="AX23">
        <v>0</v>
      </c>
      <c r="AY23">
        <v>98</v>
      </c>
    </row>
    <row r="24" spans="1:51" x14ac:dyDescent="0.25">
      <c r="A24" t="s">
        <v>124</v>
      </c>
      <c r="B24" t="s">
        <v>125</v>
      </c>
      <c r="C24" t="s">
        <v>123</v>
      </c>
      <c r="D24" t="s">
        <v>102</v>
      </c>
      <c r="F24">
        <v>345.7</v>
      </c>
      <c r="H24">
        <v>2031196.73</v>
      </c>
      <c r="I24">
        <v>294010.93</v>
      </c>
      <c r="J24">
        <v>568676.01000000013</v>
      </c>
      <c r="K24">
        <v>1736243.3898</v>
      </c>
      <c r="L24">
        <v>4630127.0598000009</v>
      </c>
      <c r="M24">
        <v>0.9</v>
      </c>
      <c r="N24">
        <v>4340738.6900000004</v>
      </c>
      <c r="O24">
        <v>12556.37</v>
      </c>
      <c r="Q24">
        <v>2380238</v>
      </c>
      <c r="R24">
        <v>948396.42</v>
      </c>
      <c r="S24">
        <v>3485579.7199999997</v>
      </c>
      <c r="T24">
        <v>0.80299229438296349</v>
      </c>
      <c r="V24">
        <v>855158.97000000067</v>
      </c>
      <c r="W24">
        <v>0.80299229438296349</v>
      </c>
      <c r="X24">
        <v>2</v>
      </c>
      <c r="Y24">
        <v>0</v>
      </c>
      <c r="AA24">
        <v>0</v>
      </c>
      <c r="AB24">
        <v>0</v>
      </c>
      <c r="AC24">
        <v>197025.71875790032</v>
      </c>
      <c r="AD24">
        <v>10276.992030398316</v>
      </c>
      <c r="AE24">
        <v>11164.196992846195</v>
      </c>
      <c r="AF24">
        <v>10955.499672967839</v>
      </c>
      <c r="AG24">
        <v>0</v>
      </c>
      <c r="AH24">
        <v>29.728064883998602</v>
      </c>
      <c r="AI24">
        <v>31.690771399964824</v>
      </c>
      <c r="AJ24">
        <v>0</v>
      </c>
      <c r="AK24">
        <v>0</v>
      </c>
      <c r="AL24">
        <v>0</v>
      </c>
      <c r="AM24">
        <v>0</v>
      </c>
      <c r="AN24">
        <v>10955.49</v>
      </c>
      <c r="AO24">
        <v>31.69</v>
      </c>
      <c r="AP24">
        <v>977549.6</v>
      </c>
      <c r="AQ24">
        <v>988505.09</v>
      </c>
      <c r="AS24">
        <v>988505.09</v>
      </c>
      <c r="AU24">
        <v>100</v>
      </c>
      <c r="AV24">
        <v>50</v>
      </c>
      <c r="AX24">
        <v>5.33</v>
      </c>
      <c r="AY24">
        <v>130.66</v>
      </c>
    </row>
    <row r="25" spans="1:51" x14ac:dyDescent="0.25">
      <c r="A25" t="s">
        <v>126</v>
      </c>
      <c r="B25" t="s">
        <v>127</v>
      </c>
      <c r="C25" t="s">
        <v>123</v>
      </c>
      <c r="D25" t="s">
        <v>102</v>
      </c>
      <c r="F25">
        <v>177</v>
      </c>
      <c r="H25">
        <v>1077638.24</v>
      </c>
      <c r="I25">
        <v>150534.96</v>
      </c>
      <c r="J25">
        <v>406004.88</v>
      </c>
      <c r="K25">
        <v>875712.8</v>
      </c>
      <c r="L25">
        <v>2509890.88</v>
      </c>
      <c r="M25">
        <v>0.9</v>
      </c>
      <c r="N25">
        <v>2346473.0699999998</v>
      </c>
      <c r="O25">
        <v>13256.91</v>
      </c>
      <c r="Q25">
        <v>1161938.18</v>
      </c>
      <c r="R25">
        <v>341672.61</v>
      </c>
      <c r="S25">
        <v>2402850.0699999998</v>
      </c>
      <c r="T25">
        <v>1.0240262719060313</v>
      </c>
      <c r="V25">
        <v>-56377</v>
      </c>
      <c r="W25">
        <v>1.0240262719060313</v>
      </c>
      <c r="X25">
        <v>4</v>
      </c>
      <c r="Y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1.0614319447360807</v>
      </c>
      <c r="AL25">
        <v>0</v>
      </c>
      <c r="AM25">
        <v>187.8734542182863</v>
      </c>
      <c r="AN25">
        <v>187.87</v>
      </c>
      <c r="AO25">
        <v>1.06</v>
      </c>
      <c r="AP25">
        <v>342938.54000000004</v>
      </c>
      <c r="AQ25">
        <v>343126.41000000003</v>
      </c>
      <c r="AS25">
        <v>343126.41000000003</v>
      </c>
      <c r="AU25">
        <v>100</v>
      </c>
      <c r="AV25">
        <v>50</v>
      </c>
      <c r="AX25">
        <v>0</v>
      </c>
      <c r="AY25">
        <v>122</v>
      </c>
    </row>
    <row r="26" spans="1:51" x14ac:dyDescent="0.25">
      <c r="A26" t="s">
        <v>128</v>
      </c>
      <c r="B26" t="s">
        <v>129</v>
      </c>
      <c r="C26" t="s">
        <v>123</v>
      </c>
      <c r="D26" t="s">
        <v>102</v>
      </c>
      <c r="F26">
        <v>369</v>
      </c>
      <c r="H26">
        <v>2107851.8000000003</v>
      </c>
      <c r="I26">
        <v>313827.12</v>
      </c>
      <c r="J26">
        <v>505247.30000000005</v>
      </c>
      <c r="K26">
        <v>1800072.273</v>
      </c>
      <c r="L26">
        <v>4726998.4930000007</v>
      </c>
      <c r="M26">
        <v>0.9</v>
      </c>
      <c r="N26">
        <v>4434305.87</v>
      </c>
      <c r="O26">
        <v>12017.08</v>
      </c>
      <c r="Q26">
        <v>2208720.16</v>
      </c>
      <c r="R26">
        <v>1010823.63</v>
      </c>
      <c r="S26">
        <v>3323188.0300000003</v>
      </c>
      <c r="T26">
        <v>0.74942688380673217</v>
      </c>
      <c r="V26">
        <v>1111117.8399999999</v>
      </c>
      <c r="W26">
        <v>0.74942688380673217</v>
      </c>
      <c r="X26">
        <v>2</v>
      </c>
      <c r="Y26">
        <v>0</v>
      </c>
      <c r="AA26">
        <v>0</v>
      </c>
      <c r="AB26">
        <v>0</v>
      </c>
      <c r="AC26">
        <v>342523.56078900001</v>
      </c>
      <c r="AD26">
        <v>17866.255870776044</v>
      </c>
      <c r="AE26">
        <v>17866.255870776044</v>
      </c>
      <c r="AF26">
        <v>17532.273971416766</v>
      </c>
      <c r="AG26">
        <v>0</v>
      </c>
      <c r="AH26">
        <v>48.418037590178983</v>
      </c>
      <c r="AI26">
        <v>47.512937591915353</v>
      </c>
      <c r="AJ26">
        <v>0</v>
      </c>
      <c r="AK26">
        <v>0</v>
      </c>
      <c r="AL26">
        <v>0</v>
      </c>
      <c r="AM26">
        <v>0</v>
      </c>
      <c r="AN26">
        <v>17532.27</v>
      </c>
      <c r="AO26">
        <v>47.51</v>
      </c>
      <c r="AP26">
        <v>1027446.8999999999</v>
      </c>
      <c r="AQ26">
        <v>1044979.1699999999</v>
      </c>
      <c r="AS26">
        <v>1044979.1699999999</v>
      </c>
      <c r="AU26">
        <v>100</v>
      </c>
      <c r="AV26">
        <v>50</v>
      </c>
      <c r="AX26">
        <v>0</v>
      </c>
      <c r="AY26">
        <v>101</v>
      </c>
    </row>
    <row r="27" spans="1:51" x14ac:dyDescent="0.25">
      <c r="A27" t="s">
        <v>130</v>
      </c>
      <c r="B27" t="s">
        <v>131</v>
      </c>
      <c r="C27" t="s">
        <v>123</v>
      </c>
      <c r="D27" t="s">
        <v>102</v>
      </c>
      <c r="F27">
        <v>3122.28</v>
      </c>
      <c r="H27">
        <v>18962197.060000002</v>
      </c>
      <c r="I27">
        <v>2655436.69</v>
      </c>
      <c r="J27">
        <v>6668350.6700000009</v>
      </c>
      <c r="K27">
        <v>16276190.045320002</v>
      </c>
      <c r="L27">
        <v>44562174.465320006</v>
      </c>
      <c r="M27">
        <v>0.9</v>
      </c>
      <c r="N27">
        <v>41733576.020000003</v>
      </c>
      <c r="O27">
        <v>13366.37</v>
      </c>
      <c r="Q27">
        <v>17553418.129999999</v>
      </c>
      <c r="R27">
        <v>9839452.8000000007</v>
      </c>
      <c r="S27">
        <v>29310460.640000001</v>
      </c>
      <c r="T27">
        <v>0.70232324749629726</v>
      </c>
      <c r="V27">
        <v>12423115.380000003</v>
      </c>
      <c r="W27">
        <v>0.70232324749629726</v>
      </c>
      <c r="X27">
        <v>2</v>
      </c>
      <c r="Y27">
        <v>0</v>
      </c>
      <c r="AA27">
        <v>0</v>
      </c>
      <c r="AB27">
        <v>0</v>
      </c>
      <c r="AC27">
        <v>5009252.9228016026</v>
      </c>
      <c r="AD27">
        <v>261285.95134901541</v>
      </c>
      <c r="AE27">
        <v>261285.95134901541</v>
      </c>
      <c r="AF27">
        <v>256401.6163804236</v>
      </c>
      <c r="AG27">
        <v>0</v>
      </c>
      <c r="AH27">
        <v>83.684343284079389</v>
      </c>
      <c r="AI27">
        <v>82.119994484935233</v>
      </c>
      <c r="AJ27">
        <v>0</v>
      </c>
      <c r="AK27">
        <v>0</v>
      </c>
      <c r="AL27">
        <v>0</v>
      </c>
      <c r="AM27">
        <v>0</v>
      </c>
      <c r="AN27">
        <v>256401.61</v>
      </c>
      <c r="AO27">
        <v>82.11</v>
      </c>
      <c r="AP27">
        <v>10729632.24</v>
      </c>
      <c r="AQ27">
        <v>10986033.85</v>
      </c>
      <c r="AS27">
        <v>10986033.85</v>
      </c>
      <c r="AU27">
        <v>100</v>
      </c>
      <c r="AV27">
        <v>50</v>
      </c>
      <c r="AX27">
        <v>71.5</v>
      </c>
      <c r="AY27">
        <v>1818</v>
      </c>
    </row>
    <row r="28" spans="1:51" x14ac:dyDescent="0.25">
      <c r="A28" t="s">
        <v>132</v>
      </c>
      <c r="B28" t="s">
        <v>133</v>
      </c>
      <c r="C28" t="s">
        <v>134</v>
      </c>
      <c r="D28" t="s">
        <v>102</v>
      </c>
      <c r="F28">
        <v>287.5</v>
      </c>
      <c r="H28">
        <v>1697872.0299999998</v>
      </c>
      <c r="I28">
        <v>244513</v>
      </c>
      <c r="J28">
        <v>503557.1</v>
      </c>
      <c r="K28">
        <v>1453810.0079999999</v>
      </c>
      <c r="L28">
        <v>3899752.1379999998</v>
      </c>
      <c r="M28">
        <v>0.9</v>
      </c>
      <c r="N28">
        <v>3655157.92</v>
      </c>
      <c r="O28">
        <v>12713.59</v>
      </c>
      <c r="Q28">
        <v>1150859.97</v>
      </c>
      <c r="R28">
        <v>1071181.99</v>
      </c>
      <c r="S28">
        <v>2412095.7000000002</v>
      </c>
      <c r="T28">
        <v>0.6599155912803899</v>
      </c>
      <c r="V28">
        <v>1243062.2199999997</v>
      </c>
      <c r="W28">
        <v>0.6599155912803899</v>
      </c>
      <c r="X28">
        <v>1</v>
      </c>
      <c r="Y28">
        <v>1</v>
      </c>
      <c r="AA28">
        <v>123020.15280343406</v>
      </c>
      <c r="AB28">
        <v>36906.045841030216</v>
      </c>
      <c r="AC28">
        <v>587943.88328198344</v>
      </c>
      <c r="AD28">
        <v>30667.542495987458</v>
      </c>
      <c r="AE28">
        <v>30667.542495987458</v>
      </c>
      <c r="AF28">
        <v>30094.260429192207</v>
      </c>
      <c r="AG28">
        <v>128.36885509923553</v>
      </c>
      <c r="AH28">
        <v>106.66971302952159</v>
      </c>
      <c r="AI28">
        <v>104.6756884493642</v>
      </c>
      <c r="AJ28">
        <v>0</v>
      </c>
      <c r="AK28">
        <v>0</v>
      </c>
      <c r="AL28">
        <v>0</v>
      </c>
      <c r="AM28">
        <v>0</v>
      </c>
      <c r="AN28">
        <v>67000.3</v>
      </c>
      <c r="AO28">
        <v>233.04</v>
      </c>
      <c r="AP28">
        <v>1112010.32</v>
      </c>
      <c r="AQ28">
        <v>1179010.6200000001</v>
      </c>
      <c r="AS28">
        <v>1179010.6200000001</v>
      </c>
      <c r="AU28">
        <v>100</v>
      </c>
      <c r="AV28">
        <v>50</v>
      </c>
      <c r="AX28">
        <v>0</v>
      </c>
      <c r="AY28">
        <v>128.33000000000001</v>
      </c>
    </row>
    <row r="29" spans="1:51" x14ac:dyDescent="0.25">
      <c r="A29" t="s">
        <v>135</v>
      </c>
      <c r="B29" t="s">
        <v>136</v>
      </c>
      <c r="C29" t="s">
        <v>134</v>
      </c>
      <c r="D29" t="s">
        <v>102</v>
      </c>
      <c r="F29">
        <v>335.05</v>
      </c>
      <c r="H29">
        <v>1975643.31</v>
      </c>
      <c r="I29">
        <v>284953.32</v>
      </c>
      <c r="J29">
        <v>626853.34000000008</v>
      </c>
      <c r="K29">
        <v>1693040.5012000001</v>
      </c>
      <c r="L29">
        <v>4580490.4711999996</v>
      </c>
      <c r="M29">
        <v>0.9</v>
      </c>
      <c r="N29">
        <v>4291745.47</v>
      </c>
      <c r="O29">
        <v>12809.26</v>
      </c>
      <c r="Q29">
        <v>1702106.25</v>
      </c>
      <c r="R29">
        <v>1620233.8</v>
      </c>
      <c r="S29">
        <v>3421158.35</v>
      </c>
      <c r="T29">
        <v>0.79714847348577744</v>
      </c>
      <c r="V29">
        <v>870587.11999999965</v>
      </c>
      <c r="W29">
        <v>0.79714847348577744</v>
      </c>
      <c r="X29">
        <v>2</v>
      </c>
      <c r="Y29">
        <v>0</v>
      </c>
      <c r="AA29">
        <v>0</v>
      </c>
      <c r="AB29">
        <v>0</v>
      </c>
      <c r="AC29">
        <v>266348.34654819989</v>
      </c>
      <c r="AD29">
        <v>13892.906225857179</v>
      </c>
      <c r="AE29">
        <v>13892.906225857179</v>
      </c>
      <c r="AF29">
        <v>13633.199925751975</v>
      </c>
      <c r="AG29">
        <v>0</v>
      </c>
      <c r="AH29">
        <v>41.465173036433903</v>
      </c>
      <c r="AI29">
        <v>40.690046040149156</v>
      </c>
      <c r="AJ29">
        <v>0</v>
      </c>
      <c r="AK29">
        <v>0</v>
      </c>
      <c r="AL29">
        <v>0</v>
      </c>
      <c r="AM29">
        <v>0</v>
      </c>
      <c r="AN29">
        <v>13633.19</v>
      </c>
      <c r="AO29">
        <v>40.69</v>
      </c>
      <c r="AP29">
        <v>1669627.8299999998</v>
      </c>
      <c r="AQ29">
        <v>1683261.0199999998</v>
      </c>
      <c r="AS29">
        <v>1683261.0199999998</v>
      </c>
      <c r="AU29">
        <v>100</v>
      </c>
      <c r="AV29">
        <v>50</v>
      </c>
      <c r="AX29">
        <v>0</v>
      </c>
      <c r="AY29">
        <v>166.66</v>
      </c>
    </row>
    <row r="30" spans="1:51" x14ac:dyDescent="0.25">
      <c r="A30" t="s">
        <v>137</v>
      </c>
      <c r="B30" t="s">
        <v>138</v>
      </c>
      <c r="C30" t="s">
        <v>134</v>
      </c>
      <c r="D30" t="s">
        <v>102</v>
      </c>
      <c r="F30">
        <v>1119.78</v>
      </c>
      <c r="H30">
        <v>6665259</v>
      </c>
      <c r="I30">
        <v>952350.49</v>
      </c>
      <c r="J30">
        <v>2125995.33</v>
      </c>
      <c r="K30">
        <v>5701016.0663199993</v>
      </c>
      <c r="L30">
        <v>15444620.886319999</v>
      </c>
      <c r="M30">
        <v>0.9</v>
      </c>
      <c r="N30">
        <v>14470260.4</v>
      </c>
      <c r="O30">
        <v>12922.41</v>
      </c>
      <c r="Q30">
        <v>4756374.59</v>
      </c>
      <c r="R30">
        <v>5328597.55</v>
      </c>
      <c r="S30">
        <v>10287413.91</v>
      </c>
      <c r="T30">
        <v>0.71093495387270289</v>
      </c>
      <c r="V30">
        <v>4182846.49</v>
      </c>
      <c r="W30">
        <v>0.71093495387270289</v>
      </c>
      <c r="X30">
        <v>2</v>
      </c>
      <c r="Y30">
        <v>0</v>
      </c>
      <c r="AA30">
        <v>0</v>
      </c>
      <c r="AB30">
        <v>0</v>
      </c>
      <c r="AC30">
        <v>1836556.2680850008</v>
      </c>
      <c r="AD30">
        <v>95795.991759227152</v>
      </c>
      <c r="AE30">
        <v>95795.991759227152</v>
      </c>
      <c r="AF30">
        <v>94005.234506551424</v>
      </c>
      <c r="AG30">
        <v>0</v>
      </c>
      <c r="AH30">
        <v>85.548939755333322</v>
      </c>
      <c r="AI30">
        <v>83.949735221696614</v>
      </c>
      <c r="AJ30">
        <v>0</v>
      </c>
      <c r="AK30">
        <v>0</v>
      </c>
      <c r="AL30">
        <v>0</v>
      </c>
      <c r="AM30">
        <v>0</v>
      </c>
      <c r="AN30">
        <v>94005.23</v>
      </c>
      <c r="AO30">
        <v>83.94</v>
      </c>
      <c r="AP30">
        <v>5516229.25</v>
      </c>
      <c r="AQ30">
        <v>5610234.4800000004</v>
      </c>
      <c r="AS30">
        <v>5610234.4800000004</v>
      </c>
      <c r="AU30">
        <v>100</v>
      </c>
      <c r="AV30">
        <v>50</v>
      </c>
      <c r="AX30">
        <v>7</v>
      </c>
      <c r="AY30">
        <v>559.33000000000004</v>
      </c>
    </row>
    <row r="31" spans="1:51" x14ac:dyDescent="0.25">
      <c r="A31" t="s">
        <v>139</v>
      </c>
      <c r="B31" t="s">
        <v>140</v>
      </c>
      <c r="C31" t="s">
        <v>134</v>
      </c>
      <c r="D31" t="s">
        <v>102</v>
      </c>
      <c r="F31">
        <v>476.11</v>
      </c>
      <c r="H31">
        <v>2830970.51</v>
      </c>
      <c r="I31">
        <v>404922.03</v>
      </c>
      <c r="J31">
        <v>934234.95000000007</v>
      </c>
      <c r="K31">
        <v>2429946.5068399999</v>
      </c>
      <c r="L31">
        <v>6600073.9968400002</v>
      </c>
      <c r="M31">
        <v>0.9</v>
      </c>
      <c r="N31">
        <v>6183061.2400000002</v>
      </c>
      <c r="O31">
        <v>12986.62</v>
      </c>
      <c r="Q31">
        <v>2361660.7400000002</v>
      </c>
      <c r="R31">
        <v>2094124.7</v>
      </c>
      <c r="S31">
        <v>4561529.4000000004</v>
      </c>
      <c r="T31">
        <v>0.73774611360634046</v>
      </c>
      <c r="V31">
        <v>1621531.8399999999</v>
      </c>
      <c r="W31">
        <v>0.73774611360634046</v>
      </c>
      <c r="X31">
        <v>2</v>
      </c>
      <c r="Y31">
        <v>0</v>
      </c>
      <c r="AA31">
        <v>0</v>
      </c>
      <c r="AB31">
        <v>0</v>
      </c>
      <c r="AC31">
        <v>626012.84678400005</v>
      </c>
      <c r="AD31">
        <v>32653.244854959623</v>
      </c>
      <c r="AE31">
        <v>32653.244854959623</v>
      </c>
      <c r="AF31">
        <v>32042.843167231567</v>
      </c>
      <c r="AG31">
        <v>0</v>
      </c>
      <c r="AH31">
        <v>68.583404790824858</v>
      </c>
      <c r="AI31">
        <v>67.301344578420043</v>
      </c>
      <c r="AJ31">
        <v>0</v>
      </c>
      <c r="AK31">
        <v>0</v>
      </c>
      <c r="AL31">
        <v>0</v>
      </c>
      <c r="AM31">
        <v>0</v>
      </c>
      <c r="AN31">
        <v>32042.84</v>
      </c>
      <c r="AO31">
        <v>67.3</v>
      </c>
      <c r="AP31">
        <v>2188843.3400000003</v>
      </c>
      <c r="AQ31">
        <v>2220886.1800000002</v>
      </c>
      <c r="AS31">
        <v>2220886.1800000002</v>
      </c>
      <c r="AU31">
        <v>100</v>
      </c>
      <c r="AV31">
        <v>50</v>
      </c>
      <c r="AX31">
        <v>1</v>
      </c>
      <c r="AY31">
        <v>255.33</v>
      </c>
    </row>
    <row r="32" spans="1:51" x14ac:dyDescent="0.25">
      <c r="A32" t="s">
        <v>141</v>
      </c>
      <c r="B32" t="s">
        <v>142</v>
      </c>
      <c r="C32" t="s">
        <v>143</v>
      </c>
      <c r="D32" t="s">
        <v>102</v>
      </c>
      <c r="F32">
        <v>563.19000000000005</v>
      </c>
      <c r="H32">
        <v>3300923.62</v>
      </c>
      <c r="I32">
        <v>478981.83</v>
      </c>
      <c r="J32">
        <v>959120.58000000007</v>
      </c>
      <c r="K32">
        <v>2826492.30736</v>
      </c>
      <c r="L32">
        <v>7565518.3373600002</v>
      </c>
      <c r="M32">
        <v>0.9</v>
      </c>
      <c r="N32">
        <v>7091615.7300000004</v>
      </c>
      <c r="O32">
        <v>12591.87</v>
      </c>
      <c r="Q32">
        <v>2201946.6800000002</v>
      </c>
      <c r="R32">
        <v>2823790.36</v>
      </c>
      <c r="S32">
        <v>5161033.0600000005</v>
      </c>
      <c r="T32">
        <v>0.72776547073285935</v>
      </c>
      <c r="V32">
        <v>1930582.67</v>
      </c>
      <c r="W32">
        <v>0.72776547073285935</v>
      </c>
      <c r="X32">
        <v>2</v>
      </c>
      <c r="Y32">
        <v>0</v>
      </c>
      <c r="AA32">
        <v>0</v>
      </c>
      <c r="AB32">
        <v>0</v>
      </c>
      <c r="AC32">
        <v>842169.84638150001</v>
      </c>
      <c r="AD32">
        <v>43928.137169439477</v>
      </c>
      <c r="AE32">
        <v>43928.137169439477</v>
      </c>
      <c r="AF32">
        <v>43106.968884753587</v>
      </c>
      <c r="AG32">
        <v>0</v>
      </c>
      <c r="AH32">
        <v>77.998787566255572</v>
      </c>
      <c r="AI32">
        <v>76.54072139909016</v>
      </c>
      <c r="AJ32">
        <v>0</v>
      </c>
      <c r="AK32">
        <v>0</v>
      </c>
      <c r="AL32">
        <v>0</v>
      </c>
      <c r="AM32">
        <v>0</v>
      </c>
      <c r="AN32">
        <v>43106.96</v>
      </c>
      <c r="AO32">
        <v>76.540000000000006</v>
      </c>
      <c r="AP32">
        <v>2883113.04</v>
      </c>
      <c r="AQ32">
        <v>2926220</v>
      </c>
      <c r="AS32">
        <v>2926220</v>
      </c>
      <c r="AU32">
        <v>100</v>
      </c>
      <c r="AV32">
        <v>50</v>
      </c>
      <c r="AX32">
        <v>0</v>
      </c>
      <c r="AY32">
        <v>236.66</v>
      </c>
    </row>
    <row r="33" spans="1:51" x14ac:dyDescent="0.25">
      <c r="A33" t="s">
        <v>144</v>
      </c>
      <c r="B33" t="s">
        <v>145</v>
      </c>
      <c r="C33" t="s">
        <v>143</v>
      </c>
      <c r="D33" t="s">
        <v>102</v>
      </c>
      <c r="F33">
        <v>215.54</v>
      </c>
      <c r="H33">
        <v>1288105.3500000001</v>
      </c>
      <c r="I33">
        <v>183312.45</v>
      </c>
      <c r="J33">
        <v>415918.26</v>
      </c>
      <c r="K33">
        <v>1105819.7517600004</v>
      </c>
      <c r="L33">
        <v>2993155.8117600004</v>
      </c>
      <c r="M33">
        <v>0.9</v>
      </c>
      <c r="N33">
        <v>2804422.2</v>
      </c>
      <c r="O33">
        <v>13011.14</v>
      </c>
      <c r="Q33">
        <v>921721.43</v>
      </c>
      <c r="R33">
        <v>920392.04</v>
      </c>
      <c r="S33">
        <v>1924841.7000000002</v>
      </c>
      <c r="T33">
        <v>0.68635945757382755</v>
      </c>
      <c r="V33">
        <v>879580.5</v>
      </c>
      <c r="W33">
        <v>0.68635945757382755</v>
      </c>
      <c r="X33">
        <v>1</v>
      </c>
      <c r="Y33">
        <v>1</v>
      </c>
      <c r="AA33">
        <v>20227.523486213526</v>
      </c>
      <c r="AB33">
        <v>6068.2570458640575</v>
      </c>
      <c r="AC33">
        <v>407142.57075801451</v>
      </c>
      <c r="AD33">
        <v>21236.826244280455</v>
      </c>
      <c r="AE33">
        <v>21236.826244280455</v>
      </c>
      <c r="AF33">
        <v>20839.836767765155</v>
      </c>
      <c r="AG33">
        <v>28.153739657901355</v>
      </c>
      <c r="AH33">
        <v>98.528469167117265</v>
      </c>
      <c r="AI33">
        <v>96.686632494038946</v>
      </c>
      <c r="AJ33">
        <v>0</v>
      </c>
      <c r="AK33">
        <v>0</v>
      </c>
      <c r="AL33">
        <v>0</v>
      </c>
      <c r="AM33">
        <v>0</v>
      </c>
      <c r="AN33">
        <v>26908.09</v>
      </c>
      <c r="AO33">
        <v>124.84</v>
      </c>
      <c r="AP33">
        <v>972197.73</v>
      </c>
      <c r="AQ33">
        <v>999105.82</v>
      </c>
      <c r="AS33">
        <v>999105.82</v>
      </c>
      <c r="AU33">
        <v>100</v>
      </c>
      <c r="AV33">
        <v>50</v>
      </c>
      <c r="AX33">
        <v>0.33</v>
      </c>
      <c r="AY33">
        <v>113.33</v>
      </c>
    </row>
    <row r="34" spans="1:51" x14ac:dyDescent="0.25">
      <c r="A34" t="s">
        <v>146</v>
      </c>
      <c r="B34" t="s">
        <v>147</v>
      </c>
      <c r="C34" t="s">
        <v>148</v>
      </c>
      <c r="D34" t="s">
        <v>97</v>
      </c>
      <c r="F34">
        <v>107</v>
      </c>
      <c r="H34">
        <v>676394.04</v>
      </c>
      <c r="I34">
        <v>91001.36</v>
      </c>
      <c r="J34">
        <v>190796.25</v>
      </c>
      <c r="K34">
        <v>601250.54399999999</v>
      </c>
      <c r="L34">
        <v>1559442.1940000001</v>
      </c>
      <c r="M34">
        <v>0.9</v>
      </c>
      <c r="N34">
        <v>1463623.02</v>
      </c>
      <c r="O34">
        <v>13678.71</v>
      </c>
      <c r="Q34">
        <v>146362.29999999999</v>
      </c>
      <c r="R34">
        <v>553068.86</v>
      </c>
      <c r="S34">
        <v>699431.15999999992</v>
      </c>
      <c r="T34">
        <v>0.47787657780894965</v>
      </c>
      <c r="V34">
        <v>764191.8600000001</v>
      </c>
      <c r="W34">
        <v>0.47787657780894965</v>
      </c>
      <c r="X34">
        <v>1</v>
      </c>
      <c r="Y34">
        <v>1</v>
      </c>
      <c r="AA34">
        <v>315697.05107604526</v>
      </c>
      <c r="AB34">
        <v>94709.115322813581</v>
      </c>
      <c r="AC34">
        <v>470808.39840946795</v>
      </c>
      <c r="AD34">
        <v>24557.67799656705</v>
      </c>
      <c r="AE34">
        <v>24557.67799656705</v>
      </c>
      <c r="AF34">
        <v>24098.610355284538</v>
      </c>
      <c r="AG34">
        <v>885.13191890479982</v>
      </c>
      <c r="AH34">
        <v>229.51100931371076</v>
      </c>
      <c r="AI34">
        <v>225.22065752602373</v>
      </c>
      <c r="AJ34">
        <v>0</v>
      </c>
      <c r="AK34">
        <v>0</v>
      </c>
      <c r="AL34">
        <v>0</v>
      </c>
      <c r="AM34">
        <v>0</v>
      </c>
      <c r="AN34">
        <v>118807.72</v>
      </c>
      <c r="AO34">
        <v>1110.3499999999999</v>
      </c>
      <c r="AP34">
        <v>553068.86</v>
      </c>
      <c r="AQ34">
        <v>671876.58</v>
      </c>
      <c r="AS34">
        <v>671876.58</v>
      </c>
      <c r="AU34">
        <v>115</v>
      </c>
      <c r="AV34">
        <v>58</v>
      </c>
      <c r="AX34">
        <v>1</v>
      </c>
      <c r="AY34">
        <v>49.629672754133502</v>
      </c>
    </row>
    <row r="35" spans="1:51" x14ac:dyDescent="0.25">
      <c r="A35" t="s">
        <v>149</v>
      </c>
      <c r="B35" t="s">
        <v>150</v>
      </c>
      <c r="C35" t="s">
        <v>148</v>
      </c>
      <c r="D35" t="s">
        <v>97</v>
      </c>
      <c r="F35">
        <v>37.65</v>
      </c>
      <c r="H35">
        <v>201102.68</v>
      </c>
      <c r="I35">
        <v>32020.57</v>
      </c>
      <c r="J35">
        <v>64533.08</v>
      </c>
      <c r="K35">
        <v>170624.15759999998</v>
      </c>
      <c r="L35">
        <v>468280.48759999999</v>
      </c>
      <c r="M35">
        <v>0.9</v>
      </c>
      <c r="N35">
        <v>438514.85</v>
      </c>
      <c r="O35">
        <v>11647.14</v>
      </c>
      <c r="Q35">
        <v>43851.48</v>
      </c>
      <c r="R35">
        <v>436205.7</v>
      </c>
      <c r="S35">
        <v>480057.18</v>
      </c>
      <c r="T35">
        <v>1.0947341464034799</v>
      </c>
      <c r="V35">
        <v>-41542.330000000016</v>
      </c>
      <c r="W35">
        <v>1.0947341464034799</v>
      </c>
      <c r="X35">
        <v>4</v>
      </c>
      <c r="Y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0.93254365296164932</v>
      </c>
      <c r="AL35">
        <v>0</v>
      </c>
      <c r="AM35">
        <v>35.110268534006096</v>
      </c>
      <c r="AN35">
        <v>35.11</v>
      </c>
      <c r="AO35">
        <v>0.93</v>
      </c>
      <c r="AP35">
        <v>436205.7</v>
      </c>
      <c r="AQ35">
        <v>436240.81</v>
      </c>
      <c r="AS35">
        <v>436240.81</v>
      </c>
      <c r="AU35">
        <v>107</v>
      </c>
      <c r="AV35">
        <v>54</v>
      </c>
      <c r="AX35">
        <v>0</v>
      </c>
      <c r="AY35">
        <v>17.463151207412395</v>
      </c>
    </row>
    <row r="36" spans="1:51" x14ac:dyDescent="0.25">
      <c r="A36" t="s">
        <v>151</v>
      </c>
      <c r="B36" t="s">
        <v>152</v>
      </c>
      <c r="C36" t="s">
        <v>153</v>
      </c>
      <c r="D36" t="s">
        <v>102</v>
      </c>
      <c r="F36">
        <v>367.47</v>
      </c>
      <c r="H36">
        <v>2175220.5</v>
      </c>
      <c r="I36">
        <v>312525.88</v>
      </c>
      <c r="J36">
        <v>666497.24000000011</v>
      </c>
      <c r="K36">
        <v>1862305.6486800001</v>
      </c>
      <c r="L36">
        <v>5016549.2686800007</v>
      </c>
      <c r="M36">
        <v>0.93033999999999994</v>
      </c>
      <c r="N36">
        <v>4796824.6500000004</v>
      </c>
      <c r="O36">
        <v>13053.64</v>
      </c>
      <c r="Q36">
        <v>1169465.8400000001</v>
      </c>
      <c r="R36">
        <v>2156844.48</v>
      </c>
      <c r="S36">
        <v>3395853.77</v>
      </c>
      <c r="T36">
        <v>0.70793785843307822</v>
      </c>
      <c r="V36">
        <v>1400970.8800000004</v>
      </c>
      <c r="W36">
        <v>0.70793785843307822</v>
      </c>
      <c r="X36">
        <v>2</v>
      </c>
      <c r="Y36">
        <v>0</v>
      </c>
      <c r="AA36">
        <v>0</v>
      </c>
      <c r="AB36">
        <v>0</v>
      </c>
      <c r="AC36">
        <v>696678.29942300031</v>
      </c>
      <c r="AD36">
        <v>36339.201684219384</v>
      </c>
      <c r="AE36">
        <v>36339.201684219384</v>
      </c>
      <c r="AF36">
        <v>35659.896759478688</v>
      </c>
      <c r="AG36">
        <v>0</v>
      </c>
      <c r="AH36">
        <v>98.890254127464502</v>
      </c>
      <c r="AI36">
        <v>97.041654446563484</v>
      </c>
      <c r="AJ36">
        <v>0</v>
      </c>
      <c r="AK36">
        <v>0</v>
      </c>
      <c r="AL36">
        <v>0</v>
      </c>
      <c r="AM36">
        <v>0</v>
      </c>
      <c r="AN36">
        <v>35659.89</v>
      </c>
      <c r="AO36">
        <v>97.04</v>
      </c>
      <c r="AP36">
        <v>2208088.5599999996</v>
      </c>
      <c r="AQ36">
        <v>2243748.4499999997</v>
      </c>
      <c r="AS36">
        <v>2243748.4499999997</v>
      </c>
      <c r="AU36">
        <v>107</v>
      </c>
      <c r="AV36">
        <v>54</v>
      </c>
      <c r="AX36">
        <v>0</v>
      </c>
      <c r="AY36">
        <v>173.66</v>
      </c>
    </row>
    <row r="37" spans="1:51" x14ac:dyDescent="0.25">
      <c r="A37" t="s">
        <v>154</v>
      </c>
      <c r="B37" t="s">
        <v>155</v>
      </c>
      <c r="C37" t="s">
        <v>153</v>
      </c>
      <c r="D37" t="s">
        <v>102</v>
      </c>
      <c r="F37">
        <v>1670.69</v>
      </c>
      <c r="H37">
        <v>9833256.7800000012</v>
      </c>
      <c r="I37">
        <v>1420888.43</v>
      </c>
      <c r="J37">
        <v>2855794.62</v>
      </c>
      <c r="K37">
        <v>8415672.9643600006</v>
      </c>
      <c r="L37">
        <v>22525612.794360004</v>
      </c>
      <c r="M37">
        <v>0.93033999999999994</v>
      </c>
      <c r="N37">
        <v>21542714.379999999</v>
      </c>
      <c r="O37">
        <v>12894.5</v>
      </c>
      <c r="Q37">
        <v>6515488.1399999997</v>
      </c>
      <c r="R37">
        <v>7512248.6399999997</v>
      </c>
      <c r="S37">
        <v>14403098.300000001</v>
      </c>
      <c r="T37">
        <v>0.66858326420423908</v>
      </c>
      <c r="V37">
        <v>7139616.0799999982</v>
      </c>
      <c r="W37">
        <v>0.66858326420423908</v>
      </c>
      <c r="X37">
        <v>1</v>
      </c>
      <c r="Y37">
        <v>1</v>
      </c>
      <c r="AA37">
        <v>538329.11092688702</v>
      </c>
      <c r="AB37">
        <v>161498.73327806609</v>
      </c>
      <c r="AC37">
        <v>3383445.5203775628</v>
      </c>
      <c r="AD37">
        <v>176482.76005496274</v>
      </c>
      <c r="AE37">
        <v>176482.76005496274</v>
      </c>
      <c r="AF37">
        <v>173183.68901099902</v>
      </c>
      <c r="AG37">
        <v>96.665888511971758</v>
      </c>
      <c r="AH37">
        <v>105.63465397827409</v>
      </c>
      <c r="AI37">
        <v>103.65997821917831</v>
      </c>
      <c r="AJ37">
        <v>0</v>
      </c>
      <c r="AK37">
        <v>0</v>
      </c>
      <c r="AL37">
        <v>0</v>
      </c>
      <c r="AM37">
        <v>0</v>
      </c>
      <c r="AN37">
        <v>334682.42</v>
      </c>
      <c r="AO37">
        <v>200.32</v>
      </c>
      <c r="AP37">
        <v>7735165.2999999998</v>
      </c>
      <c r="AQ37">
        <v>8069847.7199999997</v>
      </c>
      <c r="AS37">
        <v>8069847.7199999997</v>
      </c>
      <c r="AU37">
        <v>107</v>
      </c>
      <c r="AV37">
        <v>54</v>
      </c>
      <c r="AX37">
        <v>2.16</v>
      </c>
      <c r="AY37">
        <v>704.33</v>
      </c>
    </row>
    <row r="38" spans="1:51" x14ac:dyDescent="0.25">
      <c r="A38" t="s">
        <v>156</v>
      </c>
      <c r="B38" t="s">
        <v>157</v>
      </c>
      <c r="C38" t="s">
        <v>158</v>
      </c>
      <c r="D38" t="s">
        <v>102</v>
      </c>
      <c r="F38">
        <v>275.11</v>
      </c>
      <c r="H38">
        <v>1618374.74</v>
      </c>
      <c r="I38">
        <v>233975.55</v>
      </c>
      <c r="J38">
        <v>464818.07999999996</v>
      </c>
      <c r="K38">
        <v>1383325.47184</v>
      </c>
      <c r="L38">
        <v>3700493.8418399999</v>
      </c>
      <c r="M38">
        <v>0.9</v>
      </c>
      <c r="N38">
        <v>3468777</v>
      </c>
      <c r="O38">
        <v>12608.69</v>
      </c>
      <c r="Q38">
        <v>2077450.54</v>
      </c>
      <c r="R38">
        <v>750981.02</v>
      </c>
      <c r="S38">
        <v>2903036.62</v>
      </c>
      <c r="T38">
        <v>0.83690494373088842</v>
      </c>
      <c r="V38">
        <v>565740.37999999989</v>
      </c>
      <c r="W38">
        <v>0.83690494373088842</v>
      </c>
      <c r="X38">
        <v>2</v>
      </c>
      <c r="Y38">
        <v>0</v>
      </c>
      <c r="AA38">
        <v>0</v>
      </c>
      <c r="AB38">
        <v>0</v>
      </c>
      <c r="AC38">
        <v>87785.820948000066</v>
      </c>
      <c r="AD38">
        <v>4578.9665834090247</v>
      </c>
      <c r="AE38">
        <v>8884.530618171586</v>
      </c>
      <c r="AF38">
        <v>8718.4481198443227</v>
      </c>
      <c r="AG38">
        <v>0</v>
      </c>
      <c r="AH38">
        <v>16.64412992406319</v>
      </c>
      <c r="AI38">
        <v>31.690771399964824</v>
      </c>
      <c r="AJ38">
        <v>0</v>
      </c>
      <c r="AK38">
        <v>0</v>
      </c>
      <c r="AL38">
        <v>0</v>
      </c>
      <c r="AM38">
        <v>0</v>
      </c>
      <c r="AN38">
        <v>8718.44</v>
      </c>
      <c r="AO38">
        <v>31.69</v>
      </c>
      <c r="AP38">
        <v>768704.0199999999</v>
      </c>
      <c r="AQ38">
        <v>777422.45999999985</v>
      </c>
      <c r="AS38">
        <v>777422.45999999985</v>
      </c>
      <c r="AU38">
        <v>95</v>
      </c>
      <c r="AV38">
        <v>48</v>
      </c>
      <c r="AX38">
        <v>0</v>
      </c>
      <c r="AY38">
        <v>114.66</v>
      </c>
    </row>
    <row r="39" spans="1:51" x14ac:dyDescent="0.25">
      <c r="A39" t="s">
        <v>159</v>
      </c>
      <c r="B39" t="s">
        <v>160</v>
      </c>
      <c r="C39" t="s">
        <v>158</v>
      </c>
      <c r="D39" t="s">
        <v>102</v>
      </c>
      <c r="F39">
        <v>2265.04</v>
      </c>
      <c r="H39">
        <v>13544767.460000001</v>
      </c>
      <c r="I39">
        <v>1926371.21</v>
      </c>
      <c r="J39">
        <v>4296525.1500000004</v>
      </c>
      <c r="K39">
        <v>11641177.57076</v>
      </c>
      <c r="L39">
        <v>31408841.390760001</v>
      </c>
      <c r="M39">
        <v>0.9</v>
      </c>
      <c r="N39">
        <v>29432075</v>
      </c>
      <c r="O39">
        <v>12994.06</v>
      </c>
      <c r="Q39">
        <v>12223140.74</v>
      </c>
      <c r="R39">
        <v>7747555.1900000004</v>
      </c>
      <c r="S39">
        <v>20520629.539999999</v>
      </c>
      <c r="T39">
        <v>0.69721993913103308</v>
      </c>
      <c r="V39">
        <v>8911445.4600000009</v>
      </c>
      <c r="W39">
        <v>0.69721993913103308</v>
      </c>
      <c r="X39">
        <v>2</v>
      </c>
      <c r="Y39">
        <v>0</v>
      </c>
      <c r="AA39">
        <v>0</v>
      </c>
      <c r="AB39">
        <v>0</v>
      </c>
      <c r="AC39">
        <v>3489628.7352120006</v>
      </c>
      <c r="AD39">
        <v>182021.34689273735</v>
      </c>
      <c r="AE39">
        <v>182021.34689273735</v>
      </c>
      <c r="AF39">
        <v>178618.74057170015</v>
      </c>
      <c r="AG39">
        <v>0</v>
      </c>
      <c r="AH39">
        <v>80.361206377254859</v>
      </c>
      <c r="AI39">
        <v>78.858978460292164</v>
      </c>
      <c r="AJ39">
        <v>0</v>
      </c>
      <c r="AK39">
        <v>0</v>
      </c>
      <c r="AL39">
        <v>0</v>
      </c>
      <c r="AM39">
        <v>0</v>
      </c>
      <c r="AN39">
        <v>178618.74</v>
      </c>
      <c r="AO39">
        <v>78.849999999999994</v>
      </c>
      <c r="AP39">
        <v>8205240.6399999987</v>
      </c>
      <c r="AQ39">
        <v>8383859.379999999</v>
      </c>
      <c r="AS39">
        <v>8383859.379999999</v>
      </c>
      <c r="AU39">
        <v>95</v>
      </c>
      <c r="AV39">
        <v>48</v>
      </c>
      <c r="AX39">
        <v>1.33</v>
      </c>
      <c r="AY39">
        <v>1144</v>
      </c>
    </row>
    <row r="40" spans="1:51" x14ac:dyDescent="0.25">
      <c r="A40" t="s">
        <v>161</v>
      </c>
      <c r="B40" t="s">
        <v>162</v>
      </c>
      <c r="C40" t="s">
        <v>158</v>
      </c>
      <c r="D40" t="s">
        <v>102</v>
      </c>
      <c r="F40">
        <v>228</v>
      </c>
      <c r="H40">
        <v>1344448.3699999999</v>
      </c>
      <c r="I40">
        <v>193909.44</v>
      </c>
      <c r="J40">
        <v>388261.64</v>
      </c>
      <c r="K40">
        <v>1153850.504</v>
      </c>
      <c r="L40">
        <v>3080469.9539999999</v>
      </c>
      <c r="M40">
        <v>0.9</v>
      </c>
      <c r="N40">
        <v>2887808</v>
      </c>
      <c r="O40">
        <v>12665.82</v>
      </c>
      <c r="Q40">
        <v>1826538.56</v>
      </c>
      <c r="R40">
        <v>555099.24</v>
      </c>
      <c r="S40">
        <v>2478487.87</v>
      </c>
      <c r="T40">
        <v>0.85825922983799485</v>
      </c>
      <c r="V40">
        <v>409320.12999999989</v>
      </c>
      <c r="W40">
        <v>0.85825922983799485</v>
      </c>
      <c r="X40">
        <v>2</v>
      </c>
      <c r="Y40">
        <v>0</v>
      </c>
      <c r="AA40">
        <v>0</v>
      </c>
      <c r="AB40">
        <v>0</v>
      </c>
      <c r="AC40">
        <v>44298.203775000031</v>
      </c>
      <c r="AD40">
        <v>2310.6236588129755</v>
      </c>
      <c r="AE40">
        <v>7363.1383117411988</v>
      </c>
      <c r="AF40">
        <v>7225.4958791919789</v>
      </c>
      <c r="AG40">
        <v>0</v>
      </c>
      <c r="AH40">
        <v>10.134314293039367</v>
      </c>
      <c r="AI40">
        <v>31.69077139996482</v>
      </c>
      <c r="AJ40">
        <v>0</v>
      </c>
      <c r="AK40">
        <v>0</v>
      </c>
      <c r="AL40">
        <v>0</v>
      </c>
      <c r="AM40">
        <v>0</v>
      </c>
      <c r="AN40">
        <v>7225.49</v>
      </c>
      <c r="AO40">
        <v>31.69</v>
      </c>
      <c r="AP40">
        <v>564914.73999999987</v>
      </c>
      <c r="AQ40">
        <v>572140.22999999986</v>
      </c>
      <c r="AS40">
        <v>572140.22999999986</v>
      </c>
      <c r="AU40">
        <v>96</v>
      </c>
      <c r="AV40">
        <v>48</v>
      </c>
      <c r="AX40">
        <v>0</v>
      </c>
      <c r="AY40">
        <v>97</v>
      </c>
    </row>
    <row r="41" spans="1:51" x14ac:dyDescent="0.25">
      <c r="A41" t="s">
        <v>163</v>
      </c>
      <c r="B41" t="s">
        <v>164</v>
      </c>
      <c r="C41" t="s">
        <v>158</v>
      </c>
      <c r="D41" t="s">
        <v>102</v>
      </c>
      <c r="F41">
        <v>1201.1300000000001</v>
      </c>
      <c r="H41">
        <v>7292845.5600000005</v>
      </c>
      <c r="I41">
        <v>1021537.04</v>
      </c>
      <c r="J41">
        <v>2485608.5600000005</v>
      </c>
      <c r="K41">
        <v>6256248.0947199995</v>
      </c>
      <c r="L41">
        <v>17056239.254719999</v>
      </c>
      <c r="M41">
        <v>0.9</v>
      </c>
      <c r="N41">
        <v>15976240.130000001</v>
      </c>
      <c r="O41">
        <v>13301</v>
      </c>
      <c r="Q41">
        <v>4177112.3</v>
      </c>
      <c r="R41">
        <v>6407461.1100000003</v>
      </c>
      <c r="S41">
        <v>10881030.310000001</v>
      </c>
      <c r="T41">
        <v>0.68107578638403954</v>
      </c>
      <c r="V41">
        <v>5095209.82</v>
      </c>
      <c r="W41">
        <v>0.68107578638403954</v>
      </c>
      <c r="X41">
        <v>1</v>
      </c>
      <c r="Y41">
        <v>1</v>
      </c>
      <c r="AA41">
        <v>199645.4113262631</v>
      </c>
      <c r="AB41">
        <v>59893.623397878924</v>
      </c>
      <c r="AC41">
        <v>2578269.137701591</v>
      </c>
      <c r="AD41">
        <v>134484.22646253495</v>
      </c>
      <c r="AE41">
        <v>134484.22646253495</v>
      </c>
      <c r="AF41">
        <v>131970.252761907</v>
      </c>
      <c r="AG41">
        <v>49.864397190877689</v>
      </c>
      <c r="AH41">
        <v>111.96475524092725</v>
      </c>
      <c r="AI41">
        <v>109.87174807215455</v>
      </c>
      <c r="AJ41">
        <v>0</v>
      </c>
      <c r="AK41">
        <v>0</v>
      </c>
      <c r="AL41">
        <v>0</v>
      </c>
      <c r="AM41">
        <v>0</v>
      </c>
      <c r="AN41">
        <v>191863.87</v>
      </c>
      <c r="AO41">
        <v>159.72999999999999</v>
      </c>
      <c r="AP41">
        <v>6794196.21</v>
      </c>
      <c r="AQ41">
        <v>6986060.0800000001</v>
      </c>
      <c r="AS41">
        <v>6986060.0800000001</v>
      </c>
      <c r="AU41">
        <v>95</v>
      </c>
      <c r="AV41">
        <v>48</v>
      </c>
      <c r="AX41">
        <v>4</v>
      </c>
      <c r="AY41">
        <v>695.33</v>
      </c>
    </row>
    <row r="42" spans="1:51" x14ac:dyDescent="0.25">
      <c r="A42" t="s">
        <v>165</v>
      </c>
      <c r="B42" t="s">
        <v>166</v>
      </c>
      <c r="C42" t="s">
        <v>158</v>
      </c>
      <c r="D42" t="s">
        <v>102</v>
      </c>
      <c r="F42">
        <v>287.70999999999998</v>
      </c>
      <c r="H42">
        <v>1716746.4100000001</v>
      </c>
      <c r="I42">
        <v>244691.6</v>
      </c>
      <c r="J42">
        <v>538889.26</v>
      </c>
      <c r="K42">
        <v>1468830.3022399996</v>
      </c>
      <c r="L42">
        <v>3969157.5722400001</v>
      </c>
      <c r="M42">
        <v>0.9</v>
      </c>
      <c r="N42">
        <v>3719124.84</v>
      </c>
      <c r="O42">
        <v>12926.64</v>
      </c>
      <c r="Q42">
        <v>632933.02</v>
      </c>
      <c r="R42">
        <v>1788689.88</v>
      </c>
      <c r="S42">
        <v>2471302.88</v>
      </c>
      <c r="T42">
        <v>0.66448505665112334</v>
      </c>
      <c r="V42">
        <v>1247821.96</v>
      </c>
      <c r="W42">
        <v>0.66448505665112334</v>
      </c>
      <c r="X42">
        <v>1</v>
      </c>
      <c r="Y42">
        <v>1</v>
      </c>
      <c r="AA42">
        <v>108178.64906045608</v>
      </c>
      <c r="AB42">
        <v>32453.594718136825</v>
      </c>
      <c r="AC42">
        <v>701755.29322651029</v>
      </c>
      <c r="AD42">
        <v>36604.021044788075</v>
      </c>
      <c r="AE42">
        <v>36604.021044788075</v>
      </c>
      <c r="AF42">
        <v>35919.765733482367</v>
      </c>
      <c r="AG42">
        <v>112.79967577816839</v>
      </c>
      <c r="AH42">
        <v>127.22540420836286</v>
      </c>
      <c r="AI42">
        <v>124.84712291363654</v>
      </c>
      <c r="AJ42">
        <v>0</v>
      </c>
      <c r="AK42">
        <v>0</v>
      </c>
      <c r="AL42">
        <v>0</v>
      </c>
      <c r="AM42">
        <v>0</v>
      </c>
      <c r="AN42">
        <v>68373.36</v>
      </c>
      <c r="AO42">
        <v>237.64</v>
      </c>
      <c r="AP42">
        <v>1870824.56</v>
      </c>
      <c r="AQ42">
        <v>1939197.9200000002</v>
      </c>
      <c r="AS42">
        <v>1939197.9200000002</v>
      </c>
      <c r="AU42">
        <v>96</v>
      </c>
      <c r="AV42">
        <v>48</v>
      </c>
      <c r="AX42">
        <v>0</v>
      </c>
      <c r="AY42">
        <v>143</v>
      </c>
    </row>
    <row r="43" spans="1:51" x14ac:dyDescent="0.25">
      <c r="A43" t="s">
        <v>167</v>
      </c>
      <c r="B43" t="s">
        <v>168</v>
      </c>
      <c r="C43" t="s">
        <v>169</v>
      </c>
      <c r="D43" t="s">
        <v>102</v>
      </c>
      <c r="F43">
        <v>677.75</v>
      </c>
      <c r="H43">
        <v>4051336.79</v>
      </c>
      <c r="I43">
        <v>576412.81999999995</v>
      </c>
      <c r="J43">
        <v>1229342.2299999997</v>
      </c>
      <c r="K43">
        <v>3469201.9789999998</v>
      </c>
      <c r="L43">
        <v>9326293.8190000001</v>
      </c>
      <c r="M43">
        <v>0.9</v>
      </c>
      <c r="N43">
        <v>8740584.6300000008</v>
      </c>
      <c r="O43">
        <v>12896.47</v>
      </c>
      <c r="Q43">
        <v>2999768.64</v>
      </c>
      <c r="R43">
        <v>3228972.43</v>
      </c>
      <c r="S43">
        <v>6329022.6400000006</v>
      </c>
      <c r="T43">
        <v>0.72409603109122922</v>
      </c>
      <c r="V43">
        <v>2411561.9900000002</v>
      </c>
      <c r="W43">
        <v>0.72409603109122922</v>
      </c>
      <c r="X43">
        <v>2</v>
      </c>
      <c r="Y43">
        <v>0</v>
      </c>
      <c r="AA43">
        <v>0</v>
      </c>
      <c r="AB43">
        <v>0</v>
      </c>
      <c r="AC43">
        <v>1009832.3165336006</v>
      </c>
      <c r="AD43">
        <v>52673.522697850043</v>
      </c>
      <c r="AE43">
        <v>52673.522697850043</v>
      </c>
      <c r="AF43">
        <v>51688.873016136517</v>
      </c>
      <c r="AG43">
        <v>0</v>
      </c>
      <c r="AH43">
        <v>77.718218661527175</v>
      </c>
      <c r="AI43">
        <v>76.265397294188887</v>
      </c>
      <c r="AJ43">
        <v>0</v>
      </c>
      <c r="AK43">
        <v>0</v>
      </c>
      <c r="AL43">
        <v>0</v>
      </c>
      <c r="AM43">
        <v>0</v>
      </c>
      <c r="AN43">
        <v>51688.87</v>
      </c>
      <c r="AO43">
        <v>76.260000000000005</v>
      </c>
      <c r="AP43">
        <v>3336267.77</v>
      </c>
      <c r="AQ43">
        <v>3387956.64</v>
      </c>
      <c r="AS43">
        <v>3387956.64</v>
      </c>
      <c r="AU43">
        <v>107</v>
      </c>
      <c r="AV43">
        <v>54</v>
      </c>
      <c r="AX43">
        <v>1</v>
      </c>
      <c r="AY43">
        <v>318.66000000000003</v>
      </c>
    </row>
    <row r="44" spans="1:51" x14ac:dyDescent="0.25">
      <c r="A44" t="s">
        <v>170</v>
      </c>
      <c r="B44" t="s">
        <v>171</v>
      </c>
      <c r="C44" t="s">
        <v>169</v>
      </c>
      <c r="D44" t="s">
        <v>102</v>
      </c>
      <c r="F44">
        <v>305</v>
      </c>
      <c r="H44">
        <v>1807032.6600000001</v>
      </c>
      <c r="I44">
        <v>259396.4</v>
      </c>
      <c r="J44">
        <v>519029.06000000006</v>
      </c>
      <c r="K44">
        <v>1453129.3930000002</v>
      </c>
      <c r="L44">
        <v>4038587.5130000003</v>
      </c>
      <c r="M44">
        <v>0.9</v>
      </c>
      <c r="N44">
        <v>3780041.7</v>
      </c>
      <c r="O44">
        <v>12393.57</v>
      </c>
      <c r="Q44">
        <v>2979428.86</v>
      </c>
      <c r="R44">
        <v>583556.81999999995</v>
      </c>
      <c r="S44">
        <v>3727919.3</v>
      </c>
      <c r="T44">
        <v>0.98621115740601473</v>
      </c>
      <c r="V44">
        <v>52122.400000000373</v>
      </c>
      <c r="W44">
        <v>0.98621115740601473</v>
      </c>
      <c r="X44">
        <v>3</v>
      </c>
      <c r="Y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25.379895351999018</v>
      </c>
      <c r="AK44">
        <v>0</v>
      </c>
      <c r="AL44">
        <v>7740.8680823597006</v>
      </c>
      <c r="AM44">
        <v>0</v>
      </c>
      <c r="AN44">
        <v>7740.86</v>
      </c>
      <c r="AO44">
        <v>25.37</v>
      </c>
      <c r="AP44">
        <v>586286.43000000005</v>
      </c>
      <c r="AQ44">
        <v>594027.29</v>
      </c>
      <c r="AS44">
        <v>594027.29</v>
      </c>
      <c r="AU44">
        <v>107</v>
      </c>
      <c r="AV44">
        <v>54</v>
      </c>
      <c r="AX44">
        <v>2</v>
      </c>
      <c r="AY44">
        <v>127</v>
      </c>
    </row>
    <row r="45" spans="1:51" x14ac:dyDescent="0.25">
      <c r="A45" t="s">
        <v>172</v>
      </c>
      <c r="B45" t="s">
        <v>173</v>
      </c>
      <c r="C45" t="s">
        <v>169</v>
      </c>
      <c r="D45" t="s">
        <v>102</v>
      </c>
      <c r="F45">
        <v>534</v>
      </c>
      <c r="H45">
        <v>3027234.61</v>
      </c>
      <c r="I45">
        <v>454156.32</v>
      </c>
      <c r="J45">
        <v>720699.79999999993</v>
      </c>
      <c r="K45">
        <v>2572694.8129999996</v>
      </c>
      <c r="L45">
        <v>6774785.5429999996</v>
      </c>
      <c r="M45">
        <v>0.9</v>
      </c>
      <c r="N45">
        <v>6354576.4699999997</v>
      </c>
      <c r="O45">
        <v>11899.95</v>
      </c>
      <c r="Q45">
        <v>1476803.57</v>
      </c>
      <c r="R45">
        <v>2412597.38</v>
      </c>
      <c r="S45">
        <v>3975707.52</v>
      </c>
      <c r="T45">
        <v>0.62564476779362765</v>
      </c>
      <c r="V45">
        <v>2378868.9499999997</v>
      </c>
      <c r="W45">
        <v>0.62564476779362765</v>
      </c>
      <c r="X45">
        <v>1</v>
      </c>
      <c r="Y45">
        <v>1</v>
      </c>
      <c r="AA45">
        <v>431649.94567926368</v>
      </c>
      <c r="AB45">
        <v>129494.9837037791</v>
      </c>
      <c r="AC45">
        <v>1238842.1666917792</v>
      </c>
      <c r="AD45">
        <v>64618.828213269931</v>
      </c>
      <c r="AE45">
        <v>64618.828213269931</v>
      </c>
      <c r="AF45">
        <v>63410.879601253248</v>
      </c>
      <c r="AG45">
        <v>242.49996948273241</v>
      </c>
      <c r="AH45">
        <v>121.00904159788377</v>
      </c>
      <c r="AI45">
        <v>118.74696554541806</v>
      </c>
      <c r="AJ45">
        <v>0</v>
      </c>
      <c r="AK45">
        <v>0</v>
      </c>
      <c r="AL45">
        <v>0</v>
      </c>
      <c r="AM45">
        <v>0</v>
      </c>
      <c r="AN45">
        <v>192905.86</v>
      </c>
      <c r="AO45">
        <v>361.24</v>
      </c>
      <c r="AP45">
        <v>2445127.6100000003</v>
      </c>
      <c r="AQ45">
        <v>2638033.4700000002</v>
      </c>
      <c r="AS45">
        <v>2638033.4700000002</v>
      </c>
      <c r="AU45">
        <v>109</v>
      </c>
      <c r="AV45">
        <v>55</v>
      </c>
      <c r="AX45">
        <v>0</v>
      </c>
      <c r="AY45">
        <v>140.66</v>
      </c>
    </row>
    <row r="46" spans="1:51" x14ac:dyDescent="0.25">
      <c r="A46" t="s">
        <v>174</v>
      </c>
      <c r="B46" t="s">
        <v>175</v>
      </c>
      <c r="C46" t="s">
        <v>169</v>
      </c>
      <c r="D46" t="s">
        <v>102</v>
      </c>
      <c r="F46">
        <v>2456.11</v>
      </c>
      <c r="H46">
        <v>14626932.720000001</v>
      </c>
      <c r="I46">
        <v>2088872.43</v>
      </c>
      <c r="J46">
        <v>4693112.8099999996</v>
      </c>
      <c r="K46">
        <v>12564158.637839999</v>
      </c>
      <c r="L46">
        <v>33973076.597839996</v>
      </c>
      <c r="M46">
        <v>0.9</v>
      </c>
      <c r="N46">
        <v>31832184.800000001</v>
      </c>
      <c r="O46">
        <v>12960.4</v>
      </c>
      <c r="Q46">
        <v>19704122.390000001</v>
      </c>
      <c r="R46">
        <v>6018606.7400000002</v>
      </c>
      <c r="S46">
        <v>26399963.079999998</v>
      </c>
      <c r="T46">
        <v>0.82934813447049349</v>
      </c>
      <c r="V46">
        <v>5432221.7200000025</v>
      </c>
      <c r="W46">
        <v>0.82934813447049349</v>
      </c>
      <c r="X46">
        <v>2</v>
      </c>
      <c r="Y46">
        <v>0</v>
      </c>
      <c r="AA46">
        <v>0</v>
      </c>
      <c r="AB46">
        <v>0</v>
      </c>
      <c r="AC46">
        <v>856870.23444000084</v>
      </c>
      <c r="AD46">
        <v>44694.919150357477</v>
      </c>
      <c r="AE46">
        <v>79318.761573906479</v>
      </c>
      <c r="AF46">
        <v>77836.0205431676</v>
      </c>
      <c r="AG46">
        <v>0</v>
      </c>
      <c r="AH46">
        <v>18.197441951035366</v>
      </c>
      <c r="AI46">
        <v>31.69077139996482</v>
      </c>
      <c r="AJ46">
        <v>0</v>
      </c>
      <c r="AK46">
        <v>0</v>
      </c>
      <c r="AL46">
        <v>0</v>
      </c>
      <c r="AM46">
        <v>0</v>
      </c>
      <c r="AN46">
        <v>77836.02</v>
      </c>
      <c r="AO46">
        <v>31.69</v>
      </c>
      <c r="AP46">
        <v>6244780.9300000006</v>
      </c>
      <c r="AQ46">
        <v>6322616.9500000002</v>
      </c>
      <c r="AS46">
        <v>6322616.9500000002</v>
      </c>
      <c r="AU46">
        <v>107</v>
      </c>
      <c r="AV46">
        <v>54</v>
      </c>
      <c r="AX46">
        <v>55.33</v>
      </c>
      <c r="AY46">
        <v>1185.6600000000001</v>
      </c>
    </row>
    <row r="47" spans="1:51" x14ac:dyDescent="0.25">
      <c r="A47" t="s">
        <v>176</v>
      </c>
      <c r="B47" t="s">
        <v>177</v>
      </c>
      <c r="C47" t="s">
        <v>169</v>
      </c>
      <c r="D47" t="s">
        <v>102</v>
      </c>
      <c r="F47">
        <v>1045.25</v>
      </c>
      <c r="H47">
        <v>5830594.9399999995</v>
      </c>
      <c r="I47">
        <v>888964.22</v>
      </c>
      <c r="J47">
        <v>1079635.97</v>
      </c>
      <c r="K47">
        <v>4958096.3470000001</v>
      </c>
      <c r="L47">
        <v>12757291.476999998</v>
      </c>
      <c r="M47">
        <v>0.9</v>
      </c>
      <c r="N47">
        <v>11977371.960000001</v>
      </c>
      <c r="O47">
        <v>11458.85</v>
      </c>
      <c r="Q47">
        <v>5947962.9100000001</v>
      </c>
      <c r="R47">
        <v>3228579.68</v>
      </c>
      <c r="S47">
        <v>9342585.4600000009</v>
      </c>
      <c r="T47">
        <v>0.78001964798294532</v>
      </c>
      <c r="V47">
        <v>2634786.5</v>
      </c>
      <c r="W47">
        <v>0.78001964798294532</v>
      </c>
      <c r="X47">
        <v>2</v>
      </c>
      <c r="Y47">
        <v>0</v>
      </c>
      <c r="AA47">
        <v>0</v>
      </c>
      <c r="AB47">
        <v>0</v>
      </c>
      <c r="AC47">
        <v>723410.61963359988</v>
      </c>
      <c r="AD47">
        <v>37733.577217983911</v>
      </c>
      <c r="AE47">
        <v>37733.577217983911</v>
      </c>
      <c r="AF47">
        <v>37028.206608717308</v>
      </c>
      <c r="AG47">
        <v>0</v>
      </c>
      <c r="AH47">
        <v>36.100049957411059</v>
      </c>
      <c r="AI47">
        <v>35.425215602695346</v>
      </c>
      <c r="AJ47">
        <v>0</v>
      </c>
      <c r="AK47">
        <v>0</v>
      </c>
      <c r="AL47">
        <v>0</v>
      </c>
      <c r="AM47">
        <v>0</v>
      </c>
      <c r="AN47">
        <v>37028.199999999997</v>
      </c>
      <c r="AO47">
        <v>35.42</v>
      </c>
      <c r="AP47">
        <v>3238666.4599999995</v>
      </c>
      <c r="AQ47">
        <v>3275694.6599999997</v>
      </c>
      <c r="AS47">
        <v>3275694.6599999997</v>
      </c>
      <c r="AU47">
        <v>109</v>
      </c>
      <c r="AV47">
        <v>55</v>
      </c>
      <c r="AX47">
        <v>1</v>
      </c>
      <c r="AY47">
        <v>127</v>
      </c>
    </row>
    <row r="48" spans="1:51" x14ac:dyDescent="0.25">
      <c r="A48" t="s">
        <v>178</v>
      </c>
      <c r="B48" t="s">
        <v>179</v>
      </c>
      <c r="C48" t="s">
        <v>148</v>
      </c>
      <c r="D48" t="s">
        <v>102</v>
      </c>
      <c r="F48">
        <v>351.63</v>
      </c>
      <c r="H48">
        <v>2093612.39</v>
      </c>
      <c r="I48">
        <v>299054.28000000003</v>
      </c>
      <c r="J48">
        <v>677102.84</v>
      </c>
      <c r="K48">
        <v>1784984.4397199999</v>
      </c>
      <c r="L48">
        <v>4854753.9497199999</v>
      </c>
      <c r="M48">
        <v>0.9</v>
      </c>
      <c r="N48">
        <v>4547776.99</v>
      </c>
      <c r="O48">
        <v>12933.41</v>
      </c>
      <c r="Q48">
        <v>751569.6</v>
      </c>
      <c r="R48">
        <v>2090066.06</v>
      </c>
      <c r="S48">
        <v>2933005.34</v>
      </c>
      <c r="T48">
        <v>0.64493165483912607</v>
      </c>
      <c r="V48">
        <v>1614771.6500000004</v>
      </c>
      <c r="W48">
        <v>0.64493165483912607</v>
      </c>
      <c r="X48">
        <v>1</v>
      </c>
      <c r="Y48">
        <v>1</v>
      </c>
      <c r="AA48">
        <v>221206.26855443604</v>
      </c>
      <c r="AB48">
        <v>66361.880566330816</v>
      </c>
      <c r="AC48">
        <v>913292.1420191573</v>
      </c>
      <c r="AD48">
        <v>47637.923232191897</v>
      </c>
      <c r="AE48">
        <v>47637.923232191897</v>
      </c>
      <c r="AF48">
        <v>46747.406259990501</v>
      </c>
      <c r="AG48">
        <v>188.72644702195723</v>
      </c>
      <c r="AH48">
        <v>135.47741441911072</v>
      </c>
      <c r="AI48">
        <v>132.94487461249182</v>
      </c>
      <c r="AJ48">
        <v>0</v>
      </c>
      <c r="AK48">
        <v>0</v>
      </c>
      <c r="AL48">
        <v>0</v>
      </c>
      <c r="AM48">
        <v>0</v>
      </c>
      <c r="AN48">
        <v>113109.28</v>
      </c>
      <c r="AO48">
        <v>321.67</v>
      </c>
      <c r="AP48">
        <v>2156920.89</v>
      </c>
      <c r="AQ48">
        <v>2270030.17</v>
      </c>
      <c r="AS48">
        <v>2270030.17</v>
      </c>
      <c r="AU48">
        <v>107</v>
      </c>
      <c r="AV48">
        <v>54</v>
      </c>
      <c r="AX48">
        <v>0</v>
      </c>
      <c r="AY48">
        <v>183</v>
      </c>
    </row>
    <row r="49" spans="1:51" x14ac:dyDescent="0.25">
      <c r="A49" t="s">
        <v>180</v>
      </c>
      <c r="B49" t="s">
        <v>181</v>
      </c>
      <c r="C49" t="s">
        <v>148</v>
      </c>
      <c r="D49" t="s">
        <v>102</v>
      </c>
      <c r="F49">
        <v>411.25</v>
      </c>
      <c r="H49">
        <v>2480663.59</v>
      </c>
      <c r="I49">
        <v>349759.9</v>
      </c>
      <c r="J49">
        <v>827453.15</v>
      </c>
      <c r="K49">
        <v>2120381.7560000001</v>
      </c>
      <c r="L49">
        <v>5778258.3959999997</v>
      </c>
      <c r="M49">
        <v>0.9</v>
      </c>
      <c r="N49">
        <v>5412470.7300000004</v>
      </c>
      <c r="O49">
        <v>13161.02</v>
      </c>
      <c r="Q49">
        <v>1121783.6499999999</v>
      </c>
      <c r="R49">
        <v>2140677.7599999998</v>
      </c>
      <c r="S49">
        <v>3551593.1599999997</v>
      </c>
      <c r="T49">
        <v>0.65618704232697056</v>
      </c>
      <c r="V49">
        <v>1860877.5700000008</v>
      </c>
      <c r="W49">
        <v>0.65618704232697056</v>
      </c>
      <c r="X49">
        <v>1</v>
      </c>
      <c r="Y49">
        <v>1</v>
      </c>
      <c r="AA49">
        <v>202345.97225439502</v>
      </c>
      <c r="AB49">
        <v>60703.791676318506</v>
      </c>
      <c r="AC49">
        <v>999587.80402700382</v>
      </c>
      <c r="AD49">
        <v>52139.162137973195</v>
      </c>
      <c r="AE49">
        <v>52139.162137973195</v>
      </c>
      <c r="AF49">
        <v>51164.501496829849</v>
      </c>
      <c r="AG49">
        <v>147.60800407615443</v>
      </c>
      <c r="AH49">
        <v>126.78215717440291</v>
      </c>
      <c r="AI49">
        <v>124.41216169441908</v>
      </c>
      <c r="AJ49">
        <v>0</v>
      </c>
      <c r="AK49">
        <v>0</v>
      </c>
      <c r="AL49">
        <v>0</v>
      </c>
      <c r="AM49">
        <v>0</v>
      </c>
      <c r="AN49">
        <v>111868.29</v>
      </c>
      <c r="AO49">
        <v>272.02</v>
      </c>
      <c r="AP49">
        <v>2225006.3400000003</v>
      </c>
      <c r="AQ49">
        <v>2336874.6300000004</v>
      </c>
      <c r="AS49">
        <v>2336874.6300000004</v>
      </c>
      <c r="AU49">
        <v>107</v>
      </c>
      <c r="AV49">
        <v>54</v>
      </c>
      <c r="AX49">
        <v>3</v>
      </c>
      <c r="AY49">
        <v>226.33</v>
      </c>
    </row>
    <row r="50" spans="1:51" x14ac:dyDescent="0.25">
      <c r="A50" t="s">
        <v>182</v>
      </c>
      <c r="B50" t="s">
        <v>183</v>
      </c>
      <c r="C50" t="s">
        <v>148</v>
      </c>
      <c r="D50" t="s">
        <v>102</v>
      </c>
      <c r="F50">
        <v>1382.75</v>
      </c>
      <c r="H50">
        <v>8270661.5700000003</v>
      </c>
      <c r="I50">
        <v>1176001.22</v>
      </c>
      <c r="J50">
        <v>2588317.62</v>
      </c>
      <c r="K50">
        <v>7052385.148</v>
      </c>
      <c r="L50">
        <v>19087365.557999998</v>
      </c>
      <c r="M50">
        <v>0.9</v>
      </c>
      <c r="N50">
        <v>17883867.510000002</v>
      </c>
      <c r="O50">
        <v>12933.55</v>
      </c>
      <c r="Q50">
        <v>4233111.43</v>
      </c>
      <c r="R50">
        <v>7265712.3399999999</v>
      </c>
      <c r="S50">
        <v>11769666.300000001</v>
      </c>
      <c r="T50">
        <v>0.65811638860659394</v>
      </c>
      <c r="V50">
        <v>6114201.2100000009</v>
      </c>
      <c r="W50">
        <v>0.65811638860659394</v>
      </c>
      <c r="X50">
        <v>1</v>
      </c>
      <c r="Y50">
        <v>1</v>
      </c>
      <c r="AA50">
        <v>634086.70502400398</v>
      </c>
      <c r="AB50">
        <v>190226.01150720118</v>
      </c>
      <c r="AC50">
        <v>3156694.6619712538</v>
      </c>
      <c r="AD50">
        <v>164655.28504602218</v>
      </c>
      <c r="AE50">
        <v>164655.28504602218</v>
      </c>
      <c r="AF50">
        <v>161577.31027408552</v>
      </c>
      <c r="AG50">
        <v>137.57079118221023</v>
      </c>
      <c r="AH50">
        <v>119.0781305702565</v>
      </c>
      <c r="AI50">
        <v>116.85214989989913</v>
      </c>
      <c r="AJ50">
        <v>0</v>
      </c>
      <c r="AK50">
        <v>0</v>
      </c>
      <c r="AL50">
        <v>0</v>
      </c>
      <c r="AM50">
        <v>0</v>
      </c>
      <c r="AN50">
        <v>351803.32</v>
      </c>
      <c r="AO50">
        <v>254.42</v>
      </c>
      <c r="AP50">
        <v>7557197.6200000001</v>
      </c>
      <c r="AQ50">
        <v>7909000.9400000004</v>
      </c>
      <c r="AS50">
        <v>7909000.9400000004</v>
      </c>
      <c r="AU50">
        <v>107</v>
      </c>
      <c r="AV50">
        <v>54</v>
      </c>
      <c r="AX50">
        <v>0</v>
      </c>
      <c r="AY50">
        <v>684</v>
      </c>
    </row>
    <row r="51" spans="1:51" x14ac:dyDescent="0.25">
      <c r="A51" t="s">
        <v>184</v>
      </c>
      <c r="B51" t="s">
        <v>185</v>
      </c>
      <c r="C51" t="s">
        <v>148</v>
      </c>
      <c r="D51" t="s">
        <v>102</v>
      </c>
      <c r="F51">
        <v>401.25</v>
      </c>
      <c r="H51">
        <v>2389431.34</v>
      </c>
      <c r="I51">
        <v>341255.1</v>
      </c>
      <c r="J51">
        <v>731254.03999999992</v>
      </c>
      <c r="K51">
        <v>2052998.8169999998</v>
      </c>
      <c r="L51">
        <v>5514939.2970000003</v>
      </c>
      <c r="M51">
        <v>0.9</v>
      </c>
      <c r="N51">
        <v>5168745.24</v>
      </c>
      <c r="O51">
        <v>12881.6</v>
      </c>
      <c r="Q51">
        <v>983612.21</v>
      </c>
      <c r="R51">
        <v>2504549.73</v>
      </c>
      <c r="S51">
        <v>3544553.15</v>
      </c>
      <c r="T51">
        <v>0.68576665813771076</v>
      </c>
      <c r="V51">
        <v>1624192.0900000003</v>
      </c>
      <c r="W51">
        <v>0.68576665813771076</v>
      </c>
      <c r="X51">
        <v>1</v>
      </c>
      <c r="Y51">
        <v>1</v>
      </c>
      <c r="AA51">
        <v>40344.762434463017</v>
      </c>
      <c r="AB51">
        <v>12103.428730338905</v>
      </c>
      <c r="AC51">
        <v>886794.88694724475</v>
      </c>
      <c r="AD51">
        <v>46255.808851804395</v>
      </c>
      <c r="AE51">
        <v>46255.808851804395</v>
      </c>
      <c r="AF51">
        <v>45391.128360913477</v>
      </c>
      <c r="AG51">
        <v>30.164308362215337</v>
      </c>
      <c r="AH51">
        <v>115.2792743970203</v>
      </c>
      <c r="AI51">
        <v>113.12430744152891</v>
      </c>
      <c r="AJ51">
        <v>0</v>
      </c>
      <c r="AK51">
        <v>0</v>
      </c>
      <c r="AL51">
        <v>0</v>
      </c>
      <c r="AM51">
        <v>0</v>
      </c>
      <c r="AN51">
        <v>57494.55</v>
      </c>
      <c r="AO51">
        <v>143.28</v>
      </c>
      <c r="AP51">
        <v>2602066.2799999998</v>
      </c>
      <c r="AQ51">
        <v>2659560.8299999996</v>
      </c>
      <c r="AS51">
        <v>2659560.8299999996</v>
      </c>
      <c r="AU51">
        <v>107</v>
      </c>
      <c r="AV51">
        <v>54</v>
      </c>
      <c r="AX51">
        <v>0</v>
      </c>
      <c r="AY51">
        <v>190</v>
      </c>
    </row>
    <row r="52" spans="1:51" x14ac:dyDescent="0.25">
      <c r="A52" t="s">
        <v>186</v>
      </c>
      <c r="B52" t="s">
        <v>187</v>
      </c>
      <c r="C52" t="s">
        <v>188</v>
      </c>
      <c r="D52" t="s">
        <v>102</v>
      </c>
      <c r="F52">
        <v>443.8</v>
      </c>
      <c r="H52">
        <v>2620995.17</v>
      </c>
      <c r="I52">
        <v>377443.02</v>
      </c>
      <c r="J52">
        <v>765369.25</v>
      </c>
      <c r="K52">
        <v>2241655.7831999995</v>
      </c>
      <c r="L52">
        <v>6005463.223199999</v>
      </c>
      <c r="M52">
        <v>0.9</v>
      </c>
      <c r="N52">
        <v>5629082.4699999997</v>
      </c>
      <c r="O52">
        <v>12683.82</v>
      </c>
      <c r="Q52">
        <v>3242856.93</v>
      </c>
      <c r="R52">
        <v>1151412.18</v>
      </c>
      <c r="S52">
        <v>4531562.6900000004</v>
      </c>
      <c r="T52">
        <v>0.80502687856339061</v>
      </c>
      <c r="V52">
        <v>1097519.7799999993</v>
      </c>
      <c r="W52">
        <v>0.80502687856339061</v>
      </c>
      <c r="X52">
        <v>2</v>
      </c>
      <c r="Y52">
        <v>0</v>
      </c>
      <c r="AA52">
        <v>0</v>
      </c>
      <c r="AB52">
        <v>0</v>
      </c>
      <c r="AC52">
        <v>227958.35767119992</v>
      </c>
      <c r="AD52">
        <v>11890.458970629548</v>
      </c>
      <c r="AE52">
        <v>14332.284134871685</v>
      </c>
      <c r="AF52">
        <v>14064.364347304387</v>
      </c>
      <c r="AG52">
        <v>0</v>
      </c>
      <c r="AH52">
        <v>26.792381637290553</v>
      </c>
      <c r="AI52">
        <v>31.690771399964817</v>
      </c>
      <c r="AJ52">
        <v>0</v>
      </c>
      <c r="AK52">
        <v>0</v>
      </c>
      <c r="AL52">
        <v>0</v>
      </c>
      <c r="AM52">
        <v>0</v>
      </c>
      <c r="AN52">
        <v>14064.36</v>
      </c>
      <c r="AO52">
        <v>31.69</v>
      </c>
      <c r="AP52">
        <v>1191174.92</v>
      </c>
      <c r="AQ52">
        <v>1205239.28</v>
      </c>
      <c r="AS52">
        <v>1205239.28</v>
      </c>
      <c r="AU52">
        <v>95</v>
      </c>
      <c r="AV52">
        <v>48</v>
      </c>
      <c r="AX52">
        <v>3</v>
      </c>
      <c r="AY52">
        <v>188.33</v>
      </c>
    </row>
    <row r="53" spans="1:51" x14ac:dyDescent="0.25">
      <c r="A53" t="s">
        <v>189</v>
      </c>
      <c r="B53" t="s">
        <v>190</v>
      </c>
      <c r="C53" t="s">
        <v>188</v>
      </c>
      <c r="D53" t="s">
        <v>102</v>
      </c>
      <c r="F53">
        <v>1515.63</v>
      </c>
      <c r="H53">
        <v>8992071.9499999993</v>
      </c>
      <c r="I53">
        <v>1289013</v>
      </c>
      <c r="J53">
        <v>2686364.68</v>
      </c>
      <c r="K53">
        <v>7681095.9897199981</v>
      </c>
      <c r="L53">
        <v>20648545.619719997</v>
      </c>
      <c r="M53">
        <v>0.9</v>
      </c>
      <c r="N53">
        <v>19351800.649999999</v>
      </c>
      <c r="O53">
        <v>12768.15</v>
      </c>
      <c r="Q53">
        <v>6216976.1900000004</v>
      </c>
      <c r="R53">
        <v>4622401.08</v>
      </c>
      <c r="S53">
        <v>12143227.640000001</v>
      </c>
      <c r="T53">
        <v>0.62749859093861637</v>
      </c>
      <c r="V53">
        <v>7208573.0099999979</v>
      </c>
      <c r="W53">
        <v>0.62749859093861637</v>
      </c>
      <c r="X53">
        <v>1</v>
      </c>
      <c r="Y53">
        <v>1</v>
      </c>
      <c r="AA53">
        <v>1278642.9554315656</v>
      </c>
      <c r="AB53">
        <v>383592.88662946969</v>
      </c>
      <c r="AC53">
        <v>3359292.6401005546</v>
      </c>
      <c r="AD53">
        <v>175222.92981715006</v>
      </c>
      <c r="AE53">
        <v>175222.92981715006</v>
      </c>
      <c r="AF53">
        <v>171947.40934241237</v>
      </c>
      <c r="AG53">
        <v>253.09137891798767</v>
      </c>
      <c r="AH53">
        <v>115.61062384430899</v>
      </c>
      <c r="AI53">
        <v>113.44946282563183</v>
      </c>
      <c r="AJ53">
        <v>0</v>
      </c>
      <c r="AK53">
        <v>0</v>
      </c>
      <c r="AL53">
        <v>0</v>
      </c>
      <c r="AM53">
        <v>0</v>
      </c>
      <c r="AN53">
        <v>555540.29</v>
      </c>
      <c r="AO53">
        <v>366.54</v>
      </c>
      <c r="AP53">
        <v>4975143.419999999</v>
      </c>
      <c r="AQ53">
        <v>5530683.709999999</v>
      </c>
      <c r="AS53">
        <v>5530683.709999999</v>
      </c>
      <c r="AU53">
        <v>95</v>
      </c>
      <c r="AV53">
        <v>48</v>
      </c>
      <c r="AX53">
        <v>0</v>
      </c>
      <c r="AY53">
        <v>683</v>
      </c>
    </row>
    <row r="54" spans="1:51" x14ac:dyDescent="0.25">
      <c r="A54" t="s">
        <v>191</v>
      </c>
      <c r="B54" t="s">
        <v>192</v>
      </c>
      <c r="C54" t="s">
        <v>188</v>
      </c>
      <c r="D54" t="s">
        <v>102</v>
      </c>
      <c r="F54">
        <v>1283.96</v>
      </c>
      <c r="H54">
        <v>7742387.4700000007</v>
      </c>
      <c r="I54">
        <v>1091982.3</v>
      </c>
      <c r="J54">
        <v>2618859.9200000004</v>
      </c>
      <c r="K54">
        <v>6637310.6782400003</v>
      </c>
      <c r="L54">
        <v>18090540.368240003</v>
      </c>
      <c r="M54">
        <v>0.9</v>
      </c>
      <c r="N54">
        <v>16945217.390000001</v>
      </c>
      <c r="O54">
        <v>13197.62</v>
      </c>
      <c r="Q54">
        <v>4951392.5199999996</v>
      </c>
      <c r="R54">
        <v>5749517.0899999999</v>
      </c>
      <c r="S54">
        <v>11185611.559999999</v>
      </c>
      <c r="T54">
        <v>0.6601043410986891</v>
      </c>
      <c r="V54">
        <v>5759605.8300000019</v>
      </c>
      <c r="W54">
        <v>0.6601043410986891</v>
      </c>
      <c r="X54">
        <v>1</v>
      </c>
      <c r="Y54">
        <v>1</v>
      </c>
      <c r="AA54">
        <v>567119.83350144513</v>
      </c>
      <c r="AB54">
        <v>170135.95005043354</v>
      </c>
      <c r="AC54">
        <v>2756844.2941641044</v>
      </c>
      <c r="AD54">
        <v>143798.82493912999</v>
      </c>
      <c r="AE54">
        <v>143798.82493912999</v>
      </c>
      <c r="AF54">
        <v>141110.72928964588</v>
      </c>
      <c r="AG54">
        <v>132.50876199448078</v>
      </c>
      <c r="AH54">
        <v>111.99634329662138</v>
      </c>
      <c r="AI54">
        <v>109.90274563821761</v>
      </c>
      <c r="AJ54">
        <v>0</v>
      </c>
      <c r="AK54">
        <v>0</v>
      </c>
      <c r="AL54">
        <v>0</v>
      </c>
      <c r="AM54">
        <v>0</v>
      </c>
      <c r="AN54">
        <v>311246.67</v>
      </c>
      <c r="AO54">
        <v>242.41</v>
      </c>
      <c r="AP54">
        <v>6062520.0800000001</v>
      </c>
      <c r="AQ54">
        <v>6373766.75</v>
      </c>
      <c r="AS54">
        <v>6373766.75</v>
      </c>
      <c r="AU54">
        <v>95</v>
      </c>
      <c r="AV54">
        <v>48</v>
      </c>
      <c r="AX54">
        <v>8</v>
      </c>
      <c r="AY54">
        <v>722</v>
      </c>
    </row>
    <row r="55" spans="1:51" x14ac:dyDescent="0.25">
      <c r="A55" t="s">
        <v>193</v>
      </c>
      <c r="B55" t="s">
        <v>194</v>
      </c>
      <c r="C55" t="s">
        <v>188</v>
      </c>
      <c r="D55" t="s">
        <v>102</v>
      </c>
      <c r="F55">
        <v>567.46</v>
      </c>
      <c r="H55">
        <v>3381419.83</v>
      </c>
      <c r="I55">
        <v>482613.38</v>
      </c>
      <c r="J55">
        <v>1048620.6600000001</v>
      </c>
      <c r="K55">
        <v>2893190.1322399997</v>
      </c>
      <c r="L55">
        <v>7805844.0022400003</v>
      </c>
      <c r="M55">
        <v>0.9</v>
      </c>
      <c r="N55">
        <v>7314578.6100000003</v>
      </c>
      <c r="O55">
        <v>12890.03</v>
      </c>
      <c r="Q55">
        <v>2136042.94</v>
      </c>
      <c r="R55">
        <v>2878021.1</v>
      </c>
      <c r="S55">
        <v>5183337.2699999996</v>
      </c>
      <c r="T55">
        <v>0.70863101572436304</v>
      </c>
      <c r="V55">
        <v>2131241.3400000008</v>
      </c>
      <c r="W55">
        <v>0.70863101572436304</v>
      </c>
      <c r="X55">
        <v>2</v>
      </c>
      <c r="Y55">
        <v>0</v>
      </c>
      <c r="AA55">
        <v>0</v>
      </c>
      <c r="AB55">
        <v>0</v>
      </c>
      <c r="AC55">
        <v>992726.44330680091</v>
      </c>
      <c r="AD55">
        <v>51781.269016792103</v>
      </c>
      <c r="AE55">
        <v>51781.269016792103</v>
      </c>
      <c r="AF55">
        <v>50813.298631583981</v>
      </c>
      <c r="AG55">
        <v>0</v>
      </c>
      <c r="AH55">
        <v>91.250958687470657</v>
      </c>
      <c r="AI55">
        <v>89.545163767638215</v>
      </c>
      <c r="AJ55">
        <v>0</v>
      </c>
      <c r="AK55">
        <v>0</v>
      </c>
      <c r="AL55">
        <v>0</v>
      </c>
      <c r="AM55">
        <v>0</v>
      </c>
      <c r="AN55">
        <v>50813.29</v>
      </c>
      <c r="AO55">
        <v>89.54</v>
      </c>
      <c r="AP55">
        <v>3018501.11</v>
      </c>
      <c r="AQ55">
        <v>3069314.4</v>
      </c>
      <c r="AS55">
        <v>3069314.4</v>
      </c>
      <c r="AU55">
        <v>95</v>
      </c>
      <c r="AV55">
        <v>48</v>
      </c>
      <c r="AX55">
        <v>0</v>
      </c>
      <c r="AY55">
        <v>275.33</v>
      </c>
    </row>
    <row r="56" spans="1:51" x14ac:dyDescent="0.25">
      <c r="A56" t="s">
        <v>195</v>
      </c>
      <c r="B56" t="s">
        <v>196</v>
      </c>
      <c r="C56" t="s">
        <v>197</v>
      </c>
      <c r="D56" t="s">
        <v>97</v>
      </c>
      <c r="F56">
        <v>7.32</v>
      </c>
      <c r="H56">
        <v>43792.289999999994</v>
      </c>
      <c r="I56">
        <v>6225.51</v>
      </c>
      <c r="J56">
        <v>13071.5</v>
      </c>
      <c r="K56">
        <v>38310.478080000001</v>
      </c>
      <c r="L56">
        <v>101399.77807999999</v>
      </c>
      <c r="M56">
        <v>0.91520000000000001</v>
      </c>
      <c r="N56">
        <v>96049.8</v>
      </c>
      <c r="O56">
        <v>13121.55</v>
      </c>
      <c r="Q56">
        <v>9604.98</v>
      </c>
      <c r="R56">
        <v>280069.42</v>
      </c>
      <c r="S56">
        <v>289674.39999999997</v>
      </c>
      <c r="T56">
        <v>3.0158771803793445</v>
      </c>
      <c r="V56">
        <v>-193624.59999999998</v>
      </c>
      <c r="W56">
        <v>3.0158771803793445</v>
      </c>
      <c r="X56">
        <v>4</v>
      </c>
      <c r="Y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1.050594758860653</v>
      </c>
      <c r="AL56">
        <v>0</v>
      </c>
      <c r="AM56">
        <v>7.6903536348599806</v>
      </c>
      <c r="AN56">
        <v>7.69</v>
      </c>
      <c r="AO56">
        <v>1.05</v>
      </c>
      <c r="AP56">
        <v>280069.42</v>
      </c>
      <c r="AQ56">
        <v>280077.11</v>
      </c>
      <c r="AS56">
        <v>280077.11</v>
      </c>
      <c r="AU56">
        <v>68</v>
      </c>
      <c r="AV56">
        <v>34</v>
      </c>
      <c r="AX56">
        <v>0</v>
      </c>
      <c r="AY56">
        <v>4.1928431858868418</v>
      </c>
    </row>
    <row r="57" spans="1:51" x14ac:dyDescent="0.25">
      <c r="A57" t="s">
        <v>198</v>
      </c>
      <c r="B57" t="s">
        <v>199</v>
      </c>
      <c r="C57" t="s">
        <v>197</v>
      </c>
      <c r="D57" t="s">
        <v>97</v>
      </c>
      <c r="F57">
        <v>256</v>
      </c>
      <c r="H57">
        <v>1545684.6099999999</v>
      </c>
      <c r="I57">
        <v>217722.88</v>
      </c>
      <c r="J57">
        <v>556982.76</v>
      </c>
      <c r="K57">
        <v>1383483.3989999997</v>
      </c>
      <c r="L57">
        <v>3703873.6489999997</v>
      </c>
      <c r="M57">
        <v>0.91520000000000001</v>
      </c>
      <c r="N57">
        <v>3507104.55</v>
      </c>
      <c r="O57">
        <v>13699.62</v>
      </c>
      <c r="Q57">
        <v>350710.45</v>
      </c>
      <c r="R57">
        <v>1374410.52</v>
      </c>
      <c r="S57">
        <v>1725120.97</v>
      </c>
      <c r="T57">
        <v>0.49189322570951016</v>
      </c>
      <c r="V57">
        <v>1781983.5799999998</v>
      </c>
      <c r="W57">
        <v>0.49189322570951016</v>
      </c>
      <c r="X57">
        <v>1</v>
      </c>
      <c r="Y57">
        <v>1</v>
      </c>
      <c r="AA57">
        <v>707309.18397377268</v>
      </c>
      <c r="AB57">
        <v>212192.75519213179</v>
      </c>
      <c r="AC57">
        <v>1097172.3328270812</v>
      </c>
      <c r="AD57">
        <v>57229.235815110114</v>
      </c>
      <c r="AE57">
        <v>57229.235815110114</v>
      </c>
      <c r="AF57">
        <v>56159.424153693428</v>
      </c>
      <c r="AG57">
        <v>828.87794996926482</v>
      </c>
      <c r="AH57">
        <v>223.55170240277388</v>
      </c>
      <c r="AI57">
        <v>219.37275060036495</v>
      </c>
      <c r="AJ57">
        <v>0</v>
      </c>
      <c r="AK57">
        <v>0</v>
      </c>
      <c r="AL57">
        <v>0</v>
      </c>
      <c r="AM57">
        <v>0</v>
      </c>
      <c r="AN57">
        <v>268352.17</v>
      </c>
      <c r="AO57">
        <v>1048.25</v>
      </c>
      <c r="AP57">
        <v>1374410.52</v>
      </c>
      <c r="AQ57">
        <v>1642762.69</v>
      </c>
      <c r="AS57">
        <v>1642762.69</v>
      </c>
      <c r="AU57">
        <v>68</v>
      </c>
      <c r="AV57">
        <v>34</v>
      </c>
      <c r="AX57">
        <v>12</v>
      </c>
      <c r="AY57">
        <v>146.63495294904803</v>
      </c>
    </row>
    <row r="58" spans="1:51" x14ac:dyDescent="0.25">
      <c r="A58" t="s">
        <v>200</v>
      </c>
      <c r="B58" t="s">
        <v>201</v>
      </c>
      <c r="C58" t="s">
        <v>197</v>
      </c>
      <c r="D58" t="s">
        <v>97</v>
      </c>
      <c r="F58">
        <v>199</v>
      </c>
      <c r="H58">
        <v>1288056.5</v>
      </c>
      <c r="I58">
        <v>169245.52</v>
      </c>
      <c r="J58">
        <v>439492.51999999996</v>
      </c>
      <c r="K58">
        <v>1152148.2239999999</v>
      </c>
      <c r="L58">
        <v>3048942.764</v>
      </c>
      <c r="M58">
        <v>0.91520000000000001</v>
      </c>
      <c r="N58">
        <v>2888094.58</v>
      </c>
      <c r="O58">
        <v>14513.03</v>
      </c>
      <c r="Q58">
        <v>288809.45</v>
      </c>
      <c r="R58">
        <v>1216680.71</v>
      </c>
      <c r="S58">
        <v>1505490.16</v>
      </c>
      <c r="T58">
        <v>0.52127453526816281</v>
      </c>
      <c r="V58">
        <v>1382604.4200000002</v>
      </c>
      <c r="W58">
        <v>0.52127453526816281</v>
      </c>
      <c r="X58">
        <v>1</v>
      </c>
      <c r="Y58">
        <v>1</v>
      </c>
      <c r="AA58">
        <v>497611.89862560295</v>
      </c>
      <c r="AB58">
        <v>149283.56958768089</v>
      </c>
      <c r="AC58">
        <v>850060.25317108724</v>
      </c>
      <c r="AD58">
        <v>44339.706015397242</v>
      </c>
      <c r="AE58">
        <v>44339.706015397242</v>
      </c>
      <c r="AF58">
        <v>43510.844090483413</v>
      </c>
      <c r="AG58">
        <v>750.1686913953813</v>
      </c>
      <c r="AH58">
        <v>222.81259304219719</v>
      </c>
      <c r="AI58">
        <v>218.64745774112268</v>
      </c>
      <c r="AJ58">
        <v>0</v>
      </c>
      <c r="AK58">
        <v>0</v>
      </c>
      <c r="AL58">
        <v>0</v>
      </c>
      <c r="AM58">
        <v>0</v>
      </c>
      <c r="AN58">
        <v>192794.41</v>
      </c>
      <c r="AO58">
        <v>968.81</v>
      </c>
      <c r="AP58">
        <v>1216680.71</v>
      </c>
      <c r="AQ58">
        <v>1409475.1199999999</v>
      </c>
      <c r="AS58">
        <v>1409475.1199999999</v>
      </c>
      <c r="AU58">
        <v>68</v>
      </c>
      <c r="AV58">
        <v>34</v>
      </c>
      <c r="AX58">
        <v>12</v>
      </c>
      <c r="AY58">
        <v>113.98576420648655</v>
      </c>
    </row>
    <row r="59" spans="1:51" x14ac:dyDescent="0.25">
      <c r="A59" t="s">
        <v>202</v>
      </c>
      <c r="B59" t="s">
        <v>203</v>
      </c>
      <c r="C59" t="s">
        <v>204</v>
      </c>
      <c r="D59" t="s">
        <v>102</v>
      </c>
      <c r="F59">
        <v>7618.12</v>
      </c>
      <c r="H59">
        <v>45448102.280000001</v>
      </c>
      <c r="I59">
        <v>6479058.6900000004</v>
      </c>
      <c r="J59">
        <v>17400379.260000002</v>
      </c>
      <c r="K59">
        <v>40025665.553280003</v>
      </c>
      <c r="L59">
        <v>109353205.78328001</v>
      </c>
      <c r="M59">
        <v>0.95335000000000003</v>
      </c>
      <c r="N59">
        <v>106119076.03</v>
      </c>
      <c r="O59">
        <v>13929.82</v>
      </c>
      <c r="Q59">
        <v>32324419.510000002</v>
      </c>
      <c r="R59">
        <v>35669459.979999997</v>
      </c>
      <c r="S59">
        <v>70708700.420000002</v>
      </c>
      <c r="T59">
        <v>0.66631470104404755</v>
      </c>
      <c r="V59">
        <v>35410375.609999999</v>
      </c>
      <c r="W59">
        <v>0.66631470104404755</v>
      </c>
      <c r="X59">
        <v>1</v>
      </c>
      <c r="Y59">
        <v>1</v>
      </c>
      <c r="AA59">
        <v>2892538.655466795</v>
      </c>
      <c r="AB59">
        <v>867761.59664003842</v>
      </c>
      <c r="AC59">
        <v>17419161.196101014</v>
      </c>
      <c r="AD59">
        <v>908594.9891065961</v>
      </c>
      <c r="AE59">
        <v>908594.9891065961</v>
      </c>
      <c r="AF59">
        <v>891610.2172324562</v>
      </c>
      <c r="AG59">
        <v>113.907577806603</v>
      </c>
      <c r="AH59">
        <v>119.26761315214202</v>
      </c>
      <c r="AI59">
        <v>117.03809039926598</v>
      </c>
      <c r="AJ59">
        <v>0</v>
      </c>
      <c r="AK59">
        <v>0</v>
      </c>
      <c r="AL59">
        <v>0</v>
      </c>
      <c r="AM59">
        <v>0</v>
      </c>
      <c r="AN59">
        <v>1759371.81</v>
      </c>
      <c r="AO59">
        <v>230.94</v>
      </c>
      <c r="AP59">
        <v>36935732.109999999</v>
      </c>
      <c r="AQ59">
        <v>38695103.920000002</v>
      </c>
      <c r="AS59">
        <v>38695103.920000002</v>
      </c>
      <c r="AU59">
        <v>69</v>
      </c>
      <c r="AV59">
        <v>35</v>
      </c>
      <c r="AX59">
        <v>1286</v>
      </c>
      <c r="AY59">
        <v>3486.66</v>
      </c>
    </row>
    <row r="60" spans="1:51" x14ac:dyDescent="0.25">
      <c r="A60" t="s">
        <v>205</v>
      </c>
      <c r="B60" t="s">
        <v>206</v>
      </c>
      <c r="C60" t="s">
        <v>204</v>
      </c>
      <c r="D60" t="s">
        <v>102</v>
      </c>
      <c r="F60">
        <v>1560.71</v>
      </c>
      <c r="H60">
        <v>9136365.1900000013</v>
      </c>
      <c r="I60">
        <v>1327352.6399999999</v>
      </c>
      <c r="J60">
        <v>2925955.7999999993</v>
      </c>
      <c r="K60">
        <v>7907420.3002399998</v>
      </c>
      <c r="L60">
        <v>21297093.930240002</v>
      </c>
      <c r="M60">
        <v>0.95335000000000003</v>
      </c>
      <c r="N60">
        <v>20672465.649999999</v>
      </c>
      <c r="O60">
        <v>13245.55</v>
      </c>
      <c r="Q60">
        <v>5679855.3799999999</v>
      </c>
      <c r="R60">
        <v>7630068.79</v>
      </c>
      <c r="S60">
        <v>13428891.689999999</v>
      </c>
      <c r="T60">
        <v>0.64960280584623931</v>
      </c>
      <c r="V60">
        <v>7243573.959999999</v>
      </c>
      <c r="W60">
        <v>0.64960280584623931</v>
      </c>
      <c r="X60">
        <v>1</v>
      </c>
      <c r="Y60">
        <v>1</v>
      </c>
      <c r="AA60">
        <v>908955.41069365479</v>
      </c>
      <c r="AB60">
        <v>272686.62320809643</v>
      </c>
      <c r="AC60">
        <v>3740497.1807228653</v>
      </c>
      <c r="AD60">
        <v>195106.81122423185</v>
      </c>
      <c r="AE60">
        <v>195106.81122423185</v>
      </c>
      <c r="AF60">
        <v>191459.59247499253</v>
      </c>
      <c r="AG60">
        <v>174.71959762422003</v>
      </c>
      <c r="AH60">
        <v>125.01157244089667</v>
      </c>
      <c r="AI60">
        <v>122.67467529200974</v>
      </c>
      <c r="AJ60">
        <v>0</v>
      </c>
      <c r="AK60">
        <v>0</v>
      </c>
      <c r="AL60">
        <v>0</v>
      </c>
      <c r="AM60">
        <v>0</v>
      </c>
      <c r="AN60">
        <v>464146.21</v>
      </c>
      <c r="AO60">
        <v>297.39</v>
      </c>
      <c r="AP60">
        <v>7846068.5499999998</v>
      </c>
      <c r="AQ60">
        <v>8310214.7599999998</v>
      </c>
      <c r="AS60">
        <v>8310214.7599999998</v>
      </c>
      <c r="AU60">
        <v>69</v>
      </c>
      <c r="AV60">
        <v>35</v>
      </c>
      <c r="AX60">
        <v>134.5</v>
      </c>
      <c r="AY60">
        <v>599</v>
      </c>
    </row>
    <row r="61" spans="1:51" x14ac:dyDescent="0.25">
      <c r="A61" t="s">
        <v>207</v>
      </c>
      <c r="B61" t="s">
        <v>208</v>
      </c>
      <c r="C61" t="s">
        <v>197</v>
      </c>
      <c r="D61" t="s">
        <v>102</v>
      </c>
      <c r="F61">
        <v>6213.21</v>
      </c>
      <c r="H61">
        <v>37117807.890000001</v>
      </c>
      <c r="I61">
        <v>5284210.84</v>
      </c>
      <c r="J61">
        <v>12229880.200000001</v>
      </c>
      <c r="K61">
        <v>31959218.875240002</v>
      </c>
      <c r="L61">
        <v>86591117.805240005</v>
      </c>
      <c r="M61">
        <v>0.91520000000000001</v>
      </c>
      <c r="N61">
        <v>81958332.769999996</v>
      </c>
      <c r="O61">
        <v>13190.98</v>
      </c>
      <c r="Q61">
        <v>25338167.440000001</v>
      </c>
      <c r="R61">
        <v>30139773.489999998</v>
      </c>
      <c r="S61">
        <v>58491962.969999999</v>
      </c>
      <c r="T61">
        <v>0.71367926839295559</v>
      </c>
      <c r="V61">
        <v>23466369.799999997</v>
      </c>
      <c r="W61">
        <v>0.71367926839295559</v>
      </c>
      <c r="X61">
        <v>2</v>
      </c>
      <c r="Y61">
        <v>0</v>
      </c>
      <c r="AA61">
        <v>0</v>
      </c>
      <c r="AB61">
        <v>0</v>
      </c>
      <c r="AC61">
        <v>11300197.027020002</v>
      </c>
      <c r="AD61">
        <v>589425.76390910207</v>
      </c>
      <c r="AE61">
        <v>589425.76390910207</v>
      </c>
      <c r="AF61">
        <v>578407.36488999601</v>
      </c>
      <c r="AG61">
        <v>0</v>
      </c>
      <c r="AH61">
        <v>94.866544653907084</v>
      </c>
      <c r="AI61">
        <v>93.093161971025609</v>
      </c>
      <c r="AJ61">
        <v>0</v>
      </c>
      <c r="AK61">
        <v>0</v>
      </c>
      <c r="AL61">
        <v>0</v>
      </c>
      <c r="AM61">
        <v>0</v>
      </c>
      <c r="AN61">
        <v>578407.36</v>
      </c>
      <c r="AO61">
        <v>93.09</v>
      </c>
      <c r="AP61">
        <v>31378349.880000003</v>
      </c>
      <c r="AQ61">
        <v>31956757.240000002</v>
      </c>
      <c r="AS61">
        <v>31956757.240000002</v>
      </c>
      <c r="AU61">
        <v>68</v>
      </c>
      <c r="AV61">
        <v>34</v>
      </c>
      <c r="AX61">
        <v>252</v>
      </c>
      <c r="AY61">
        <v>3010.66</v>
      </c>
    </row>
    <row r="62" spans="1:51" x14ac:dyDescent="0.25">
      <c r="A62" t="s">
        <v>209</v>
      </c>
      <c r="B62" t="s">
        <v>210</v>
      </c>
      <c r="C62" t="s">
        <v>197</v>
      </c>
      <c r="D62" t="s">
        <v>211</v>
      </c>
      <c r="F62">
        <v>1740.25</v>
      </c>
      <c r="H62">
        <v>9516205.620000001</v>
      </c>
      <c r="I62">
        <v>1480047.82</v>
      </c>
      <c r="J62">
        <v>2170574.7500000005</v>
      </c>
      <c r="K62">
        <v>7966759.8049999997</v>
      </c>
      <c r="L62">
        <v>21133587.995000001</v>
      </c>
      <c r="M62">
        <v>0.91520000000000001</v>
      </c>
      <c r="N62">
        <v>20017040.960000001</v>
      </c>
      <c r="O62">
        <v>11502.39</v>
      </c>
      <c r="Q62">
        <v>10245408.199999999</v>
      </c>
      <c r="R62">
        <v>4210994.9800000004</v>
      </c>
      <c r="S62">
        <v>15073047.77</v>
      </c>
      <c r="T62">
        <v>0.75301078716481773</v>
      </c>
      <c r="V62">
        <v>4943993.1900000013</v>
      </c>
      <c r="W62">
        <v>0.75301078716481773</v>
      </c>
      <c r="X62">
        <v>2</v>
      </c>
      <c r="Y62">
        <v>0</v>
      </c>
      <c r="AA62">
        <v>0</v>
      </c>
      <c r="AB62">
        <v>0</v>
      </c>
      <c r="AC62">
        <v>1648564.5793682004</v>
      </c>
      <c r="AD62">
        <v>85990.220721296544</v>
      </c>
      <c r="AE62">
        <v>85990.220721296544</v>
      </c>
      <c r="AF62">
        <v>84382.767125504353</v>
      </c>
      <c r="AG62">
        <v>0</v>
      </c>
      <c r="AH62">
        <v>49.412567574369511</v>
      </c>
      <c r="AI62">
        <v>48.488876382993453</v>
      </c>
      <c r="AJ62">
        <v>0</v>
      </c>
      <c r="AK62">
        <v>0</v>
      </c>
      <c r="AL62">
        <v>0</v>
      </c>
      <c r="AM62">
        <v>0</v>
      </c>
      <c r="AN62">
        <v>84382.76</v>
      </c>
      <c r="AO62">
        <v>48.48</v>
      </c>
      <c r="AP62">
        <v>4262095.8499999996</v>
      </c>
      <c r="AQ62">
        <v>4346478.6099999994</v>
      </c>
      <c r="AS62">
        <v>4346478.6099999994</v>
      </c>
      <c r="AU62">
        <v>69</v>
      </c>
      <c r="AV62">
        <v>35</v>
      </c>
      <c r="AX62">
        <v>33.5</v>
      </c>
      <c r="AY62">
        <v>334</v>
      </c>
    </row>
    <row r="63" spans="1:51" x14ac:dyDescent="0.25">
      <c r="A63" t="s">
        <v>212</v>
      </c>
      <c r="B63" t="s">
        <v>213</v>
      </c>
      <c r="C63" t="s">
        <v>197</v>
      </c>
      <c r="D63" t="s">
        <v>211</v>
      </c>
      <c r="F63">
        <v>702.25</v>
      </c>
      <c r="H63">
        <v>3783787.46</v>
      </c>
      <c r="I63">
        <v>597249.57999999996</v>
      </c>
      <c r="J63">
        <v>767896.12999999977</v>
      </c>
      <c r="K63">
        <v>3164047.6789999995</v>
      </c>
      <c r="L63">
        <v>8312980.8489999995</v>
      </c>
      <c r="M63">
        <v>0.91520000000000001</v>
      </c>
      <c r="N63">
        <v>7876351.3099999996</v>
      </c>
      <c r="O63">
        <v>11215.87</v>
      </c>
      <c r="Q63">
        <v>3553028.67</v>
      </c>
      <c r="R63">
        <v>2177070.9700000002</v>
      </c>
      <c r="S63">
        <v>5777436.7800000003</v>
      </c>
      <c r="T63">
        <v>0.73351689794039932</v>
      </c>
      <c r="V63">
        <v>2098914.5299999993</v>
      </c>
      <c r="W63">
        <v>0.73351689794039932</v>
      </c>
      <c r="X63">
        <v>2</v>
      </c>
      <c r="Y63">
        <v>0</v>
      </c>
      <c r="AA63">
        <v>0</v>
      </c>
      <c r="AB63">
        <v>0</v>
      </c>
      <c r="AC63">
        <v>759493.02790079953</v>
      </c>
      <c r="AD63">
        <v>39615.659539709843</v>
      </c>
      <c r="AE63">
        <v>39615.659539709843</v>
      </c>
      <c r="AF63">
        <v>38875.106325139313</v>
      </c>
      <c r="AG63">
        <v>0</v>
      </c>
      <c r="AH63">
        <v>56.412473534652676</v>
      </c>
      <c r="AI63">
        <v>55.357929975278481</v>
      </c>
      <c r="AJ63">
        <v>0</v>
      </c>
      <c r="AK63">
        <v>0</v>
      </c>
      <c r="AL63">
        <v>0</v>
      </c>
      <c r="AM63">
        <v>0</v>
      </c>
      <c r="AN63">
        <v>38875.1</v>
      </c>
      <c r="AO63">
        <v>55.35</v>
      </c>
      <c r="AP63">
        <v>2190953.9900000002</v>
      </c>
      <c r="AQ63">
        <v>2229829.0900000003</v>
      </c>
      <c r="AS63">
        <v>2229829.0900000003</v>
      </c>
      <c r="AU63">
        <v>69</v>
      </c>
      <c r="AV63">
        <v>35</v>
      </c>
      <c r="AX63">
        <v>9</v>
      </c>
      <c r="AY63">
        <v>93</v>
      </c>
    </row>
    <row r="64" spans="1:51" x14ac:dyDescent="0.25">
      <c r="A64" t="s">
        <v>214</v>
      </c>
      <c r="B64" t="s">
        <v>215</v>
      </c>
      <c r="C64" t="s">
        <v>197</v>
      </c>
      <c r="D64" t="s">
        <v>211</v>
      </c>
      <c r="F64">
        <v>102.32</v>
      </c>
      <c r="H64">
        <v>564804.19999999995</v>
      </c>
      <c r="I64">
        <v>87021.11</v>
      </c>
      <c r="J64">
        <v>156971.52000000005</v>
      </c>
      <c r="K64">
        <v>449379.83108000003</v>
      </c>
      <c r="L64">
        <v>1258176.66108</v>
      </c>
      <c r="M64">
        <v>0.91520000000000001</v>
      </c>
      <c r="N64">
        <v>1189590.68</v>
      </c>
      <c r="O64">
        <v>11626.17</v>
      </c>
      <c r="Q64">
        <v>1173827.9099999999</v>
      </c>
      <c r="R64">
        <v>113942.31</v>
      </c>
      <c r="S64">
        <v>1312169.1199999999</v>
      </c>
      <c r="T64">
        <v>1.1030425356056084</v>
      </c>
      <c r="V64">
        <v>-122578.43999999994</v>
      </c>
      <c r="W64">
        <v>1.1030425356056084</v>
      </c>
      <c r="X64">
        <v>4</v>
      </c>
      <c r="Y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0.93086535623531019</v>
      </c>
      <c r="AL64">
        <v>0</v>
      </c>
      <c r="AM64">
        <v>95.246143249996933</v>
      </c>
      <c r="AN64">
        <v>95.24</v>
      </c>
      <c r="AO64">
        <v>0.93</v>
      </c>
      <c r="AP64">
        <v>115837.53000000001</v>
      </c>
      <c r="AQ64">
        <v>115932.77000000002</v>
      </c>
      <c r="AS64">
        <v>115932.77000000002</v>
      </c>
      <c r="AU64">
        <v>69</v>
      </c>
      <c r="AV64">
        <v>35</v>
      </c>
      <c r="AX64">
        <v>2</v>
      </c>
      <c r="AY64">
        <v>34.33</v>
      </c>
    </row>
    <row r="65" spans="1:51" x14ac:dyDescent="0.25">
      <c r="A65" t="s">
        <v>216</v>
      </c>
      <c r="B65" t="s">
        <v>217</v>
      </c>
      <c r="C65" t="s">
        <v>197</v>
      </c>
      <c r="D65" t="s">
        <v>211</v>
      </c>
      <c r="F65">
        <v>1551</v>
      </c>
      <c r="H65">
        <v>8521785.5300000012</v>
      </c>
      <c r="I65">
        <v>1319094.48</v>
      </c>
      <c r="J65">
        <v>1970846.5000000002</v>
      </c>
      <c r="K65">
        <v>7120807.1119999997</v>
      </c>
      <c r="L65">
        <v>18932533.622000001</v>
      </c>
      <c r="M65">
        <v>0.91520000000000001</v>
      </c>
      <c r="N65">
        <v>17930899.210000001</v>
      </c>
      <c r="O65">
        <v>11560.86</v>
      </c>
      <c r="Q65">
        <v>6588890.1200000001</v>
      </c>
      <c r="R65">
        <v>4671116.01</v>
      </c>
      <c r="S65">
        <v>11541747.370000001</v>
      </c>
      <c r="T65">
        <v>0.64367922851092751</v>
      </c>
      <c r="V65">
        <v>6389151.8399999999</v>
      </c>
      <c r="W65">
        <v>0.64367922851092751</v>
      </c>
      <c r="X65">
        <v>1</v>
      </c>
      <c r="Y65">
        <v>1</v>
      </c>
      <c r="AA65">
        <v>894625.51379911602</v>
      </c>
      <c r="AB65">
        <v>268387.6541397348</v>
      </c>
      <c r="AC65">
        <v>2896079.6180444895</v>
      </c>
      <c r="AD65">
        <v>151061.4316835161</v>
      </c>
      <c r="AE65">
        <v>151061.4316835161</v>
      </c>
      <c r="AF65">
        <v>148237.57288296477</v>
      </c>
      <c r="AG65">
        <v>173.04168545437446</v>
      </c>
      <c r="AH65">
        <v>97.396151955845326</v>
      </c>
      <c r="AI65">
        <v>95.575482194045634</v>
      </c>
      <c r="AJ65">
        <v>0</v>
      </c>
      <c r="AK65">
        <v>0</v>
      </c>
      <c r="AL65">
        <v>0</v>
      </c>
      <c r="AM65">
        <v>0</v>
      </c>
      <c r="AN65">
        <v>416625.22</v>
      </c>
      <c r="AO65">
        <v>268.61</v>
      </c>
      <c r="AP65">
        <v>4745911.629999999</v>
      </c>
      <c r="AQ65">
        <v>5162536.8499999987</v>
      </c>
      <c r="AS65">
        <v>5162536.8499999987</v>
      </c>
      <c r="AU65">
        <v>69</v>
      </c>
      <c r="AV65">
        <v>35</v>
      </c>
      <c r="AX65">
        <v>20.5</v>
      </c>
      <c r="AY65">
        <v>325.66000000000003</v>
      </c>
    </row>
    <row r="66" spans="1:51" x14ac:dyDescent="0.25">
      <c r="A66" t="s">
        <v>218</v>
      </c>
      <c r="B66" t="s">
        <v>219</v>
      </c>
      <c r="C66" t="s">
        <v>197</v>
      </c>
      <c r="D66" t="s">
        <v>102</v>
      </c>
      <c r="F66">
        <v>26130.03</v>
      </c>
      <c r="H66">
        <v>163740766.45999998</v>
      </c>
      <c r="I66">
        <v>22223067.91</v>
      </c>
      <c r="J66">
        <v>78628165.329999998</v>
      </c>
      <c r="K66">
        <v>144151041.31731999</v>
      </c>
      <c r="L66">
        <v>408743041.01731998</v>
      </c>
      <c r="M66">
        <v>0.91520000000000001</v>
      </c>
      <c r="N66">
        <v>386305639.44</v>
      </c>
      <c r="O66">
        <v>14783.97</v>
      </c>
      <c r="Q66">
        <v>79216664.969999999</v>
      </c>
      <c r="R66">
        <v>139537770.18000001</v>
      </c>
      <c r="S66">
        <v>241698331.25</v>
      </c>
      <c r="T66">
        <v>0.62566607000708818</v>
      </c>
      <c r="V66">
        <v>144607308.19</v>
      </c>
      <c r="W66">
        <v>0.62566607000708818</v>
      </c>
      <c r="X66">
        <v>1</v>
      </c>
      <c r="Y66">
        <v>1</v>
      </c>
      <c r="AA66">
        <v>26232513.875211895</v>
      </c>
      <c r="AB66">
        <v>7869754.162563568</v>
      </c>
      <c r="AC66">
        <v>80732242.139659837</v>
      </c>
      <c r="AD66">
        <v>4211047.2393960115</v>
      </c>
      <c r="AE66">
        <v>4211047.2393960115</v>
      </c>
      <c r="AF66">
        <v>4132328.2528619831</v>
      </c>
      <c r="AG66">
        <v>301.17662178587506</v>
      </c>
      <c r="AH66">
        <v>161.15738249806876</v>
      </c>
      <c r="AI66">
        <v>158.14479558048663</v>
      </c>
      <c r="AJ66">
        <v>0</v>
      </c>
      <c r="AK66">
        <v>0</v>
      </c>
      <c r="AL66">
        <v>0</v>
      </c>
      <c r="AM66">
        <v>0</v>
      </c>
      <c r="AN66">
        <v>12002082.41</v>
      </c>
      <c r="AO66">
        <v>459.32</v>
      </c>
      <c r="AP66">
        <v>156193516.31</v>
      </c>
      <c r="AQ66">
        <v>168195598.72</v>
      </c>
      <c r="AS66">
        <v>168195598.72</v>
      </c>
      <c r="AU66">
        <v>67</v>
      </c>
      <c r="AV66">
        <v>34</v>
      </c>
      <c r="AX66">
        <v>4927</v>
      </c>
      <c r="AY66">
        <v>19717.330000000002</v>
      </c>
    </row>
    <row r="67" spans="1:51" x14ac:dyDescent="0.25">
      <c r="A67" t="s">
        <v>220</v>
      </c>
      <c r="B67" t="s">
        <v>221</v>
      </c>
      <c r="C67" t="s">
        <v>197</v>
      </c>
      <c r="D67" t="s">
        <v>222</v>
      </c>
      <c r="F67">
        <v>1955.33</v>
      </c>
      <c r="H67">
        <v>11871239.350000001</v>
      </c>
      <c r="I67">
        <v>1662969.05</v>
      </c>
      <c r="J67">
        <v>2316364.46</v>
      </c>
      <c r="K67">
        <v>10497025.769519998</v>
      </c>
      <c r="L67">
        <v>26347598.629519999</v>
      </c>
      <c r="M67">
        <v>0.91520000000000001</v>
      </c>
      <c r="N67">
        <v>25003470.050000001</v>
      </c>
      <c r="O67">
        <v>12787.34</v>
      </c>
      <c r="Q67">
        <v>10402015.1</v>
      </c>
      <c r="R67">
        <v>6086120.5300000003</v>
      </c>
      <c r="S67">
        <v>17152210.809999999</v>
      </c>
      <c r="T67">
        <v>0.68599321516974798</v>
      </c>
      <c r="V67">
        <v>7851259.2400000021</v>
      </c>
      <c r="W67">
        <v>0.68599321516974798</v>
      </c>
      <c r="X67">
        <v>1</v>
      </c>
      <c r="Y67">
        <v>1</v>
      </c>
      <c r="AA67">
        <v>189500.46108261496</v>
      </c>
      <c r="AB67">
        <v>56850.138324784486</v>
      </c>
      <c r="AC67">
        <v>3618491.4430775121</v>
      </c>
      <c r="AD67">
        <v>188742.91111337952</v>
      </c>
      <c r="AE67">
        <v>188742.91111337952</v>
      </c>
      <c r="AF67">
        <v>185214.65559077976</v>
      </c>
      <c r="AG67">
        <v>29.074446934678285</v>
      </c>
      <c r="AH67">
        <v>96.527394922278859</v>
      </c>
      <c r="AI67">
        <v>94.722965223660339</v>
      </c>
      <c r="AJ67">
        <v>0</v>
      </c>
      <c r="AK67">
        <v>0</v>
      </c>
      <c r="AL67">
        <v>0</v>
      </c>
      <c r="AM67">
        <v>0</v>
      </c>
      <c r="AN67">
        <v>242064.79</v>
      </c>
      <c r="AO67">
        <v>123.79</v>
      </c>
      <c r="AP67">
        <v>6146585.2799999993</v>
      </c>
      <c r="AQ67">
        <v>6388650.0699999994</v>
      </c>
      <c r="AS67">
        <v>6388650.0699999994</v>
      </c>
      <c r="AU67">
        <v>69</v>
      </c>
      <c r="AV67">
        <v>35</v>
      </c>
      <c r="AX67">
        <v>12.5</v>
      </c>
      <c r="AY67">
        <v>353.33</v>
      </c>
    </row>
    <row r="68" spans="1:51" x14ac:dyDescent="0.25">
      <c r="A68" t="s">
        <v>223</v>
      </c>
      <c r="B68" t="s">
        <v>224</v>
      </c>
      <c r="C68" t="s">
        <v>197</v>
      </c>
      <c r="D68" t="s">
        <v>102</v>
      </c>
      <c r="F68">
        <v>880.02</v>
      </c>
      <c r="H68">
        <v>5292636.0999999996</v>
      </c>
      <c r="I68">
        <v>748439.4</v>
      </c>
      <c r="J68">
        <v>1997027.2599999998</v>
      </c>
      <c r="K68">
        <v>4601810.0318799997</v>
      </c>
      <c r="L68">
        <v>12639912.79188</v>
      </c>
      <c r="M68">
        <v>0.91520000000000001</v>
      </c>
      <c r="N68">
        <v>11958281.67</v>
      </c>
      <c r="O68">
        <v>13588.64</v>
      </c>
      <c r="Q68">
        <v>2631137.44</v>
      </c>
      <c r="R68">
        <v>4621978.95</v>
      </c>
      <c r="S68">
        <v>7991683.7699999996</v>
      </c>
      <c r="T68">
        <v>0.66829700040005824</v>
      </c>
      <c r="V68">
        <v>3966597.9000000004</v>
      </c>
      <c r="W68">
        <v>0.66829700040005824</v>
      </c>
      <c r="X68">
        <v>1</v>
      </c>
      <c r="Y68">
        <v>1</v>
      </c>
      <c r="AA68">
        <v>302247.73649582081</v>
      </c>
      <c r="AB68">
        <v>90674.320948746245</v>
      </c>
      <c r="AC68">
        <v>2147292.4441354657</v>
      </c>
      <c r="AD68">
        <v>112004.19658121324</v>
      </c>
      <c r="AE68">
        <v>112004.19658121324</v>
      </c>
      <c r="AF68">
        <v>109910.45211785362</v>
      </c>
      <c r="AG68">
        <v>103.03665933586311</v>
      </c>
      <c r="AH68">
        <v>127.27460351038981</v>
      </c>
      <c r="AI68">
        <v>124.89540251114023</v>
      </c>
      <c r="AJ68">
        <v>0</v>
      </c>
      <c r="AK68">
        <v>0</v>
      </c>
      <c r="AL68">
        <v>0</v>
      </c>
      <c r="AM68">
        <v>0</v>
      </c>
      <c r="AN68">
        <v>200584.77</v>
      </c>
      <c r="AO68">
        <v>227.93</v>
      </c>
      <c r="AP68">
        <v>4921108.24</v>
      </c>
      <c r="AQ68">
        <v>5121693.01</v>
      </c>
      <c r="AS68">
        <v>5121693.01</v>
      </c>
      <c r="AU68">
        <v>69</v>
      </c>
      <c r="AV68">
        <v>35</v>
      </c>
      <c r="AX68">
        <v>84.5</v>
      </c>
      <c r="AY68">
        <v>482.33</v>
      </c>
    </row>
    <row r="69" spans="1:51" x14ac:dyDescent="0.25">
      <c r="A69" t="s">
        <v>225</v>
      </c>
      <c r="B69" t="s">
        <v>226</v>
      </c>
      <c r="C69" t="s">
        <v>197</v>
      </c>
      <c r="D69" t="s">
        <v>102</v>
      </c>
      <c r="F69">
        <v>894</v>
      </c>
      <c r="H69">
        <v>5064497.8900000006</v>
      </c>
      <c r="I69">
        <v>760329.12</v>
      </c>
      <c r="J69">
        <v>1177133.3999999997</v>
      </c>
      <c r="K69">
        <v>4326001.0319999997</v>
      </c>
      <c r="L69">
        <v>11327961.442</v>
      </c>
      <c r="M69">
        <v>0.91520000000000001</v>
      </c>
      <c r="N69">
        <v>10734195.189999999</v>
      </c>
      <c r="O69">
        <v>12006.92</v>
      </c>
      <c r="Q69">
        <v>4086460.3</v>
      </c>
      <c r="R69">
        <v>2862725</v>
      </c>
      <c r="S69">
        <v>7274170.3499999996</v>
      </c>
      <c r="T69">
        <v>0.67766332000154361</v>
      </c>
      <c r="V69">
        <v>3460024.84</v>
      </c>
      <c r="W69">
        <v>0.67766332000154361</v>
      </c>
      <c r="X69">
        <v>1</v>
      </c>
      <c r="Y69">
        <v>1</v>
      </c>
      <c r="AA69">
        <v>170768.82604943682</v>
      </c>
      <c r="AB69">
        <v>51230.647814831042</v>
      </c>
      <c r="AC69">
        <v>1567737.018109204</v>
      </c>
      <c r="AD69">
        <v>81774.201573481972</v>
      </c>
      <c r="AE69">
        <v>81774.201573481972</v>
      </c>
      <c r="AF69">
        <v>80245.559906328141</v>
      </c>
      <c r="AG69">
        <v>57.304975184374769</v>
      </c>
      <c r="AH69">
        <v>91.470024131411606</v>
      </c>
      <c r="AI69">
        <v>89.760134123409557</v>
      </c>
      <c r="AJ69">
        <v>0</v>
      </c>
      <c r="AK69">
        <v>0</v>
      </c>
      <c r="AL69">
        <v>0</v>
      </c>
      <c r="AM69">
        <v>0</v>
      </c>
      <c r="AN69">
        <v>131476.20000000001</v>
      </c>
      <c r="AO69">
        <v>147.06</v>
      </c>
      <c r="AP69">
        <v>2908574.1899999995</v>
      </c>
      <c r="AQ69">
        <v>3040050.3899999997</v>
      </c>
      <c r="AS69">
        <v>3040050.3899999997</v>
      </c>
      <c r="AU69">
        <v>89</v>
      </c>
      <c r="AV69">
        <v>45</v>
      </c>
      <c r="AX69">
        <v>8</v>
      </c>
      <c r="AY69">
        <v>212</v>
      </c>
    </row>
    <row r="70" spans="1:51" x14ac:dyDescent="0.25">
      <c r="A70" t="s">
        <v>227</v>
      </c>
      <c r="B70" t="s">
        <v>228</v>
      </c>
      <c r="C70" t="s">
        <v>197</v>
      </c>
      <c r="D70" t="s">
        <v>102</v>
      </c>
      <c r="F70">
        <v>565.75</v>
      </c>
      <c r="H70">
        <v>3239487.71</v>
      </c>
      <c r="I70">
        <v>481159.06</v>
      </c>
      <c r="J70">
        <v>767217.2</v>
      </c>
      <c r="K70">
        <v>2609475.4210000001</v>
      </c>
      <c r="L70">
        <v>7097339.3909999998</v>
      </c>
      <c r="M70">
        <v>0.91520000000000001</v>
      </c>
      <c r="N70">
        <v>6716768.5199999996</v>
      </c>
      <c r="O70">
        <v>11872.32</v>
      </c>
      <c r="Q70">
        <v>4316230.83</v>
      </c>
      <c r="R70">
        <v>1534105.56</v>
      </c>
      <c r="S70">
        <v>5921147.3599999994</v>
      </c>
      <c r="T70">
        <v>0.88154703297710191</v>
      </c>
      <c r="V70">
        <v>795621.16000000015</v>
      </c>
      <c r="W70">
        <v>0.88154703297710191</v>
      </c>
      <c r="X70">
        <v>2</v>
      </c>
      <c r="Y70">
        <v>0</v>
      </c>
      <c r="AA70">
        <v>0</v>
      </c>
      <c r="AB70">
        <v>0</v>
      </c>
      <c r="AC70">
        <v>61563.137783600097</v>
      </c>
      <c r="AD70">
        <v>3211.1740556358322</v>
      </c>
      <c r="AE70">
        <v>18270.59429766484</v>
      </c>
      <c r="AF70">
        <v>17929.053919530099</v>
      </c>
      <c r="AG70">
        <v>0</v>
      </c>
      <c r="AH70">
        <v>5.6759594443408439</v>
      </c>
      <c r="AI70">
        <v>31.690771399964824</v>
      </c>
      <c r="AJ70">
        <v>0</v>
      </c>
      <c r="AK70">
        <v>0</v>
      </c>
      <c r="AL70">
        <v>0</v>
      </c>
      <c r="AM70">
        <v>0</v>
      </c>
      <c r="AN70">
        <v>17929.05</v>
      </c>
      <c r="AO70">
        <v>31.69</v>
      </c>
      <c r="AP70">
        <v>1554009.38</v>
      </c>
      <c r="AQ70">
        <v>1571938.43</v>
      </c>
      <c r="AS70">
        <v>1571938.43</v>
      </c>
      <c r="AU70">
        <v>89</v>
      </c>
      <c r="AV70">
        <v>45</v>
      </c>
      <c r="AX70">
        <v>0</v>
      </c>
      <c r="AY70">
        <v>150.66</v>
      </c>
    </row>
    <row r="71" spans="1:51" x14ac:dyDescent="0.25">
      <c r="A71" t="s">
        <v>229</v>
      </c>
      <c r="B71" t="s">
        <v>230</v>
      </c>
      <c r="C71" t="s">
        <v>197</v>
      </c>
      <c r="D71" t="s">
        <v>102</v>
      </c>
      <c r="F71">
        <v>1338.29</v>
      </c>
      <c r="H71">
        <v>7650821.7799999993</v>
      </c>
      <c r="I71">
        <v>1138188.8700000001</v>
      </c>
      <c r="J71">
        <v>1808746.7100000004</v>
      </c>
      <c r="K71">
        <v>6557138.2067599995</v>
      </c>
      <c r="L71">
        <v>17154895.56676</v>
      </c>
      <c r="M71">
        <v>0.91520000000000001</v>
      </c>
      <c r="N71">
        <v>16256205.74</v>
      </c>
      <c r="O71">
        <v>12146.99</v>
      </c>
      <c r="Q71">
        <v>7516927.3099999996</v>
      </c>
      <c r="R71">
        <v>4169999.54</v>
      </c>
      <c r="S71">
        <v>12045853.699999999</v>
      </c>
      <c r="T71">
        <v>0.74100032274812977</v>
      </c>
      <c r="V71">
        <v>4210352.040000001</v>
      </c>
      <c r="W71">
        <v>0.74100032274812977</v>
      </c>
      <c r="X71">
        <v>2</v>
      </c>
      <c r="Y71">
        <v>0</v>
      </c>
      <c r="AA71">
        <v>0</v>
      </c>
      <c r="AB71">
        <v>0</v>
      </c>
      <c r="AC71">
        <v>1615715.6393966011</v>
      </c>
      <c r="AD71">
        <v>84276.798248213338</v>
      </c>
      <c r="AE71">
        <v>84276.798248213338</v>
      </c>
      <c r="AF71">
        <v>82701.374423857545</v>
      </c>
      <c r="AG71">
        <v>0</v>
      </c>
      <c r="AH71">
        <v>62.973494719540113</v>
      </c>
      <c r="AI71">
        <v>61.796303061262918</v>
      </c>
      <c r="AJ71">
        <v>0</v>
      </c>
      <c r="AK71">
        <v>0</v>
      </c>
      <c r="AL71">
        <v>0</v>
      </c>
      <c r="AM71">
        <v>0</v>
      </c>
      <c r="AN71">
        <v>82701.37</v>
      </c>
      <c r="AO71">
        <v>61.79</v>
      </c>
      <c r="AP71">
        <v>4234737.5699999994</v>
      </c>
      <c r="AQ71">
        <v>4317438.9399999995</v>
      </c>
      <c r="AS71">
        <v>4317438.9399999995</v>
      </c>
      <c r="AU71">
        <v>89</v>
      </c>
      <c r="AV71">
        <v>45</v>
      </c>
      <c r="AX71">
        <v>25</v>
      </c>
      <c r="AY71">
        <v>320</v>
      </c>
    </row>
    <row r="72" spans="1:51" x14ac:dyDescent="0.25">
      <c r="A72" t="s">
        <v>231</v>
      </c>
      <c r="B72" t="s">
        <v>232</v>
      </c>
      <c r="C72" t="s">
        <v>233</v>
      </c>
      <c r="D72" t="s">
        <v>97</v>
      </c>
      <c r="F72">
        <v>36.31</v>
      </c>
      <c r="H72">
        <v>209938.29</v>
      </c>
      <c r="I72">
        <v>30880.92</v>
      </c>
      <c r="J72">
        <v>65630.47</v>
      </c>
      <c r="K72">
        <v>194974.18964</v>
      </c>
      <c r="L72">
        <v>501423.86964000005</v>
      </c>
      <c r="M72">
        <v>1.0572999999999999</v>
      </c>
      <c r="N72">
        <v>518983.43</v>
      </c>
      <c r="O72">
        <v>14293.12</v>
      </c>
      <c r="Q72">
        <v>51898.34</v>
      </c>
      <c r="R72">
        <v>407046.04</v>
      </c>
      <c r="S72">
        <v>458944.38</v>
      </c>
      <c r="T72">
        <v>0.88431412925842356</v>
      </c>
      <c r="V72">
        <v>60039.049999999988</v>
      </c>
      <c r="W72">
        <v>0.88431412925842356</v>
      </c>
      <c r="X72">
        <v>2</v>
      </c>
      <c r="Y72">
        <v>0</v>
      </c>
      <c r="AA72">
        <v>0</v>
      </c>
      <c r="AB72">
        <v>0</v>
      </c>
      <c r="AC72">
        <v>7326.6362999999956</v>
      </c>
      <c r="AD72">
        <v>382.16220369305341</v>
      </c>
      <c r="AE72">
        <v>1172.6120706110655</v>
      </c>
      <c r="AF72">
        <v>1150.6919095327225</v>
      </c>
      <c r="AG72">
        <v>0</v>
      </c>
      <c r="AH72">
        <v>10.524984954366658</v>
      </c>
      <c r="AI72">
        <v>31.690771399964817</v>
      </c>
      <c r="AJ72">
        <v>0</v>
      </c>
      <c r="AK72">
        <v>0</v>
      </c>
      <c r="AL72">
        <v>0</v>
      </c>
      <c r="AM72">
        <v>0</v>
      </c>
      <c r="AN72">
        <v>1150.69</v>
      </c>
      <c r="AO72">
        <v>31.69</v>
      </c>
      <c r="AP72">
        <v>407046.04000000004</v>
      </c>
      <c r="AQ72">
        <v>408196.73000000004</v>
      </c>
      <c r="AS72">
        <v>408196.73000000004</v>
      </c>
      <c r="AU72">
        <v>55</v>
      </c>
      <c r="AV72">
        <v>28</v>
      </c>
      <c r="AX72">
        <v>5</v>
      </c>
      <c r="AY72">
        <v>11.615293212903552</v>
      </c>
    </row>
    <row r="73" spans="1:51" x14ac:dyDescent="0.25">
      <c r="A73" t="s">
        <v>236</v>
      </c>
      <c r="B73" t="s">
        <v>237</v>
      </c>
      <c r="C73" t="s">
        <v>233</v>
      </c>
      <c r="D73" t="s">
        <v>211</v>
      </c>
      <c r="F73">
        <v>11222.96</v>
      </c>
      <c r="H73">
        <v>63916145.940000005</v>
      </c>
      <c r="I73">
        <v>9544903.0199999996</v>
      </c>
      <c r="J73">
        <v>28368014.270000003</v>
      </c>
      <c r="K73">
        <v>56394618.426239997</v>
      </c>
      <c r="L73">
        <v>158223681.65624002</v>
      </c>
      <c r="M73">
        <v>1.0572999999999999</v>
      </c>
      <c r="N73">
        <v>164058486.97</v>
      </c>
      <c r="O73">
        <v>14618.11</v>
      </c>
      <c r="Q73">
        <v>112225169.41</v>
      </c>
      <c r="R73">
        <v>15642849.880000001</v>
      </c>
      <c r="S73">
        <v>129551143.77999999</v>
      </c>
      <c r="T73">
        <v>0.7896643823351237</v>
      </c>
      <c r="V73">
        <v>34507343.190000013</v>
      </c>
      <c r="W73">
        <v>0.7896643823351237</v>
      </c>
      <c r="X73">
        <v>2</v>
      </c>
      <c r="Y73">
        <v>0</v>
      </c>
      <c r="AA73">
        <v>0</v>
      </c>
      <c r="AB73">
        <v>0</v>
      </c>
      <c r="AC73">
        <v>6605235.3404957056</v>
      </c>
      <c r="AD73">
        <v>344533.45167892071</v>
      </c>
      <c r="AE73">
        <v>362439.50327692548</v>
      </c>
      <c r="AF73">
        <v>355664.25979094917</v>
      </c>
      <c r="AG73">
        <v>0</v>
      </c>
      <c r="AH73">
        <v>30.69898241452529</v>
      </c>
      <c r="AI73">
        <v>31.690771399964824</v>
      </c>
      <c r="AJ73">
        <v>0</v>
      </c>
      <c r="AK73">
        <v>0</v>
      </c>
      <c r="AL73">
        <v>0</v>
      </c>
      <c r="AM73">
        <v>0</v>
      </c>
      <c r="AN73">
        <v>355664.25</v>
      </c>
      <c r="AO73">
        <v>31.69</v>
      </c>
      <c r="AP73">
        <v>16926710.979999997</v>
      </c>
      <c r="AQ73">
        <v>17282375.229999997</v>
      </c>
      <c r="AS73">
        <v>17282375.229999997</v>
      </c>
      <c r="AU73">
        <v>54</v>
      </c>
      <c r="AV73">
        <v>27</v>
      </c>
      <c r="AX73">
        <v>3245</v>
      </c>
      <c r="AY73">
        <v>4587.66</v>
      </c>
    </row>
    <row r="74" spans="1:51" x14ac:dyDescent="0.25">
      <c r="A74" t="s">
        <v>238</v>
      </c>
      <c r="B74" t="s">
        <v>239</v>
      </c>
      <c r="C74" t="s">
        <v>233</v>
      </c>
      <c r="D74" t="s">
        <v>211</v>
      </c>
      <c r="F74">
        <v>5732.48</v>
      </c>
      <c r="H74">
        <v>33896930.189999998</v>
      </c>
      <c r="I74">
        <v>4875359.59</v>
      </c>
      <c r="J74">
        <v>20169508.219999999</v>
      </c>
      <c r="K74">
        <v>30841360.474119995</v>
      </c>
      <c r="L74">
        <v>89783158.474119991</v>
      </c>
      <c r="M74">
        <v>1.0572999999999999</v>
      </c>
      <c r="N74">
        <v>93160523.489999995</v>
      </c>
      <c r="O74">
        <v>16251.34</v>
      </c>
      <c r="Q74">
        <v>67977403.989999995</v>
      </c>
      <c r="R74">
        <v>11437355.17</v>
      </c>
      <c r="S74">
        <v>80533704.689999998</v>
      </c>
      <c r="T74">
        <v>0.86446170194228911</v>
      </c>
      <c r="V74">
        <v>12626818.799999997</v>
      </c>
      <c r="W74">
        <v>0.86446170194228911</v>
      </c>
      <c r="X74">
        <v>2</v>
      </c>
      <c r="Y74">
        <v>0</v>
      </c>
      <c r="AA74">
        <v>0</v>
      </c>
      <c r="AB74">
        <v>0</v>
      </c>
      <c r="AC74">
        <v>1472959.9940499021</v>
      </c>
      <c r="AD74">
        <v>76830.569203744657</v>
      </c>
      <c r="AE74">
        <v>185127.3820582903</v>
      </c>
      <c r="AF74">
        <v>181666.71323487035</v>
      </c>
      <c r="AG74">
        <v>0</v>
      </c>
      <c r="AH74">
        <v>13.402675491889141</v>
      </c>
      <c r="AI74">
        <v>31.690771399964824</v>
      </c>
      <c r="AJ74">
        <v>0</v>
      </c>
      <c r="AK74">
        <v>0</v>
      </c>
      <c r="AL74">
        <v>0</v>
      </c>
      <c r="AM74">
        <v>0</v>
      </c>
      <c r="AN74">
        <v>181666.71</v>
      </c>
      <c r="AO74">
        <v>31.69</v>
      </c>
      <c r="AP74">
        <v>13081655.270000001</v>
      </c>
      <c r="AQ74">
        <v>13263321.980000002</v>
      </c>
      <c r="AS74">
        <v>13263321.980000002</v>
      </c>
      <c r="AU74">
        <v>57</v>
      </c>
      <c r="AV74">
        <v>29</v>
      </c>
      <c r="AX74">
        <v>2778.5</v>
      </c>
      <c r="AY74">
        <v>3410.33</v>
      </c>
    </row>
    <row r="75" spans="1:51" x14ac:dyDescent="0.25">
      <c r="A75" t="s">
        <v>240</v>
      </c>
      <c r="B75" t="s">
        <v>241</v>
      </c>
      <c r="C75" t="s">
        <v>233</v>
      </c>
      <c r="D75" t="s">
        <v>211</v>
      </c>
      <c r="F75">
        <v>1408.72</v>
      </c>
      <c r="H75">
        <v>7925750.6199999992</v>
      </c>
      <c r="I75">
        <v>1198088.18</v>
      </c>
      <c r="J75">
        <v>3546435.5899999994</v>
      </c>
      <c r="K75">
        <v>6640817.0676799985</v>
      </c>
      <c r="L75">
        <v>19311091.457679998</v>
      </c>
      <c r="M75">
        <v>1.0572999999999999</v>
      </c>
      <c r="N75">
        <v>20037098.18</v>
      </c>
      <c r="O75">
        <v>14223.62</v>
      </c>
      <c r="Q75">
        <v>16648366.710000001</v>
      </c>
      <c r="R75">
        <v>1755066.27</v>
      </c>
      <c r="S75">
        <v>18481820.82</v>
      </c>
      <c r="T75">
        <v>0.92238010983285013</v>
      </c>
      <c r="V75">
        <v>1555277.3599999994</v>
      </c>
      <c r="W75">
        <v>0.92238010983285013</v>
      </c>
      <c r="X75">
        <v>3</v>
      </c>
      <c r="Y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29.12750069591501</v>
      </c>
      <c r="AK75">
        <v>0</v>
      </c>
      <c r="AL75">
        <v>41032.492780349392</v>
      </c>
      <c r="AM75">
        <v>0</v>
      </c>
      <c r="AN75">
        <v>41032.49</v>
      </c>
      <c r="AO75">
        <v>29.12</v>
      </c>
      <c r="AP75">
        <v>1805516.5100000002</v>
      </c>
      <c r="AQ75">
        <v>1846549.0000000002</v>
      </c>
      <c r="AS75">
        <v>1846549.0000000002</v>
      </c>
      <c r="AU75">
        <v>53</v>
      </c>
      <c r="AV75">
        <v>27</v>
      </c>
      <c r="AX75">
        <v>437</v>
      </c>
      <c r="AY75">
        <v>532</v>
      </c>
    </row>
    <row r="76" spans="1:51" x14ac:dyDescent="0.25">
      <c r="A76" t="s">
        <v>242</v>
      </c>
      <c r="B76" t="s">
        <v>243</v>
      </c>
      <c r="C76" t="s">
        <v>233</v>
      </c>
      <c r="D76" t="s">
        <v>211</v>
      </c>
      <c r="F76">
        <v>5245.22</v>
      </c>
      <c r="H76">
        <v>28414915.629999999</v>
      </c>
      <c r="I76">
        <v>4460954.7</v>
      </c>
      <c r="J76">
        <v>7334156.9600000009</v>
      </c>
      <c r="K76">
        <v>22666480.030680001</v>
      </c>
      <c r="L76">
        <v>62876507.32068</v>
      </c>
      <c r="M76">
        <v>1.0572999999999999</v>
      </c>
      <c r="N76">
        <v>65180541.880000003</v>
      </c>
      <c r="O76">
        <v>12426.65</v>
      </c>
      <c r="Q76">
        <v>55212883.07</v>
      </c>
      <c r="R76">
        <v>4770320.57</v>
      </c>
      <c r="S76">
        <v>60970637.789999999</v>
      </c>
      <c r="T76">
        <v>0.93541164328227577</v>
      </c>
      <c r="V76">
        <v>4209904.0900000036</v>
      </c>
      <c r="W76">
        <v>0.93541164328227577</v>
      </c>
      <c r="X76">
        <v>3</v>
      </c>
      <c r="Y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25.447629535367941</v>
      </c>
      <c r="AK76">
        <v>0</v>
      </c>
      <c r="AL76">
        <v>133478.41539150264</v>
      </c>
      <c r="AM76">
        <v>0</v>
      </c>
      <c r="AN76">
        <v>133478.41</v>
      </c>
      <c r="AO76">
        <v>25.44</v>
      </c>
      <c r="AP76">
        <v>4816086.169999999</v>
      </c>
      <c r="AQ76">
        <v>4949564.5799999991</v>
      </c>
      <c r="AS76">
        <v>4949564.5799999991</v>
      </c>
      <c r="AU76">
        <v>53</v>
      </c>
      <c r="AV76">
        <v>27</v>
      </c>
      <c r="AX76">
        <v>588</v>
      </c>
      <c r="AY76">
        <v>719</v>
      </c>
    </row>
    <row r="77" spans="1:51" x14ac:dyDescent="0.25">
      <c r="A77" t="s">
        <v>244</v>
      </c>
      <c r="B77" t="s">
        <v>245</v>
      </c>
      <c r="C77" t="s">
        <v>233</v>
      </c>
      <c r="D77" t="s">
        <v>211</v>
      </c>
      <c r="F77">
        <v>1553.25</v>
      </c>
      <c r="H77">
        <v>8742066.6000000015</v>
      </c>
      <c r="I77">
        <v>1321008.06</v>
      </c>
      <c r="J77">
        <v>3178110.4099999992</v>
      </c>
      <c r="K77">
        <v>7102010.4949999992</v>
      </c>
      <c r="L77">
        <v>20343195.564999998</v>
      </c>
      <c r="M77">
        <v>1.0572999999999999</v>
      </c>
      <c r="N77">
        <v>21101915.460000001</v>
      </c>
      <c r="O77">
        <v>13585.65</v>
      </c>
      <c r="Q77">
        <v>19236984.390000001</v>
      </c>
      <c r="R77">
        <v>1426111.8</v>
      </c>
      <c r="S77">
        <v>21041949.670000002</v>
      </c>
      <c r="T77">
        <v>0.99715827740312635</v>
      </c>
      <c r="V77">
        <v>59965.789999999106</v>
      </c>
      <c r="W77">
        <v>0.99715827740312635</v>
      </c>
      <c r="X77">
        <v>3</v>
      </c>
      <c r="Y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27.821054824734222</v>
      </c>
      <c r="AK77">
        <v>0</v>
      </c>
      <c r="AL77">
        <v>43213.053406518433</v>
      </c>
      <c r="AM77">
        <v>0</v>
      </c>
      <c r="AN77">
        <v>43213.05</v>
      </c>
      <c r="AO77">
        <v>27.82</v>
      </c>
      <c r="AP77">
        <v>1478847.1399999997</v>
      </c>
      <c r="AQ77">
        <v>1522060.1899999997</v>
      </c>
      <c r="AS77">
        <v>1522060.1899999997</v>
      </c>
      <c r="AU77">
        <v>57</v>
      </c>
      <c r="AV77">
        <v>29</v>
      </c>
      <c r="AX77">
        <v>309.5</v>
      </c>
      <c r="AY77">
        <v>486</v>
      </c>
    </row>
    <row r="78" spans="1:51" x14ac:dyDescent="0.25">
      <c r="A78" t="s">
        <v>246</v>
      </c>
      <c r="B78" t="s">
        <v>247</v>
      </c>
      <c r="C78" t="s">
        <v>233</v>
      </c>
      <c r="D78" t="s">
        <v>211</v>
      </c>
      <c r="F78">
        <v>1364</v>
      </c>
      <c r="H78">
        <v>7302109.9100000001</v>
      </c>
      <c r="I78">
        <v>1160054.72</v>
      </c>
      <c r="J78">
        <v>1489582.06</v>
      </c>
      <c r="K78">
        <v>5748603.892</v>
      </c>
      <c r="L78">
        <v>15700350.582000002</v>
      </c>
      <c r="M78">
        <v>1.0572999999999999</v>
      </c>
      <c r="N78">
        <v>16270585.66</v>
      </c>
      <c r="O78">
        <v>11928.58</v>
      </c>
      <c r="Q78">
        <v>24079862.920000002</v>
      </c>
      <c r="R78">
        <v>787727.91</v>
      </c>
      <c r="S78">
        <v>25185435.150000002</v>
      </c>
      <c r="T78">
        <v>1.5479120221170946</v>
      </c>
      <c r="V78">
        <v>-8914849.4900000021</v>
      </c>
      <c r="W78">
        <v>1.5479120221170946</v>
      </c>
      <c r="X78">
        <v>4</v>
      </c>
      <c r="Y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0.9550776043517486</v>
      </c>
      <c r="AL78">
        <v>0</v>
      </c>
      <c r="AM78">
        <v>1302.725852335785</v>
      </c>
      <c r="AN78">
        <v>1302.72</v>
      </c>
      <c r="AO78">
        <v>0.95</v>
      </c>
      <c r="AP78">
        <v>788783.92999999993</v>
      </c>
      <c r="AQ78">
        <v>790086.64999999991</v>
      </c>
      <c r="AS78">
        <v>790086.64999999991</v>
      </c>
      <c r="AU78">
        <v>57</v>
      </c>
      <c r="AV78">
        <v>29</v>
      </c>
      <c r="AX78">
        <v>66.5</v>
      </c>
      <c r="AY78">
        <v>115</v>
      </c>
    </row>
    <row r="79" spans="1:51" x14ac:dyDescent="0.25">
      <c r="A79" t="s">
        <v>248</v>
      </c>
      <c r="B79" t="s">
        <v>249</v>
      </c>
      <c r="C79" t="s">
        <v>233</v>
      </c>
      <c r="D79" t="s">
        <v>211</v>
      </c>
      <c r="F79">
        <v>1783.23</v>
      </c>
      <c r="H79">
        <v>9558908.4299999997</v>
      </c>
      <c r="I79">
        <v>1516601.45</v>
      </c>
      <c r="J79">
        <v>2058971.7600000002</v>
      </c>
      <c r="K79">
        <v>7545985.2741200002</v>
      </c>
      <c r="L79">
        <v>20680466.91412</v>
      </c>
      <c r="M79">
        <v>1.0572999999999999</v>
      </c>
      <c r="N79">
        <v>21433072.710000001</v>
      </c>
      <c r="O79">
        <v>12019.24</v>
      </c>
      <c r="Q79">
        <v>31834360.719999999</v>
      </c>
      <c r="R79">
        <v>1052823.74</v>
      </c>
      <c r="S79">
        <v>34159897.869999997</v>
      </c>
      <c r="T79">
        <v>1.5937937752649931</v>
      </c>
      <c r="V79">
        <v>-12726825.159999996</v>
      </c>
      <c r="W79">
        <v>1.5937937752649931</v>
      </c>
      <c r="X79">
        <v>4</v>
      </c>
      <c r="Y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0.96233641853791763</v>
      </c>
      <c r="AL79">
        <v>0</v>
      </c>
      <c r="AM79">
        <v>1716.0671716293709</v>
      </c>
      <c r="AN79">
        <v>1716.06</v>
      </c>
      <c r="AO79">
        <v>0.96</v>
      </c>
      <c r="AP79">
        <v>1052823.74</v>
      </c>
      <c r="AQ79">
        <v>1054539.8</v>
      </c>
      <c r="AS79">
        <v>1054539.8</v>
      </c>
      <c r="AU79">
        <v>18</v>
      </c>
      <c r="AV79">
        <v>9</v>
      </c>
      <c r="AX79">
        <v>138</v>
      </c>
      <c r="AY79">
        <v>133</v>
      </c>
    </row>
    <row r="80" spans="1:51" x14ac:dyDescent="0.25">
      <c r="A80" t="s">
        <v>250</v>
      </c>
      <c r="B80" t="s">
        <v>251</v>
      </c>
      <c r="C80" t="s">
        <v>233</v>
      </c>
      <c r="D80" t="s">
        <v>211</v>
      </c>
      <c r="F80">
        <v>479.75</v>
      </c>
      <c r="H80">
        <v>2538006.5099999998</v>
      </c>
      <c r="I80">
        <v>408017.78</v>
      </c>
      <c r="J80">
        <v>455296.57999999996</v>
      </c>
      <c r="K80">
        <v>1991671.5420000001</v>
      </c>
      <c r="L80">
        <v>5392992.4120000005</v>
      </c>
      <c r="M80">
        <v>1.0572999999999999</v>
      </c>
      <c r="N80">
        <v>5587888.0899999999</v>
      </c>
      <c r="O80">
        <v>11647.49</v>
      </c>
      <c r="Q80">
        <v>12047181.84</v>
      </c>
      <c r="R80">
        <v>369226.05</v>
      </c>
      <c r="S80">
        <v>12536004.140000001</v>
      </c>
      <c r="T80">
        <v>2.2434243381563501</v>
      </c>
      <c r="V80">
        <v>-6948116.0500000007</v>
      </c>
      <c r="W80">
        <v>2.2434243381563501</v>
      </c>
      <c r="X80">
        <v>4</v>
      </c>
      <c r="Y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0.93257240932291841</v>
      </c>
      <c r="AL80">
        <v>0</v>
      </c>
      <c r="AM80">
        <v>447.40161337267011</v>
      </c>
      <c r="AN80">
        <v>447.4</v>
      </c>
      <c r="AO80">
        <v>0.93</v>
      </c>
      <c r="AP80">
        <v>369369.47000000003</v>
      </c>
      <c r="AQ80">
        <v>369816.87000000005</v>
      </c>
      <c r="AS80">
        <v>369816.87000000005</v>
      </c>
      <c r="AU80">
        <v>18</v>
      </c>
      <c r="AV80">
        <v>9</v>
      </c>
      <c r="AX80">
        <v>20</v>
      </c>
      <c r="AY80">
        <v>15</v>
      </c>
    </row>
    <row r="81" spans="1:51" x14ac:dyDescent="0.25">
      <c r="A81" t="s">
        <v>252</v>
      </c>
      <c r="B81" t="s">
        <v>253</v>
      </c>
      <c r="C81" t="s">
        <v>233</v>
      </c>
      <c r="D81" t="s">
        <v>211</v>
      </c>
      <c r="F81">
        <v>1218.5</v>
      </c>
      <c r="H81">
        <v>6532847.0099999998</v>
      </c>
      <c r="I81">
        <v>1036309.88</v>
      </c>
      <c r="J81">
        <v>1430785.5799999996</v>
      </c>
      <c r="K81">
        <v>5164090.4669999992</v>
      </c>
      <c r="L81">
        <v>14164032.936999999</v>
      </c>
      <c r="M81">
        <v>1.0572999999999999</v>
      </c>
      <c r="N81">
        <v>14679729.640000001</v>
      </c>
      <c r="O81">
        <v>12047.37</v>
      </c>
      <c r="Q81">
        <v>20535397.27</v>
      </c>
      <c r="R81">
        <v>707767.78</v>
      </c>
      <c r="S81">
        <v>21492987.800000001</v>
      </c>
      <c r="T81">
        <v>1.4641269510464907</v>
      </c>
      <c r="V81">
        <v>-6813258.1600000001</v>
      </c>
      <c r="W81">
        <v>1.4641269510464907</v>
      </c>
      <c r="X81">
        <v>4</v>
      </c>
      <c r="Y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0.96458914369213056</v>
      </c>
      <c r="AL81">
        <v>0</v>
      </c>
      <c r="AM81">
        <v>1175.3518715888611</v>
      </c>
      <c r="AN81">
        <v>1175.3499999999999</v>
      </c>
      <c r="AO81">
        <v>0.96</v>
      </c>
      <c r="AP81">
        <v>709146.42</v>
      </c>
      <c r="AQ81">
        <v>710321.77</v>
      </c>
      <c r="AS81">
        <v>710321.77</v>
      </c>
      <c r="AU81">
        <v>17</v>
      </c>
      <c r="AV81">
        <v>9</v>
      </c>
      <c r="AX81">
        <v>96.66</v>
      </c>
      <c r="AY81">
        <v>99</v>
      </c>
    </row>
    <row r="82" spans="1:51" x14ac:dyDescent="0.25">
      <c r="A82" t="s">
        <v>254</v>
      </c>
      <c r="B82" t="s">
        <v>255</v>
      </c>
      <c r="C82" t="s">
        <v>233</v>
      </c>
      <c r="D82" t="s">
        <v>211</v>
      </c>
      <c r="F82">
        <v>850.5</v>
      </c>
      <c r="H82">
        <v>4825078.0299999993</v>
      </c>
      <c r="I82">
        <v>723333.24</v>
      </c>
      <c r="J82">
        <v>1900200.5800000003</v>
      </c>
      <c r="K82">
        <v>3949537.4289999995</v>
      </c>
      <c r="L82">
        <v>11398149.278999999</v>
      </c>
      <c r="M82">
        <v>1.0572999999999999</v>
      </c>
      <c r="N82">
        <v>11824954.73</v>
      </c>
      <c r="O82">
        <v>13903.53</v>
      </c>
      <c r="Q82">
        <v>14407704.35</v>
      </c>
      <c r="R82">
        <v>806448.46</v>
      </c>
      <c r="S82">
        <v>15626861.210000001</v>
      </c>
      <c r="T82">
        <v>1.321515520930878</v>
      </c>
      <c r="V82">
        <v>-3801906.4800000004</v>
      </c>
      <c r="W82">
        <v>1.321515520930878</v>
      </c>
      <c r="X82">
        <v>4</v>
      </c>
      <c r="Y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1.1132046580190611</v>
      </c>
      <c r="AL82">
        <v>0</v>
      </c>
      <c r="AM82">
        <v>946.78056164521138</v>
      </c>
      <c r="AN82">
        <v>946.78</v>
      </c>
      <c r="AO82">
        <v>1.1100000000000001</v>
      </c>
      <c r="AP82">
        <v>806448.46000000008</v>
      </c>
      <c r="AQ82">
        <v>807395.24000000011</v>
      </c>
      <c r="AS82">
        <v>807395.24000000011</v>
      </c>
      <c r="AU82">
        <v>57</v>
      </c>
      <c r="AV82">
        <v>29</v>
      </c>
      <c r="AX82">
        <v>182.5</v>
      </c>
      <c r="AY82">
        <v>320</v>
      </c>
    </row>
    <row r="83" spans="1:51" x14ac:dyDescent="0.25">
      <c r="A83" t="s">
        <v>256</v>
      </c>
      <c r="B83" t="s">
        <v>257</v>
      </c>
      <c r="C83" t="s">
        <v>233</v>
      </c>
      <c r="D83" t="s">
        <v>211</v>
      </c>
      <c r="F83">
        <v>4386.8999999999996</v>
      </c>
      <c r="H83">
        <v>23977657.670000002</v>
      </c>
      <c r="I83">
        <v>3730970.71</v>
      </c>
      <c r="J83">
        <v>7717640.2800000003</v>
      </c>
      <c r="K83">
        <v>19509288.577600002</v>
      </c>
      <c r="L83">
        <v>54935557.237600006</v>
      </c>
      <c r="M83">
        <v>1.0572999999999999</v>
      </c>
      <c r="N83">
        <v>56965482.43</v>
      </c>
      <c r="O83">
        <v>12985.36</v>
      </c>
      <c r="Q83">
        <v>51268934.18</v>
      </c>
      <c r="R83">
        <v>4375571.21</v>
      </c>
      <c r="S83">
        <v>56308377.039999999</v>
      </c>
      <c r="T83">
        <v>0.98846484990612582</v>
      </c>
      <c r="V83">
        <v>657105.3900000006</v>
      </c>
      <c r="W83">
        <v>0.98846484990612582</v>
      </c>
      <c r="X83">
        <v>3</v>
      </c>
      <c r="Y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26.591762331377101</v>
      </c>
      <c r="AK83">
        <v>0</v>
      </c>
      <c r="AL83">
        <v>116655.40217151819</v>
      </c>
      <c r="AM83">
        <v>0</v>
      </c>
      <c r="AN83">
        <v>116655.4</v>
      </c>
      <c r="AO83">
        <v>26.59</v>
      </c>
      <c r="AP83">
        <v>4381328.5599999996</v>
      </c>
      <c r="AQ83">
        <v>4497983.96</v>
      </c>
      <c r="AS83">
        <v>4497983.96</v>
      </c>
      <c r="AU83">
        <v>17</v>
      </c>
      <c r="AV83">
        <v>9</v>
      </c>
      <c r="AX83">
        <v>772.66</v>
      </c>
      <c r="AY83">
        <v>941</v>
      </c>
    </row>
    <row r="84" spans="1:51" x14ac:dyDescent="0.25">
      <c r="A84" t="s">
        <v>258</v>
      </c>
      <c r="B84" t="s">
        <v>259</v>
      </c>
      <c r="C84" t="s">
        <v>233</v>
      </c>
      <c r="D84" t="s">
        <v>211</v>
      </c>
      <c r="F84">
        <v>1194</v>
      </c>
      <c r="H84">
        <v>6337045.9199999999</v>
      </c>
      <c r="I84">
        <v>1015473.12</v>
      </c>
      <c r="J84">
        <v>1046194.8200000002</v>
      </c>
      <c r="K84">
        <v>4935063.4220000003</v>
      </c>
      <c r="L84">
        <v>13333777.282</v>
      </c>
      <c r="M84">
        <v>1.0572999999999999</v>
      </c>
      <c r="N84">
        <v>13815023.58</v>
      </c>
      <c r="O84">
        <v>11570.37</v>
      </c>
      <c r="Q84">
        <v>24803395.27</v>
      </c>
      <c r="R84">
        <v>716921.13</v>
      </c>
      <c r="S84">
        <v>25713510.5</v>
      </c>
      <c r="T84">
        <v>1.8612715607105754</v>
      </c>
      <c r="V84">
        <v>-11898486.92</v>
      </c>
      <c r="W84">
        <v>1.8612715607105754</v>
      </c>
      <c r="X84">
        <v>4</v>
      </c>
      <c r="Y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0.92639702091699117</v>
      </c>
      <c r="AL84">
        <v>0</v>
      </c>
      <c r="AM84">
        <v>1106.1180429748874</v>
      </c>
      <c r="AN84">
        <v>1106.1099999999999</v>
      </c>
      <c r="AO84">
        <v>0.92</v>
      </c>
      <c r="AP84">
        <v>717328.51</v>
      </c>
      <c r="AQ84">
        <v>718434.62</v>
      </c>
      <c r="AS84">
        <v>718434.62</v>
      </c>
      <c r="AU84">
        <v>18</v>
      </c>
      <c r="AV84">
        <v>9</v>
      </c>
      <c r="AX84">
        <v>24</v>
      </c>
      <c r="AY84">
        <v>30</v>
      </c>
    </row>
    <row r="85" spans="1:51" x14ac:dyDescent="0.25">
      <c r="A85" t="s">
        <v>260</v>
      </c>
      <c r="B85" t="s">
        <v>261</v>
      </c>
      <c r="C85" t="s">
        <v>233</v>
      </c>
      <c r="D85" t="s">
        <v>211</v>
      </c>
      <c r="F85">
        <v>1677.75</v>
      </c>
      <c r="H85">
        <v>8882239.0899999999</v>
      </c>
      <c r="I85">
        <v>1426892.82</v>
      </c>
      <c r="J85">
        <v>1382128.0699999998</v>
      </c>
      <c r="K85">
        <v>6904991.5769999996</v>
      </c>
      <c r="L85">
        <v>18596251.557</v>
      </c>
      <c r="M85">
        <v>1.0572999999999999</v>
      </c>
      <c r="N85">
        <v>19266160.75</v>
      </c>
      <c r="O85">
        <v>11483.33</v>
      </c>
      <c r="Q85">
        <v>37655811.659999996</v>
      </c>
      <c r="R85">
        <v>1085682.79</v>
      </c>
      <c r="S85">
        <v>39045278.989999995</v>
      </c>
      <c r="T85">
        <v>2.0266247903075341</v>
      </c>
      <c r="V85">
        <v>-19779118.239999995</v>
      </c>
      <c r="W85">
        <v>2.0266247903075341</v>
      </c>
      <c r="X85">
        <v>4</v>
      </c>
      <c r="Y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0.91942811144615211</v>
      </c>
      <c r="AL85">
        <v>0</v>
      </c>
      <c r="AM85">
        <v>1542.5705139787817</v>
      </c>
      <c r="AN85">
        <v>1542.57</v>
      </c>
      <c r="AO85">
        <v>0.91</v>
      </c>
      <c r="AP85">
        <v>1086061.8999999999</v>
      </c>
      <c r="AQ85">
        <v>1087604.47</v>
      </c>
      <c r="AS85">
        <v>1087604.47</v>
      </c>
      <c r="AU85">
        <v>18</v>
      </c>
      <c r="AV85">
        <v>9</v>
      </c>
      <c r="AX85">
        <v>19</v>
      </c>
      <c r="AY85">
        <v>23</v>
      </c>
    </row>
    <row r="86" spans="1:51" x14ac:dyDescent="0.25">
      <c r="A86" t="s">
        <v>262</v>
      </c>
      <c r="B86" t="s">
        <v>263</v>
      </c>
      <c r="C86" t="s">
        <v>233</v>
      </c>
      <c r="D86" t="s">
        <v>211</v>
      </c>
      <c r="F86">
        <v>728.5</v>
      </c>
      <c r="H86">
        <v>3920294.23</v>
      </c>
      <c r="I86">
        <v>619574.68000000005</v>
      </c>
      <c r="J86">
        <v>991646.99</v>
      </c>
      <c r="K86">
        <v>3135383.1779999998</v>
      </c>
      <c r="L86">
        <v>8666899.0779999997</v>
      </c>
      <c r="M86">
        <v>1.0572999999999999</v>
      </c>
      <c r="N86">
        <v>8983854.9299999997</v>
      </c>
      <c r="O86">
        <v>12331.99</v>
      </c>
      <c r="Q86">
        <v>12304459.449999999</v>
      </c>
      <c r="R86">
        <v>461878.12</v>
      </c>
      <c r="S86">
        <v>13072435.809999999</v>
      </c>
      <c r="T86">
        <v>1.455103172508597</v>
      </c>
      <c r="V86">
        <v>-4088580.879999999</v>
      </c>
      <c r="W86">
        <v>1.455103172508597</v>
      </c>
      <c r="X86">
        <v>4</v>
      </c>
      <c r="Y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0.98737703140649657</v>
      </c>
      <c r="AL86">
        <v>0</v>
      </c>
      <c r="AM86">
        <v>719.30416737963276</v>
      </c>
      <c r="AN86">
        <v>719.3</v>
      </c>
      <c r="AO86">
        <v>0.98</v>
      </c>
      <c r="AP86">
        <v>462253.22000000003</v>
      </c>
      <c r="AQ86">
        <v>462972.52</v>
      </c>
      <c r="AS86">
        <v>462972.52</v>
      </c>
      <c r="AU86">
        <v>17</v>
      </c>
      <c r="AV86">
        <v>9</v>
      </c>
      <c r="AX86">
        <v>85.5</v>
      </c>
      <c r="AY86">
        <v>84</v>
      </c>
    </row>
    <row r="87" spans="1:51" x14ac:dyDescent="0.25">
      <c r="A87" t="s">
        <v>264</v>
      </c>
      <c r="B87" t="s">
        <v>265</v>
      </c>
      <c r="C87" t="s">
        <v>233</v>
      </c>
      <c r="D87" t="s">
        <v>211</v>
      </c>
      <c r="F87">
        <v>463.13</v>
      </c>
      <c r="H87">
        <v>2434028.71</v>
      </c>
      <c r="I87">
        <v>393882.8</v>
      </c>
      <c r="J87">
        <v>371457.91999999993</v>
      </c>
      <c r="K87">
        <v>1899170.07372</v>
      </c>
      <c r="L87">
        <v>5098539.5037199995</v>
      </c>
      <c r="M87">
        <v>1.0572999999999999</v>
      </c>
      <c r="N87">
        <v>5281863.37</v>
      </c>
      <c r="O87">
        <v>11404.71</v>
      </c>
      <c r="Q87">
        <v>11533769.34</v>
      </c>
      <c r="R87">
        <v>273900.37</v>
      </c>
      <c r="S87">
        <v>11878945.969999999</v>
      </c>
      <c r="T87">
        <v>2.2490066739458272</v>
      </c>
      <c r="V87">
        <v>-6597082.5999999987</v>
      </c>
      <c r="W87">
        <v>2.2490066739458272</v>
      </c>
      <c r="X87">
        <v>4</v>
      </c>
      <c r="Y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0.91313311910058381</v>
      </c>
      <c r="AL87">
        <v>0</v>
      </c>
      <c r="AM87">
        <v>422.8993414490534</v>
      </c>
      <c r="AN87">
        <v>422.89</v>
      </c>
      <c r="AO87">
        <v>0.91</v>
      </c>
      <c r="AP87">
        <v>274019.12000000011</v>
      </c>
      <c r="AQ87">
        <v>274442.01000000013</v>
      </c>
      <c r="AS87">
        <v>274442.01000000013</v>
      </c>
      <c r="AU87">
        <v>18</v>
      </c>
      <c r="AV87">
        <v>9</v>
      </c>
      <c r="AX87">
        <v>6</v>
      </c>
      <c r="AY87">
        <v>1.66</v>
      </c>
    </row>
    <row r="88" spans="1:51" x14ac:dyDescent="0.25">
      <c r="A88" t="s">
        <v>266</v>
      </c>
      <c r="B88" t="s">
        <v>267</v>
      </c>
      <c r="C88" t="s">
        <v>233</v>
      </c>
      <c r="D88" t="s">
        <v>211</v>
      </c>
      <c r="F88">
        <v>3374.31</v>
      </c>
      <c r="H88">
        <v>17851515.460000001</v>
      </c>
      <c r="I88">
        <v>2869783.16</v>
      </c>
      <c r="J88">
        <v>3290387.41</v>
      </c>
      <c r="K88">
        <v>14049666.609640002</v>
      </c>
      <c r="L88">
        <v>38061352.639640003</v>
      </c>
      <c r="M88">
        <v>1.0572999999999999</v>
      </c>
      <c r="N88">
        <v>39437222.240000002</v>
      </c>
      <c r="O88">
        <v>11687.49</v>
      </c>
      <c r="Q88">
        <v>50578892.549999997</v>
      </c>
      <c r="R88">
        <v>2794391.69</v>
      </c>
      <c r="S88">
        <v>53857456.579999998</v>
      </c>
      <c r="T88">
        <v>1.3656503557031454</v>
      </c>
      <c r="V88">
        <v>-14420234.339999996</v>
      </c>
      <c r="W88">
        <v>1.3656503557031454</v>
      </c>
      <c r="X88">
        <v>4</v>
      </c>
      <c r="Y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0.93577445359803857</v>
      </c>
      <c r="AL88">
        <v>0</v>
      </c>
      <c r="AM88">
        <v>3157.5930965203975</v>
      </c>
      <c r="AN88">
        <v>3157.59</v>
      </c>
      <c r="AO88">
        <v>0.93</v>
      </c>
      <c r="AP88">
        <v>2795202.9699999997</v>
      </c>
      <c r="AQ88">
        <v>2798360.5599999996</v>
      </c>
      <c r="AS88">
        <v>2798360.5599999996</v>
      </c>
      <c r="AU88">
        <v>17</v>
      </c>
      <c r="AV88">
        <v>9</v>
      </c>
      <c r="AX88">
        <v>143.5</v>
      </c>
      <c r="AY88">
        <v>134.66</v>
      </c>
    </row>
    <row r="89" spans="1:51" x14ac:dyDescent="0.25">
      <c r="A89" t="s">
        <v>268</v>
      </c>
      <c r="B89" t="s">
        <v>269</v>
      </c>
      <c r="C89" t="s">
        <v>233</v>
      </c>
      <c r="D89" t="s">
        <v>211</v>
      </c>
      <c r="F89">
        <v>15207</v>
      </c>
      <c r="H89">
        <v>86012572.879999995</v>
      </c>
      <c r="I89">
        <v>12933249.359999999</v>
      </c>
      <c r="J89">
        <v>32379959.750000004</v>
      </c>
      <c r="K89">
        <v>74376198.876000002</v>
      </c>
      <c r="L89">
        <v>205701980.866</v>
      </c>
      <c r="M89">
        <v>1.0572999999999999</v>
      </c>
      <c r="N89">
        <v>213226948.16999999</v>
      </c>
      <c r="O89">
        <v>14021.63</v>
      </c>
      <c r="Q89">
        <v>151139706.06</v>
      </c>
      <c r="R89">
        <v>15887374.890000001</v>
      </c>
      <c r="S89">
        <v>169137425.88999999</v>
      </c>
      <c r="T89">
        <v>0.79322725078422718</v>
      </c>
      <c r="V89">
        <v>44089522.280000001</v>
      </c>
      <c r="W89">
        <v>0.79322725078422718</v>
      </c>
      <c r="X89">
        <v>2</v>
      </c>
      <c r="Y89">
        <v>0</v>
      </c>
      <c r="AA89">
        <v>0</v>
      </c>
      <c r="AB89">
        <v>0</v>
      </c>
      <c r="AC89">
        <v>8710588.1873438004</v>
      </c>
      <c r="AD89">
        <v>454350.05107841757</v>
      </c>
      <c r="AE89">
        <v>491101.94871337025</v>
      </c>
      <c r="AF89">
        <v>481921.56067926501</v>
      </c>
      <c r="AG89">
        <v>0</v>
      </c>
      <c r="AH89">
        <v>29.877691265760344</v>
      </c>
      <c r="AI89">
        <v>31.69077139996482</v>
      </c>
      <c r="AJ89">
        <v>0</v>
      </c>
      <c r="AK89">
        <v>0</v>
      </c>
      <c r="AL89">
        <v>0</v>
      </c>
      <c r="AM89">
        <v>0</v>
      </c>
      <c r="AN89">
        <v>481921.56</v>
      </c>
      <c r="AO89">
        <v>31.69</v>
      </c>
      <c r="AP89">
        <v>16989033.02</v>
      </c>
      <c r="AQ89">
        <v>17470954.579999998</v>
      </c>
      <c r="AS89">
        <v>17470954.579999998</v>
      </c>
      <c r="AU89">
        <v>56</v>
      </c>
      <c r="AV89">
        <v>28</v>
      </c>
      <c r="AX89">
        <v>3157.33</v>
      </c>
      <c r="AY89">
        <v>5138</v>
      </c>
    </row>
    <row r="90" spans="1:51" x14ac:dyDescent="0.25">
      <c r="A90" t="s">
        <v>270</v>
      </c>
      <c r="B90" t="s">
        <v>271</v>
      </c>
      <c r="C90" t="s">
        <v>233</v>
      </c>
      <c r="D90" t="s">
        <v>211</v>
      </c>
      <c r="F90">
        <v>2174</v>
      </c>
      <c r="H90">
        <v>11850694.449999999</v>
      </c>
      <c r="I90">
        <v>1848943.52</v>
      </c>
      <c r="J90">
        <v>3048699.29</v>
      </c>
      <c r="K90">
        <v>9422032.5099999998</v>
      </c>
      <c r="L90">
        <v>26170369.769999996</v>
      </c>
      <c r="M90">
        <v>1.0572999999999999</v>
      </c>
      <c r="N90">
        <v>27130049.489999998</v>
      </c>
      <c r="O90">
        <v>12479.32</v>
      </c>
      <c r="Q90">
        <v>21942254.629999999</v>
      </c>
      <c r="R90">
        <v>1974972.71</v>
      </c>
      <c r="S90">
        <v>24400356.609999999</v>
      </c>
      <c r="T90">
        <v>0.89938489124370558</v>
      </c>
      <c r="V90">
        <v>2729692.879999999</v>
      </c>
      <c r="W90">
        <v>0.89938489124370558</v>
      </c>
      <c r="X90">
        <v>2</v>
      </c>
      <c r="Y90">
        <v>0</v>
      </c>
      <c r="AA90">
        <v>0</v>
      </c>
      <c r="AB90">
        <v>0</v>
      </c>
      <c r="AC90">
        <v>4692.6461971994386</v>
      </c>
      <c r="AD90">
        <v>244.77153477286234</v>
      </c>
      <c r="AE90">
        <v>70208.169691777919</v>
      </c>
      <c r="AF90">
        <v>68895.737023523514</v>
      </c>
      <c r="AG90">
        <v>0</v>
      </c>
      <c r="AH90">
        <v>0.1125904023794215</v>
      </c>
      <c r="AI90">
        <v>31.690771399964817</v>
      </c>
      <c r="AJ90">
        <v>0</v>
      </c>
      <c r="AK90">
        <v>0</v>
      </c>
      <c r="AL90">
        <v>0</v>
      </c>
      <c r="AM90">
        <v>0</v>
      </c>
      <c r="AN90">
        <v>68895.73</v>
      </c>
      <c r="AO90">
        <v>31.69</v>
      </c>
      <c r="AP90">
        <v>1998839.3600000006</v>
      </c>
      <c r="AQ90">
        <v>2067735.0900000005</v>
      </c>
      <c r="AS90">
        <v>2067735.0900000005</v>
      </c>
      <c r="AU90">
        <v>53</v>
      </c>
      <c r="AV90">
        <v>27</v>
      </c>
      <c r="AX90">
        <v>169</v>
      </c>
      <c r="AY90">
        <v>401</v>
      </c>
    </row>
    <row r="91" spans="1:51" x14ac:dyDescent="0.25">
      <c r="A91" t="s">
        <v>272</v>
      </c>
      <c r="B91" t="s">
        <v>273</v>
      </c>
      <c r="C91" t="s">
        <v>233</v>
      </c>
      <c r="D91" t="s">
        <v>211</v>
      </c>
      <c r="F91">
        <v>6345.3</v>
      </c>
      <c r="H91">
        <v>37241066.959999993</v>
      </c>
      <c r="I91">
        <v>5396550.7400000002</v>
      </c>
      <c r="J91">
        <v>20837320.259999998</v>
      </c>
      <c r="K91">
        <v>31789913.407199994</v>
      </c>
      <c r="L91">
        <v>95264851.367199987</v>
      </c>
      <c r="M91">
        <v>1.0572999999999999</v>
      </c>
      <c r="N91">
        <v>98901965.310000002</v>
      </c>
      <c r="O91">
        <v>15586.64</v>
      </c>
      <c r="Q91">
        <v>84393046.989999995</v>
      </c>
      <c r="R91">
        <v>12035128.4</v>
      </c>
      <c r="S91">
        <v>101090830.37</v>
      </c>
      <c r="T91">
        <v>1.022131663947619</v>
      </c>
      <c r="V91">
        <v>-2188865.0600000024</v>
      </c>
      <c r="W91">
        <v>1.022131663947619</v>
      </c>
      <c r="X91">
        <v>4</v>
      </c>
      <c r="Y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1.2479655814138806</v>
      </c>
      <c r="AL91">
        <v>0</v>
      </c>
      <c r="AM91">
        <v>7918.7160037454969</v>
      </c>
      <c r="AN91">
        <v>7918.71</v>
      </c>
      <c r="AO91">
        <v>1.24</v>
      </c>
      <c r="AP91">
        <v>12035128.4</v>
      </c>
      <c r="AQ91">
        <v>12043047.110000001</v>
      </c>
      <c r="AS91">
        <v>12043047.110000001</v>
      </c>
      <c r="AU91">
        <v>55</v>
      </c>
      <c r="AV91">
        <v>28</v>
      </c>
      <c r="AX91">
        <v>2726</v>
      </c>
      <c r="AY91">
        <v>3567.66</v>
      </c>
    </row>
    <row r="92" spans="1:51" x14ac:dyDescent="0.25">
      <c r="A92" t="s">
        <v>274</v>
      </c>
      <c r="B92" t="s">
        <v>275</v>
      </c>
      <c r="C92" t="s">
        <v>233</v>
      </c>
      <c r="D92" t="s">
        <v>211</v>
      </c>
      <c r="F92">
        <v>4073.8</v>
      </c>
      <c r="H92">
        <v>23665216.989999998</v>
      </c>
      <c r="I92">
        <v>3464685.42</v>
      </c>
      <c r="J92">
        <v>12477766.419999998</v>
      </c>
      <c r="K92">
        <v>20080405.392200001</v>
      </c>
      <c r="L92">
        <v>59688074.222199999</v>
      </c>
      <c r="M92">
        <v>1.0572999999999999</v>
      </c>
      <c r="N92">
        <v>61957593.640000001</v>
      </c>
      <c r="O92">
        <v>15208.79</v>
      </c>
      <c r="Q92">
        <v>61920762.289999999</v>
      </c>
      <c r="R92">
        <v>8054233.0199999996</v>
      </c>
      <c r="S92">
        <v>73372459.439999998</v>
      </c>
      <c r="T92">
        <v>1.1842367517745318</v>
      </c>
      <c r="V92">
        <v>-11414865.799999997</v>
      </c>
      <c r="W92">
        <v>1.1842367517745318</v>
      </c>
      <c r="X92">
        <v>4</v>
      </c>
      <c r="Y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1.2177122756659806</v>
      </c>
      <c r="AL92">
        <v>0</v>
      </c>
      <c r="AM92">
        <v>4960.7162686080719</v>
      </c>
      <c r="AN92">
        <v>4960.71</v>
      </c>
      <c r="AO92">
        <v>1.21</v>
      </c>
      <c r="AP92">
        <v>8054233.0199999996</v>
      </c>
      <c r="AQ92">
        <v>8059193.7299999995</v>
      </c>
      <c r="AS92">
        <v>8059193.7299999995</v>
      </c>
      <c r="AU92">
        <v>55</v>
      </c>
      <c r="AV92">
        <v>28</v>
      </c>
      <c r="AX92">
        <v>1502</v>
      </c>
      <c r="AY92">
        <v>2214.33</v>
      </c>
    </row>
    <row r="93" spans="1:51" x14ac:dyDescent="0.25">
      <c r="A93" t="s">
        <v>276</v>
      </c>
      <c r="B93" t="s">
        <v>277</v>
      </c>
      <c r="C93" t="s">
        <v>233</v>
      </c>
      <c r="D93" t="s">
        <v>211</v>
      </c>
      <c r="F93">
        <v>3334.75</v>
      </c>
      <c r="H93">
        <v>19804591.060000002</v>
      </c>
      <c r="I93">
        <v>2836138.18</v>
      </c>
      <c r="J93">
        <v>11423919.520000001</v>
      </c>
      <c r="K93">
        <v>17863472.802000001</v>
      </c>
      <c r="L93">
        <v>51928121.562000006</v>
      </c>
      <c r="M93">
        <v>1.0572999999999999</v>
      </c>
      <c r="N93">
        <v>53880025.93</v>
      </c>
      <c r="O93">
        <v>16157.14</v>
      </c>
      <c r="Q93">
        <v>31099008.52</v>
      </c>
      <c r="R93">
        <v>6441820.9100000001</v>
      </c>
      <c r="S93">
        <v>38195325.75</v>
      </c>
      <c r="T93">
        <v>0.70889583088958996</v>
      </c>
      <c r="V93">
        <v>15684700.18</v>
      </c>
      <c r="W93">
        <v>0.70889583088958996</v>
      </c>
      <c r="X93">
        <v>2</v>
      </c>
      <c r="Y93">
        <v>0</v>
      </c>
      <c r="AA93">
        <v>0</v>
      </c>
      <c r="AB93">
        <v>0</v>
      </c>
      <c r="AC93">
        <v>4459499.7249296997</v>
      </c>
      <c r="AD93">
        <v>232610.46030737195</v>
      </c>
      <c r="AE93">
        <v>232610.46030737195</v>
      </c>
      <c r="AF93">
        <v>228262.16909816753</v>
      </c>
      <c r="AG93">
        <v>0</v>
      </c>
      <c r="AH93">
        <v>69.753492857747048</v>
      </c>
      <c r="AI93">
        <v>68.449559666591952</v>
      </c>
      <c r="AJ93">
        <v>0</v>
      </c>
      <c r="AK93">
        <v>0</v>
      </c>
      <c r="AL93">
        <v>0</v>
      </c>
      <c r="AM93">
        <v>0</v>
      </c>
      <c r="AN93">
        <v>228262.16</v>
      </c>
      <c r="AO93">
        <v>68.44</v>
      </c>
      <c r="AP93">
        <v>7467198.75</v>
      </c>
      <c r="AQ93">
        <v>7695460.9100000001</v>
      </c>
      <c r="AS93">
        <v>7695460.9100000001</v>
      </c>
      <c r="AU93">
        <v>20</v>
      </c>
      <c r="AV93">
        <v>10</v>
      </c>
      <c r="AX93">
        <v>1466.5</v>
      </c>
      <c r="AY93">
        <v>2042</v>
      </c>
    </row>
    <row r="94" spans="1:51" x14ac:dyDescent="0.25">
      <c r="A94" t="s">
        <v>278</v>
      </c>
      <c r="B94" t="s">
        <v>279</v>
      </c>
      <c r="C94" t="s">
        <v>233</v>
      </c>
      <c r="D94" t="s">
        <v>211</v>
      </c>
      <c r="F94">
        <v>4465.5</v>
      </c>
      <c r="H94">
        <v>24120392.899999999</v>
      </c>
      <c r="I94">
        <v>3797818.44</v>
      </c>
      <c r="J94">
        <v>5683532.5099999988</v>
      </c>
      <c r="K94">
        <v>19116014.408999998</v>
      </c>
      <c r="L94">
        <v>52717758.259000003</v>
      </c>
      <c r="M94">
        <v>1.0572999999999999</v>
      </c>
      <c r="N94">
        <v>54643138.18</v>
      </c>
      <c r="O94">
        <v>12236.73</v>
      </c>
      <c r="Q94">
        <v>59133535.560000002</v>
      </c>
      <c r="R94">
        <v>3356494.19</v>
      </c>
      <c r="S94">
        <v>63665070.990000002</v>
      </c>
      <c r="T94">
        <v>1.1651064179418256</v>
      </c>
      <c r="V94">
        <v>-9021932.8100000024</v>
      </c>
      <c r="W94">
        <v>1.1651064179418256</v>
      </c>
      <c r="X94">
        <v>4</v>
      </c>
      <c r="Y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0.97975025566225205</v>
      </c>
      <c r="AL94">
        <v>0</v>
      </c>
      <c r="AM94">
        <v>4375.0747666597863</v>
      </c>
      <c r="AN94">
        <v>4375.07</v>
      </c>
      <c r="AO94">
        <v>0.97</v>
      </c>
      <c r="AP94">
        <v>3367111.47</v>
      </c>
      <c r="AQ94">
        <v>3371486.54</v>
      </c>
      <c r="AS94">
        <v>3371486.54</v>
      </c>
      <c r="AU94">
        <v>55</v>
      </c>
      <c r="AV94">
        <v>28</v>
      </c>
      <c r="AX94">
        <v>323</v>
      </c>
      <c r="AY94">
        <v>595</v>
      </c>
    </row>
    <row r="95" spans="1:51" x14ac:dyDescent="0.25">
      <c r="A95" t="s">
        <v>280</v>
      </c>
      <c r="B95" t="s">
        <v>281</v>
      </c>
      <c r="C95" t="s">
        <v>233</v>
      </c>
      <c r="D95" t="s">
        <v>211</v>
      </c>
      <c r="F95">
        <v>7478.96</v>
      </c>
      <c r="H95">
        <v>41851627.649999999</v>
      </c>
      <c r="I95">
        <v>6360705.9000000004</v>
      </c>
      <c r="J95">
        <v>13632745.020000001</v>
      </c>
      <c r="K95">
        <v>33652376.37624</v>
      </c>
      <c r="L95">
        <v>95497454.946240008</v>
      </c>
      <c r="M95">
        <v>1.0572999999999999</v>
      </c>
      <c r="N95">
        <v>99041177.939999998</v>
      </c>
      <c r="O95">
        <v>13242.64</v>
      </c>
      <c r="Q95">
        <v>92530943.25</v>
      </c>
      <c r="R95">
        <v>8061361.4100000001</v>
      </c>
      <c r="S95">
        <v>102716526.73999999</v>
      </c>
      <c r="T95">
        <v>1.0371093001562093</v>
      </c>
      <c r="V95">
        <v>-3675348.799999997</v>
      </c>
      <c r="W95">
        <v>1.0371093001562093</v>
      </c>
      <c r="X95">
        <v>4</v>
      </c>
      <c r="Y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1.0602894314403257</v>
      </c>
      <c r="AL95">
        <v>0</v>
      </c>
      <c r="AM95">
        <v>7929.8622461649384</v>
      </c>
      <c r="AN95">
        <v>7929.86</v>
      </c>
      <c r="AO95">
        <v>1.06</v>
      </c>
      <c r="AP95">
        <v>8267263.3900000015</v>
      </c>
      <c r="AQ95">
        <v>8275193.2500000019</v>
      </c>
      <c r="AS95">
        <v>8275193.2500000019</v>
      </c>
      <c r="AU95">
        <v>18</v>
      </c>
      <c r="AV95">
        <v>9</v>
      </c>
      <c r="AX95">
        <v>1090.5</v>
      </c>
      <c r="AY95">
        <v>2111</v>
      </c>
    </row>
    <row r="96" spans="1:51" x14ac:dyDescent="0.25">
      <c r="A96" t="s">
        <v>282</v>
      </c>
      <c r="B96" t="s">
        <v>283</v>
      </c>
      <c r="C96" t="s">
        <v>233</v>
      </c>
      <c r="D96" t="s">
        <v>211</v>
      </c>
      <c r="F96">
        <v>716</v>
      </c>
      <c r="H96">
        <v>4051015.07</v>
      </c>
      <c r="I96">
        <v>608943.68000000005</v>
      </c>
      <c r="J96">
        <v>1451646.7600000002</v>
      </c>
      <c r="K96">
        <v>3277874.8220000002</v>
      </c>
      <c r="L96">
        <v>9389480.3320000004</v>
      </c>
      <c r="M96">
        <v>1.0572999999999999</v>
      </c>
      <c r="N96">
        <v>9739675.3200000003</v>
      </c>
      <c r="O96">
        <v>13602.89</v>
      </c>
      <c r="Q96">
        <v>8543643.1899999995</v>
      </c>
      <c r="R96">
        <v>583840.79</v>
      </c>
      <c r="S96">
        <v>9566033.8999999985</v>
      </c>
      <c r="T96">
        <v>0.98217174450944611</v>
      </c>
      <c r="V96">
        <v>173641.42000000179</v>
      </c>
      <c r="W96">
        <v>0.98217174450944611</v>
      </c>
      <c r="X96">
        <v>3</v>
      </c>
      <c r="Y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27.856370674789389</v>
      </c>
      <c r="AK96">
        <v>0</v>
      </c>
      <c r="AL96">
        <v>19945.161403149203</v>
      </c>
      <c r="AM96">
        <v>0</v>
      </c>
      <c r="AN96">
        <v>19945.16</v>
      </c>
      <c r="AO96">
        <v>27.85</v>
      </c>
      <c r="AP96">
        <v>586330.41999999993</v>
      </c>
      <c r="AQ96">
        <v>606275.57999999996</v>
      </c>
      <c r="AS96">
        <v>606275.57999999996</v>
      </c>
      <c r="AU96">
        <v>15</v>
      </c>
      <c r="AV96">
        <v>8</v>
      </c>
      <c r="AX96">
        <v>118.5</v>
      </c>
      <c r="AY96">
        <v>251</v>
      </c>
    </row>
    <row r="97" spans="1:51" x14ac:dyDescent="0.25">
      <c r="A97" t="s">
        <v>284</v>
      </c>
      <c r="B97" t="s">
        <v>285</v>
      </c>
      <c r="C97" t="s">
        <v>233</v>
      </c>
      <c r="D97" t="s">
        <v>211</v>
      </c>
      <c r="F97">
        <v>1728.63</v>
      </c>
      <c r="H97">
        <v>10064286.800000001</v>
      </c>
      <c r="I97">
        <v>1470165.24</v>
      </c>
      <c r="J97">
        <v>4585306.93</v>
      </c>
      <c r="K97">
        <v>8320417.1367199998</v>
      </c>
      <c r="L97">
        <v>24440176.106720001</v>
      </c>
      <c r="M97">
        <v>1.0572999999999999</v>
      </c>
      <c r="N97">
        <v>25363838.289999999</v>
      </c>
      <c r="O97">
        <v>14672.79</v>
      </c>
      <c r="Q97">
        <v>23901225.690000001</v>
      </c>
      <c r="R97">
        <v>2334371.87</v>
      </c>
      <c r="S97">
        <v>27120459.610000003</v>
      </c>
      <c r="T97">
        <v>1.0692569200258848</v>
      </c>
      <c r="V97">
        <v>-1756621.320000004</v>
      </c>
      <c r="W97">
        <v>1.0692569200258848</v>
      </c>
      <c r="X97">
        <v>4</v>
      </c>
      <c r="Y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1.1747968567762348</v>
      </c>
      <c r="AL97">
        <v>0</v>
      </c>
      <c r="AM97">
        <v>2030.7890905291031</v>
      </c>
      <c r="AN97">
        <v>2030.78</v>
      </c>
      <c r="AO97">
        <v>1.17</v>
      </c>
      <c r="AP97">
        <v>2334371.8699999996</v>
      </c>
      <c r="AQ97">
        <v>2336402.6499999994</v>
      </c>
      <c r="AS97">
        <v>2336402.6499999994</v>
      </c>
      <c r="AU97">
        <v>17</v>
      </c>
      <c r="AV97">
        <v>9</v>
      </c>
      <c r="AX97">
        <v>417</v>
      </c>
      <c r="AY97">
        <v>912.66</v>
      </c>
    </row>
    <row r="98" spans="1:51" x14ac:dyDescent="0.25">
      <c r="A98" t="s">
        <v>286</v>
      </c>
      <c r="B98" t="s">
        <v>287</v>
      </c>
      <c r="C98" t="s">
        <v>233</v>
      </c>
      <c r="D98" t="s">
        <v>211</v>
      </c>
      <c r="F98">
        <v>1642.25</v>
      </c>
      <c r="H98">
        <v>9673086.1499999985</v>
      </c>
      <c r="I98">
        <v>1396700.78</v>
      </c>
      <c r="J98">
        <v>5038497.8499999996</v>
      </c>
      <c r="K98">
        <v>8600429.7129999977</v>
      </c>
      <c r="L98">
        <v>24708714.492999993</v>
      </c>
      <c r="M98">
        <v>1.0572999999999999</v>
      </c>
      <c r="N98">
        <v>25631719.210000001</v>
      </c>
      <c r="O98">
        <v>15607.68</v>
      </c>
      <c r="Q98">
        <v>14778302.9</v>
      </c>
      <c r="R98">
        <v>3292858.93</v>
      </c>
      <c r="S98">
        <v>18590371.240000002</v>
      </c>
      <c r="T98">
        <v>0.72528772212622883</v>
      </c>
      <c r="V98">
        <v>7041347.9699999988</v>
      </c>
      <c r="W98">
        <v>0.72528772212622883</v>
      </c>
      <c r="X98">
        <v>2</v>
      </c>
      <c r="Y98">
        <v>0</v>
      </c>
      <c r="AA98">
        <v>0</v>
      </c>
      <c r="AB98">
        <v>0</v>
      </c>
      <c r="AC98">
        <v>2539125.8197829989</v>
      </c>
      <c r="AD98">
        <v>132442.48506537743</v>
      </c>
      <c r="AE98">
        <v>132442.48506537743</v>
      </c>
      <c r="AF98">
        <v>129966.67854844792</v>
      </c>
      <c r="AG98">
        <v>0</v>
      </c>
      <c r="AH98">
        <v>80.646969137084753</v>
      </c>
      <c r="AI98">
        <v>79.139399329242153</v>
      </c>
      <c r="AJ98">
        <v>0</v>
      </c>
      <c r="AK98">
        <v>0</v>
      </c>
      <c r="AL98">
        <v>0</v>
      </c>
      <c r="AM98">
        <v>0</v>
      </c>
      <c r="AN98">
        <v>129966.67</v>
      </c>
      <c r="AO98">
        <v>79.13</v>
      </c>
      <c r="AP98">
        <v>3857333.75</v>
      </c>
      <c r="AQ98">
        <v>3987300.42</v>
      </c>
      <c r="AS98">
        <v>3987300.42</v>
      </c>
      <c r="AU98">
        <v>16</v>
      </c>
      <c r="AV98">
        <v>8</v>
      </c>
      <c r="AX98">
        <v>583</v>
      </c>
      <c r="AY98">
        <v>927.33</v>
      </c>
    </row>
    <row r="99" spans="1:51" x14ac:dyDescent="0.25">
      <c r="A99" t="s">
        <v>288</v>
      </c>
      <c r="B99" t="s">
        <v>289</v>
      </c>
      <c r="C99" t="s">
        <v>233</v>
      </c>
      <c r="D99" t="s">
        <v>211</v>
      </c>
      <c r="F99">
        <v>875.48</v>
      </c>
      <c r="H99">
        <v>4883065.6199999992</v>
      </c>
      <c r="I99">
        <v>744578.23</v>
      </c>
      <c r="J99">
        <v>1720887.03</v>
      </c>
      <c r="K99">
        <v>3973372.7831200003</v>
      </c>
      <c r="L99">
        <v>11321903.66312</v>
      </c>
      <c r="M99">
        <v>1.0572999999999999</v>
      </c>
      <c r="N99">
        <v>11742974.48</v>
      </c>
      <c r="O99">
        <v>13413.18</v>
      </c>
      <c r="Q99">
        <v>10116328.41</v>
      </c>
      <c r="R99">
        <v>820685.56</v>
      </c>
      <c r="S99">
        <v>11390952.82</v>
      </c>
      <c r="T99">
        <v>0.97002278591343749</v>
      </c>
      <c r="V99">
        <v>352021.66000000015</v>
      </c>
      <c r="W99">
        <v>0.97002278591343749</v>
      </c>
      <c r="X99">
        <v>3</v>
      </c>
      <c r="Y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27.467868740588376</v>
      </c>
      <c r="AK99">
        <v>0</v>
      </c>
      <c r="AL99">
        <v>24047.569725010311</v>
      </c>
      <c r="AM99">
        <v>0</v>
      </c>
      <c r="AN99">
        <v>24047.56</v>
      </c>
      <c r="AO99">
        <v>27.46</v>
      </c>
      <c r="AP99">
        <v>841274.66</v>
      </c>
      <c r="AQ99">
        <v>865322.22000000009</v>
      </c>
      <c r="AS99">
        <v>865322.22000000009</v>
      </c>
      <c r="AU99">
        <v>16</v>
      </c>
      <c r="AV99">
        <v>8</v>
      </c>
      <c r="AX99">
        <v>149</v>
      </c>
      <c r="AY99">
        <v>276</v>
      </c>
    </row>
    <row r="100" spans="1:51" x14ac:dyDescent="0.25">
      <c r="A100" t="s">
        <v>290</v>
      </c>
      <c r="B100" t="s">
        <v>291</v>
      </c>
      <c r="C100" t="s">
        <v>233</v>
      </c>
      <c r="D100" t="s">
        <v>211</v>
      </c>
      <c r="F100">
        <v>590.75</v>
      </c>
      <c r="H100">
        <v>3410165.8200000003</v>
      </c>
      <c r="I100">
        <v>502421.06</v>
      </c>
      <c r="J100">
        <v>1293903.0900000001</v>
      </c>
      <c r="K100">
        <v>2751445.6</v>
      </c>
      <c r="L100">
        <v>7957935.5700000003</v>
      </c>
      <c r="M100">
        <v>1.0572999999999999</v>
      </c>
      <c r="N100">
        <v>8256267.4400000004</v>
      </c>
      <c r="O100">
        <v>13975.9</v>
      </c>
      <c r="Q100">
        <v>7884394.6299999999</v>
      </c>
      <c r="R100">
        <v>553676.39</v>
      </c>
      <c r="S100">
        <v>8751044.6699999999</v>
      </c>
      <c r="T100">
        <v>1.0599274712932505</v>
      </c>
      <c r="V100">
        <v>-494777.22999999952</v>
      </c>
      <c r="W100">
        <v>1.0599274712932505</v>
      </c>
      <c r="X100">
        <v>4</v>
      </c>
      <c r="Y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1.1189994371823924</v>
      </c>
      <c r="AL100">
        <v>0</v>
      </c>
      <c r="AM100">
        <v>661.04891751549826</v>
      </c>
      <c r="AN100">
        <v>661.04</v>
      </c>
      <c r="AO100">
        <v>1.1100000000000001</v>
      </c>
      <c r="AP100">
        <v>553676.39</v>
      </c>
      <c r="AQ100">
        <v>554337.43000000005</v>
      </c>
      <c r="AS100">
        <v>554337.43000000005</v>
      </c>
      <c r="AU100">
        <v>15</v>
      </c>
      <c r="AV100">
        <v>8</v>
      </c>
      <c r="AX100">
        <v>85.5</v>
      </c>
      <c r="AY100">
        <v>266</v>
      </c>
    </row>
    <row r="101" spans="1:51" x14ac:dyDescent="0.25">
      <c r="A101" t="s">
        <v>292</v>
      </c>
      <c r="B101" t="s">
        <v>293</v>
      </c>
      <c r="C101" t="s">
        <v>233</v>
      </c>
      <c r="D101" t="s">
        <v>211</v>
      </c>
      <c r="F101">
        <v>745.31</v>
      </c>
      <c r="H101">
        <v>4191720.91</v>
      </c>
      <c r="I101">
        <v>633871.24</v>
      </c>
      <c r="J101">
        <v>1377323.2899999998</v>
      </c>
      <c r="K101">
        <v>3365821.0516399993</v>
      </c>
      <c r="L101">
        <v>9568736.4916399997</v>
      </c>
      <c r="M101">
        <v>1.0572999999999999</v>
      </c>
      <c r="N101">
        <v>9924163.5399999991</v>
      </c>
      <c r="O101">
        <v>13315.48</v>
      </c>
      <c r="Q101">
        <v>9434277</v>
      </c>
      <c r="R101">
        <v>540261.80000000005</v>
      </c>
      <c r="S101">
        <v>10843251.41</v>
      </c>
      <c r="T101">
        <v>1.0926111169264348</v>
      </c>
      <c r="V101">
        <v>-919087.87000000104</v>
      </c>
      <c r="W101">
        <v>1.0926111169264348</v>
      </c>
      <c r="X101">
        <v>4</v>
      </c>
      <c r="Y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1.0661217663112237</v>
      </c>
      <c r="AL101">
        <v>0</v>
      </c>
      <c r="AM101">
        <v>794.59121364941814</v>
      </c>
      <c r="AN101">
        <v>794.59</v>
      </c>
      <c r="AO101">
        <v>1.06</v>
      </c>
      <c r="AP101">
        <v>540261.79999999993</v>
      </c>
      <c r="AQ101">
        <v>541056.3899999999</v>
      </c>
      <c r="AS101">
        <v>541056.3899999999</v>
      </c>
      <c r="AU101">
        <v>16</v>
      </c>
      <c r="AV101">
        <v>8</v>
      </c>
      <c r="AX101">
        <v>81.5</v>
      </c>
      <c r="AY101">
        <v>256</v>
      </c>
    </row>
    <row r="102" spans="1:51" x14ac:dyDescent="0.25">
      <c r="A102" t="s">
        <v>294</v>
      </c>
      <c r="B102" t="s">
        <v>295</v>
      </c>
      <c r="C102" t="s">
        <v>233</v>
      </c>
      <c r="D102" t="s">
        <v>211</v>
      </c>
      <c r="F102">
        <v>470.5</v>
      </c>
      <c r="H102">
        <v>2679101.06</v>
      </c>
      <c r="I102">
        <v>400150.84</v>
      </c>
      <c r="J102">
        <v>1163387.96</v>
      </c>
      <c r="K102">
        <v>2220265.1519999998</v>
      </c>
      <c r="L102">
        <v>6462905.0119999992</v>
      </c>
      <c r="M102">
        <v>1.0572999999999999</v>
      </c>
      <c r="N102">
        <v>6706008.2699999996</v>
      </c>
      <c r="O102">
        <v>14252.94</v>
      </c>
      <c r="Q102">
        <v>6296120.0300000003</v>
      </c>
      <c r="R102">
        <v>607915.18999999994</v>
      </c>
      <c r="S102">
        <v>7103201.540000001</v>
      </c>
      <c r="T102">
        <v>1.0592294631930124</v>
      </c>
      <c r="V102">
        <v>-397193.27000000142</v>
      </c>
      <c r="W102">
        <v>1.0592294631930124</v>
      </c>
      <c r="X102">
        <v>4</v>
      </c>
      <c r="Y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1.1411803974234322</v>
      </c>
      <c r="AL102">
        <v>0</v>
      </c>
      <c r="AM102">
        <v>536.92537698772492</v>
      </c>
      <c r="AN102">
        <v>536.91999999999996</v>
      </c>
      <c r="AO102">
        <v>1.1399999999999999</v>
      </c>
      <c r="AP102">
        <v>618564.05000000005</v>
      </c>
      <c r="AQ102">
        <v>619100.97000000009</v>
      </c>
      <c r="AS102">
        <v>619100.97000000009</v>
      </c>
      <c r="AU102">
        <v>16</v>
      </c>
      <c r="AV102">
        <v>8</v>
      </c>
      <c r="AX102">
        <v>128.5</v>
      </c>
      <c r="AY102">
        <v>192</v>
      </c>
    </row>
    <row r="103" spans="1:51" x14ac:dyDescent="0.25">
      <c r="A103" t="s">
        <v>296</v>
      </c>
      <c r="B103" t="s">
        <v>297</v>
      </c>
      <c r="C103" t="s">
        <v>233</v>
      </c>
      <c r="D103" t="s">
        <v>211</v>
      </c>
      <c r="F103">
        <v>1021.48</v>
      </c>
      <c r="H103">
        <v>5797272.1200000001</v>
      </c>
      <c r="I103">
        <v>868748.31</v>
      </c>
      <c r="J103">
        <v>2254919.67</v>
      </c>
      <c r="K103">
        <v>4734045.8511200007</v>
      </c>
      <c r="L103">
        <v>13654985.95112</v>
      </c>
      <c r="M103">
        <v>1.0572999999999999</v>
      </c>
      <c r="N103">
        <v>14166155.810000001</v>
      </c>
      <c r="O103">
        <v>13868.26</v>
      </c>
      <c r="Q103">
        <v>11916359.189999999</v>
      </c>
      <c r="R103">
        <v>1691454.3</v>
      </c>
      <c r="S103">
        <v>14086969.59</v>
      </c>
      <c r="T103">
        <v>0.99441018289915306</v>
      </c>
      <c r="V103">
        <v>79186.220000000671</v>
      </c>
      <c r="W103">
        <v>0.99441018289915306</v>
      </c>
      <c r="X103">
        <v>3</v>
      </c>
      <c r="Y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28.399796096698587</v>
      </c>
      <c r="AK103">
        <v>0</v>
      </c>
      <c r="AL103">
        <v>29009.823716855673</v>
      </c>
      <c r="AM103">
        <v>0</v>
      </c>
      <c r="AN103">
        <v>29009.82</v>
      </c>
      <c r="AO103">
        <v>28.39</v>
      </c>
      <c r="AP103">
        <v>1776438.83</v>
      </c>
      <c r="AQ103">
        <v>1805448.6500000001</v>
      </c>
      <c r="AS103">
        <v>1805448.6500000001</v>
      </c>
      <c r="AU103">
        <v>16</v>
      </c>
      <c r="AV103">
        <v>8</v>
      </c>
      <c r="AX103">
        <v>209.5</v>
      </c>
      <c r="AY103">
        <v>386</v>
      </c>
    </row>
    <row r="104" spans="1:51" x14ac:dyDescent="0.25">
      <c r="A104" t="s">
        <v>298</v>
      </c>
      <c r="B104" t="s">
        <v>299</v>
      </c>
      <c r="C104" t="s">
        <v>233</v>
      </c>
      <c r="D104" t="s">
        <v>211</v>
      </c>
      <c r="F104">
        <v>1210</v>
      </c>
      <c r="H104">
        <v>6832881.1300000008</v>
      </c>
      <c r="I104">
        <v>1029080.8</v>
      </c>
      <c r="J104">
        <v>2572184.7700000005</v>
      </c>
      <c r="K104">
        <v>5572969.1460000006</v>
      </c>
      <c r="L104">
        <v>16007115.846000001</v>
      </c>
      <c r="M104">
        <v>1.0572999999999999</v>
      </c>
      <c r="N104">
        <v>16604992.449999999</v>
      </c>
      <c r="O104">
        <v>13723.13</v>
      </c>
      <c r="Q104">
        <v>19821789.850000001</v>
      </c>
      <c r="R104">
        <v>1162897.57</v>
      </c>
      <c r="S104">
        <v>21570916.040000003</v>
      </c>
      <c r="T104">
        <v>1.2990620805732438</v>
      </c>
      <c r="V104">
        <v>-4965923.5900000036</v>
      </c>
      <c r="W104">
        <v>1.2990620805732438</v>
      </c>
      <c r="X104">
        <v>4</v>
      </c>
      <c r="Y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1.0987608033418754</v>
      </c>
      <c r="AL104">
        <v>0</v>
      </c>
      <c r="AM104">
        <v>1329.5005720436693</v>
      </c>
      <c r="AN104">
        <v>1329.5</v>
      </c>
      <c r="AO104">
        <v>1.0900000000000001</v>
      </c>
      <c r="AP104">
        <v>1162897.57</v>
      </c>
      <c r="AQ104">
        <v>1164227.07</v>
      </c>
      <c r="AS104">
        <v>1164227.07</v>
      </c>
      <c r="AU104">
        <v>16</v>
      </c>
      <c r="AV104">
        <v>8</v>
      </c>
      <c r="AX104">
        <v>231.5</v>
      </c>
      <c r="AY104">
        <v>434</v>
      </c>
    </row>
    <row r="105" spans="1:51" x14ac:dyDescent="0.25">
      <c r="A105" t="s">
        <v>300</v>
      </c>
      <c r="B105" t="s">
        <v>301</v>
      </c>
      <c r="C105" t="s">
        <v>233</v>
      </c>
      <c r="D105" t="s">
        <v>222</v>
      </c>
      <c r="F105">
        <v>3716</v>
      </c>
      <c r="H105">
        <v>22862619.780000001</v>
      </c>
      <c r="I105">
        <v>3160383.68</v>
      </c>
      <c r="J105">
        <v>5526429.9400000004</v>
      </c>
      <c r="K105">
        <v>19309694.597000003</v>
      </c>
      <c r="L105">
        <v>50859127.997000009</v>
      </c>
      <c r="M105">
        <v>1.0572999999999999</v>
      </c>
      <c r="N105">
        <v>52666910.530000001</v>
      </c>
      <c r="O105">
        <v>14173.01</v>
      </c>
      <c r="Q105">
        <v>52049278.259999998</v>
      </c>
      <c r="R105">
        <v>2792688.44</v>
      </c>
      <c r="S105">
        <v>56836327.599999994</v>
      </c>
      <c r="T105">
        <v>1.0791657803361185</v>
      </c>
      <c r="V105">
        <v>-4169417.0699999928</v>
      </c>
      <c r="W105">
        <v>1.0791657803361185</v>
      </c>
      <c r="X105">
        <v>4</v>
      </c>
      <c r="Y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1.1347808124926264</v>
      </c>
      <c r="AL105">
        <v>0</v>
      </c>
      <c r="AM105">
        <v>4216.8454992225998</v>
      </c>
      <c r="AN105">
        <v>4216.84</v>
      </c>
      <c r="AO105">
        <v>1.1299999999999999</v>
      </c>
      <c r="AP105">
        <v>2954141.8599999994</v>
      </c>
      <c r="AQ105">
        <v>2958358.6999999993</v>
      </c>
      <c r="AS105">
        <v>2958358.6999999993</v>
      </c>
      <c r="AU105">
        <v>18</v>
      </c>
      <c r="AV105">
        <v>9</v>
      </c>
      <c r="AX105">
        <v>198.5</v>
      </c>
      <c r="AY105">
        <v>943</v>
      </c>
    </row>
    <row r="106" spans="1:51" x14ac:dyDescent="0.25">
      <c r="A106" t="s">
        <v>302</v>
      </c>
      <c r="B106" t="s">
        <v>303</v>
      </c>
      <c r="C106" t="s">
        <v>233</v>
      </c>
      <c r="D106" t="s">
        <v>222</v>
      </c>
      <c r="F106">
        <v>4085.5</v>
      </c>
      <c r="H106">
        <v>24234563.16</v>
      </c>
      <c r="I106">
        <v>3474636.04</v>
      </c>
      <c r="J106">
        <v>3606387.3899999997</v>
      </c>
      <c r="K106">
        <v>20233361.682999998</v>
      </c>
      <c r="L106">
        <v>51548948.273000002</v>
      </c>
      <c r="M106">
        <v>1.0572999999999999</v>
      </c>
      <c r="N106">
        <v>53343331.380000003</v>
      </c>
      <c r="O106">
        <v>13056.74</v>
      </c>
      <c r="Q106">
        <v>97361244.829999998</v>
      </c>
      <c r="R106">
        <v>2409986.0699999998</v>
      </c>
      <c r="S106">
        <v>100956019.16999999</v>
      </c>
      <c r="T106">
        <v>1.8925705717706898</v>
      </c>
      <c r="V106">
        <v>-47612687.789999984</v>
      </c>
      <c r="W106">
        <v>1.8925705717706898</v>
      </c>
      <c r="X106">
        <v>4</v>
      </c>
      <c r="Y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1.0454054643793402</v>
      </c>
      <c r="AL106">
        <v>0</v>
      </c>
      <c r="AM106">
        <v>4271.0040247217948</v>
      </c>
      <c r="AN106">
        <v>4271</v>
      </c>
      <c r="AO106">
        <v>1.04</v>
      </c>
      <c r="AP106">
        <v>2412194.4300000002</v>
      </c>
      <c r="AQ106">
        <v>2416465.4300000002</v>
      </c>
      <c r="AS106">
        <v>2416465.4300000002</v>
      </c>
      <c r="AU106">
        <v>18</v>
      </c>
      <c r="AV106">
        <v>9</v>
      </c>
      <c r="AX106">
        <v>23</v>
      </c>
      <c r="AY106">
        <v>191</v>
      </c>
    </row>
    <row r="107" spans="1:51" x14ac:dyDescent="0.25">
      <c r="A107" t="s">
        <v>304</v>
      </c>
      <c r="B107" t="s">
        <v>305</v>
      </c>
      <c r="C107" t="s">
        <v>233</v>
      </c>
      <c r="D107" t="s">
        <v>222</v>
      </c>
      <c r="F107">
        <v>6335.82</v>
      </c>
      <c r="H107">
        <v>39532771.560000002</v>
      </c>
      <c r="I107">
        <v>5388488.1900000004</v>
      </c>
      <c r="J107">
        <v>10726431.649999999</v>
      </c>
      <c r="K107">
        <v>33471706.744079996</v>
      </c>
      <c r="L107">
        <v>89119398.144079998</v>
      </c>
      <c r="M107">
        <v>1.0572999999999999</v>
      </c>
      <c r="N107">
        <v>92308010.859999999</v>
      </c>
      <c r="O107">
        <v>14569.22</v>
      </c>
      <c r="Q107">
        <v>93445501.650000006</v>
      </c>
      <c r="R107">
        <v>5311215.1500000004</v>
      </c>
      <c r="S107">
        <v>103955607.40000001</v>
      </c>
      <c r="T107">
        <v>1.1261818603985028</v>
      </c>
      <c r="V107">
        <v>-11647596.540000007</v>
      </c>
      <c r="W107">
        <v>1.1261818603985028</v>
      </c>
      <c r="X107">
        <v>4</v>
      </c>
      <c r="Y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1.1665044719254349</v>
      </c>
      <c r="AL107">
        <v>0</v>
      </c>
      <c r="AM107">
        <v>7390.7623633146095</v>
      </c>
      <c r="AN107">
        <v>7390.76</v>
      </c>
      <c r="AO107">
        <v>1.1599999999999999</v>
      </c>
      <c r="AP107">
        <v>5612461.5</v>
      </c>
      <c r="AQ107">
        <v>5619852.2599999998</v>
      </c>
      <c r="AS107">
        <v>5619852.2599999998</v>
      </c>
      <c r="AU107">
        <v>55</v>
      </c>
      <c r="AV107">
        <v>28</v>
      </c>
      <c r="AX107">
        <v>379.66</v>
      </c>
      <c r="AY107">
        <v>2133</v>
      </c>
    </row>
    <row r="108" spans="1:51" x14ac:dyDescent="0.25">
      <c r="A108" t="s">
        <v>306</v>
      </c>
      <c r="B108" t="s">
        <v>307</v>
      </c>
      <c r="C108" t="s">
        <v>233</v>
      </c>
      <c r="D108" t="s">
        <v>222</v>
      </c>
      <c r="F108">
        <v>11958</v>
      </c>
      <c r="H108">
        <v>74196779.710000008</v>
      </c>
      <c r="I108">
        <v>10170039.84</v>
      </c>
      <c r="J108">
        <v>19866773.249999996</v>
      </c>
      <c r="K108">
        <v>62938644.539999992</v>
      </c>
      <c r="L108">
        <v>167172237.34</v>
      </c>
      <c r="M108">
        <v>1.0572999999999999</v>
      </c>
      <c r="N108">
        <v>173144822.19999999</v>
      </c>
      <c r="O108">
        <v>14479.41</v>
      </c>
      <c r="Q108">
        <v>158778404.93000001</v>
      </c>
      <c r="R108">
        <v>11450785.59</v>
      </c>
      <c r="S108">
        <v>173351983.51000002</v>
      </c>
      <c r="T108">
        <v>1.0011964626338103</v>
      </c>
      <c r="V108">
        <v>-207161.31000003219</v>
      </c>
      <c r="W108">
        <v>1.0011964626338103</v>
      </c>
      <c r="X108">
        <v>4</v>
      </c>
      <c r="Y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1.1593132665496715</v>
      </c>
      <c r="AL108">
        <v>0</v>
      </c>
      <c r="AM108">
        <v>13863.068041400971</v>
      </c>
      <c r="AN108">
        <v>13863.06</v>
      </c>
      <c r="AO108">
        <v>1.1499999999999999</v>
      </c>
      <c r="AP108">
        <v>12152677.430000002</v>
      </c>
      <c r="AQ108">
        <v>12166540.490000002</v>
      </c>
      <c r="AS108">
        <v>12166540.490000002</v>
      </c>
      <c r="AU108">
        <v>54</v>
      </c>
      <c r="AV108">
        <v>27</v>
      </c>
      <c r="AX108">
        <v>903.5</v>
      </c>
      <c r="AY108">
        <v>3612</v>
      </c>
    </row>
    <row r="109" spans="1:51" x14ac:dyDescent="0.25">
      <c r="A109" t="s">
        <v>308</v>
      </c>
      <c r="B109" t="s">
        <v>309</v>
      </c>
      <c r="C109" t="s">
        <v>233</v>
      </c>
      <c r="D109" t="s">
        <v>222</v>
      </c>
      <c r="F109">
        <v>11982.5</v>
      </c>
      <c r="H109">
        <v>74928737.900000006</v>
      </c>
      <c r="I109">
        <v>10190876.6</v>
      </c>
      <c r="J109">
        <v>20964924.299999997</v>
      </c>
      <c r="K109">
        <v>63551595.196999989</v>
      </c>
      <c r="L109">
        <v>169636133.99699998</v>
      </c>
      <c r="M109">
        <v>1.0572999999999999</v>
      </c>
      <c r="N109">
        <v>175714778.06999999</v>
      </c>
      <c r="O109">
        <v>14664.28</v>
      </c>
      <c r="Q109">
        <v>171470081.18000001</v>
      </c>
      <c r="R109">
        <v>9500709.5399999991</v>
      </c>
      <c r="S109">
        <v>188277070.44999999</v>
      </c>
      <c r="T109">
        <v>1.0714925205380024</v>
      </c>
      <c r="V109">
        <v>-12562292.379999995</v>
      </c>
      <c r="W109">
        <v>1.0714925205380024</v>
      </c>
      <c r="X109">
        <v>4</v>
      </c>
      <c r="Y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1.1741151629539801</v>
      </c>
      <c r="AL109">
        <v>0</v>
      </c>
      <c r="AM109">
        <v>14068.834940096067</v>
      </c>
      <c r="AN109">
        <v>14068.83</v>
      </c>
      <c r="AO109">
        <v>1.17</v>
      </c>
      <c r="AP109">
        <v>10102594.509999998</v>
      </c>
      <c r="AQ109">
        <v>10116663.339999998</v>
      </c>
      <c r="AS109">
        <v>10116663.339999998</v>
      </c>
      <c r="AU109">
        <v>53</v>
      </c>
      <c r="AV109">
        <v>27</v>
      </c>
      <c r="AX109">
        <v>840</v>
      </c>
      <c r="AY109">
        <v>4174</v>
      </c>
    </row>
    <row r="110" spans="1:51" x14ac:dyDescent="0.25">
      <c r="A110" t="s">
        <v>310</v>
      </c>
      <c r="B110" t="s">
        <v>311</v>
      </c>
      <c r="C110" t="s">
        <v>233</v>
      </c>
      <c r="D110" t="s">
        <v>222</v>
      </c>
      <c r="F110">
        <v>4655.5</v>
      </c>
      <c r="H110">
        <v>29360275.369999997</v>
      </c>
      <c r="I110">
        <v>3959409.64</v>
      </c>
      <c r="J110">
        <v>8856049.5100000016</v>
      </c>
      <c r="K110">
        <v>24974897.655999999</v>
      </c>
      <c r="L110">
        <v>67150632.175999999</v>
      </c>
      <c r="M110">
        <v>1.0572999999999999</v>
      </c>
      <c r="N110">
        <v>69567301.760000005</v>
      </c>
      <c r="O110">
        <v>14943.03</v>
      </c>
      <c r="Q110">
        <v>108531778.28</v>
      </c>
      <c r="R110">
        <v>4689925.9800000004</v>
      </c>
      <c r="S110">
        <v>117970661.32000001</v>
      </c>
      <c r="T110">
        <v>1.6957774462345339</v>
      </c>
      <c r="V110">
        <v>-48403359.560000002</v>
      </c>
      <c r="W110">
        <v>1.6957774462345339</v>
      </c>
      <c r="X110">
        <v>4</v>
      </c>
      <c r="Y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1.1964338015939118</v>
      </c>
      <c r="AL110">
        <v>0</v>
      </c>
      <c r="AM110">
        <v>5569.9975633204558</v>
      </c>
      <c r="AN110">
        <v>5569.99</v>
      </c>
      <c r="AO110">
        <v>1.19</v>
      </c>
      <c r="AP110">
        <v>4842709.97</v>
      </c>
      <c r="AQ110">
        <v>4848279.96</v>
      </c>
      <c r="AS110">
        <v>4848279.96</v>
      </c>
      <c r="AU110">
        <v>15</v>
      </c>
      <c r="AV110">
        <v>8</v>
      </c>
      <c r="AX110">
        <v>387</v>
      </c>
      <c r="AY110">
        <v>1860</v>
      </c>
    </row>
    <row r="111" spans="1:51" x14ac:dyDescent="0.25">
      <c r="A111" t="s">
        <v>312</v>
      </c>
      <c r="B111" t="s">
        <v>313</v>
      </c>
      <c r="C111" t="s">
        <v>233</v>
      </c>
      <c r="D111" t="s">
        <v>222</v>
      </c>
      <c r="F111">
        <v>5247.5</v>
      </c>
      <c r="H111">
        <v>31663378.900000002</v>
      </c>
      <c r="I111">
        <v>4462893.8</v>
      </c>
      <c r="J111">
        <v>6234674.2699999996</v>
      </c>
      <c r="K111">
        <v>26620262.693</v>
      </c>
      <c r="L111">
        <v>68981209.663000003</v>
      </c>
      <c r="M111">
        <v>1.0572999999999999</v>
      </c>
      <c r="N111">
        <v>71408491.920000002</v>
      </c>
      <c r="O111">
        <v>13608.09</v>
      </c>
      <c r="Q111">
        <v>97461277.409999996</v>
      </c>
      <c r="R111">
        <v>3342590.51</v>
      </c>
      <c r="S111">
        <v>103377008.34</v>
      </c>
      <c r="T111">
        <v>1.4476850800296246</v>
      </c>
      <c r="V111">
        <v>-31968516.420000002</v>
      </c>
      <c r="W111">
        <v>1.4476850800296246</v>
      </c>
      <c r="X111">
        <v>4</v>
      </c>
      <c r="Y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1.0895502384786326</v>
      </c>
      <c r="AL111">
        <v>0</v>
      </c>
      <c r="AM111">
        <v>5717.4148764166248</v>
      </c>
      <c r="AN111">
        <v>5717.41</v>
      </c>
      <c r="AO111">
        <v>1.08</v>
      </c>
      <c r="AP111">
        <v>3347337.61</v>
      </c>
      <c r="AQ111">
        <v>3353055.02</v>
      </c>
      <c r="AS111">
        <v>3353055.02</v>
      </c>
      <c r="AU111">
        <v>17</v>
      </c>
      <c r="AV111">
        <v>9</v>
      </c>
      <c r="AX111">
        <v>193.5</v>
      </c>
      <c r="AY111">
        <v>745</v>
      </c>
    </row>
    <row r="112" spans="1:51" x14ac:dyDescent="0.25">
      <c r="A112" t="s">
        <v>314</v>
      </c>
      <c r="B112" t="s">
        <v>232</v>
      </c>
      <c r="C112" t="s">
        <v>233</v>
      </c>
      <c r="D112" t="s">
        <v>97</v>
      </c>
      <c r="F112">
        <v>89</v>
      </c>
      <c r="H112">
        <v>548077.77</v>
      </c>
      <c r="I112">
        <v>75692.72</v>
      </c>
      <c r="J112">
        <v>212718.5</v>
      </c>
      <c r="K112">
        <v>500672.48200000008</v>
      </c>
      <c r="L112">
        <v>1337161.4720000001</v>
      </c>
      <c r="M112">
        <v>1.0572999999999999</v>
      </c>
      <c r="N112">
        <v>1385092.29</v>
      </c>
      <c r="O112">
        <v>15562.83</v>
      </c>
      <c r="Q112">
        <v>138509.22</v>
      </c>
      <c r="R112">
        <v>597432.62</v>
      </c>
      <c r="S112">
        <v>735941.84</v>
      </c>
      <c r="T112">
        <v>0.53133054404627433</v>
      </c>
      <c r="V112">
        <v>649150.45000000007</v>
      </c>
      <c r="W112">
        <v>0.53133054404627433</v>
      </c>
      <c r="X112">
        <v>1</v>
      </c>
      <c r="Y112">
        <v>1</v>
      </c>
      <c r="AA112">
        <v>224719.6413443716</v>
      </c>
      <c r="AB112">
        <v>67415.892403311474</v>
      </c>
      <c r="AC112">
        <v>398902.79573701974</v>
      </c>
      <c r="AD112">
        <v>20807.034119897489</v>
      </c>
      <c r="AE112">
        <v>20807.034119897489</v>
      </c>
      <c r="AF112">
        <v>20418.078939491534</v>
      </c>
      <c r="AG112">
        <v>757.4819371158593</v>
      </c>
      <c r="AH112">
        <v>233.7869002235673</v>
      </c>
      <c r="AI112">
        <v>229.41661729765769</v>
      </c>
      <c r="AJ112">
        <v>0</v>
      </c>
      <c r="AK112">
        <v>0</v>
      </c>
      <c r="AL112">
        <v>0</v>
      </c>
      <c r="AM112">
        <v>0</v>
      </c>
      <c r="AN112">
        <v>87833.97</v>
      </c>
      <c r="AO112">
        <v>986.89</v>
      </c>
      <c r="AP112">
        <v>597432.62</v>
      </c>
      <c r="AQ112">
        <v>685266.59</v>
      </c>
      <c r="AS112">
        <v>685266.59</v>
      </c>
      <c r="AU112">
        <v>7</v>
      </c>
      <c r="AV112">
        <v>4</v>
      </c>
      <c r="AX112">
        <v>14</v>
      </c>
      <c r="AY112">
        <v>47.506460312520339</v>
      </c>
    </row>
    <row r="113" spans="1:51" x14ac:dyDescent="0.25">
      <c r="A113" t="s">
        <v>315</v>
      </c>
      <c r="B113" t="s">
        <v>316</v>
      </c>
      <c r="C113" t="s">
        <v>233</v>
      </c>
      <c r="D113" t="s">
        <v>97</v>
      </c>
      <c r="F113">
        <v>1422</v>
      </c>
      <c r="H113">
        <v>8822144.0099999998</v>
      </c>
      <c r="I113">
        <v>1209382.56</v>
      </c>
      <c r="J113">
        <v>3626783.91</v>
      </c>
      <c r="K113">
        <v>8058185.8549999986</v>
      </c>
      <c r="L113">
        <v>21716496.335000001</v>
      </c>
      <c r="M113">
        <v>1.0572999999999999</v>
      </c>
      <c r="N113">
        <v>22499117.52</v>
      </c>
      <c r="O113">
        <v>15822.16</v>
      </c>
      <c r="Q113">
        <v>2249911.75</v>
      </c>
      <c r="R113">
        <v>9531703.5199999996</v>
      </c>
      <c r="S113">
        <v>11781615.27</v>
      </c>
      <c r="T113">
        <v>0.52364788350152147</v>
      </c>
      <c r="V113">
        <v>10717502.25</v>
      </c>
      <c r="W113">
        <v>0.52364788350152147</v>
      </c>
      <c r="X113">
        <v>1</v>
      </c>
      <c r="Y113">
        <v>1</v>
      </c>
      <c r="AA113">
        <v>3823146.7532614991</v>
      </c>
      <c r="AB113">
        <v>1146944.0259784497</v>
      </c>
      <c r="AC113">
        <v>6588581.8248193953</v>
      </c>
      <c r="AD113">
        <v>343664.79326740716</v>
      </c>
      <c r="AE113">
        <v>343664.79326740716</v>
      </c>
      <c r="AF113">
        <v>337240.51381968556</v>
      </c>
      <c r="AG113">
        <v>806.57104499187744</v>
      </c>
      <c r="AH113">
        <v>241.6770698083032</v>
      </c>
      <c r="AI113">
        <v>237.15929241890686</v>
      </c>
      <c r="AJ113">
        <v>0</v>
      </c>
      <c r="AK113">
        <v>0</v>
      </c>
      <c r="AL113">
        <v>0</v>
      </c>
      <c r="AM113">
        <v>0</v>
      </c>
      <c r="AN113">
        <v>1484184.53</v>
      </c>
      <c r="AO113">
        <v>1043.73</v>
      </c>
      <c r="AP113">
        <v>9531703.5199999996</v>
      </c>
      <c r="AQ113">
        <v>11015888.049999999</v>
      </c>
      <c r="AS113">
        <v>11015888.049999999</v>
      </c>
      <c r="AU113">
        <v>78</v>
      </c>
      <c r="AV113">
        <v>39</v>
      </c>
      <c r="AX113">
        <v>287</v>
      </c>
      <c r="AY113">
        <v>759.035804094426</v>
      </c>
    </row>
    <row r="114" spans="1:51" x14ac:dyDescent="0.25">
      <c r="A114" t="s">
        <v>317</v>
      </c>
      <c r="B114" t="s">
        <v>318</v>
      </c>
      <c r="C114" t="s">
        <v>233</v>
      </c>
      <c r="D114" t="s">
        <v>211</v>
      </c>
      <c r="F114">
        <v>190.75</v>
      </c>
      <c r="H114">
        <v>1072395.8</v>
      </c>
      <c r="I114">
        <v>162229.06</v>
      </c>
      <c r="J114">
        <v>409647.31</v>
      </c>
      <c r="K114">
        <v>876851.24300000002</v>
      </c>
      <c r="L114">
        <v>2521123.4130000002</v>
      </c>
      <c r="M114">
        <v>1.0572999999999999</v>
      </c>
      <c r="N114">
        <v>2615340.2000000002</v>
      </c>
      <c r="O114">
        <v>13710.82</v>
      </c>
      <c r="Q114">
        <v>5072159.49</v>
      </c>
      <c r="R114">
        <v>269657.56</v>
      </c>
      <c r="S114">
        <v>5492052.7299999995</v>
      </c>
      <c r="T114">
        <v>2.0999381763030289</v>
      </c>
      <c r="V114">
        <v>-2876712.5299999993</v>
      </c>
      <c r="W114">
        <v>2.0999381763030289</v>
      </c>
      <c r="X114">
        <v>4</v>
      </c>
      <c r="Y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1.0977753855863019</v>
      </c>
      <c r="AL114">
        <v>0</v>
      </c>
      <c r="AM114">
        <v>209.40065480058709</v>
      </c>
      <c r="AN114">
        <v>209.4</v>
      </c>
      <c r="AO114">
        <v>1.0900000000000001</v>
      </c>
      <c r="AP114">
        <v>269657.56</v>
      </c>
      <c r="AQ114">
        <v>269866.96000000002</v>
      </c>
      <c r="AS114">
        <v>269866.96000000002</v>
      </c>
      <c r="AU114">
        <v>20</v>
      </c>
      <c r="AV114">
        <v>10</v>
      </c>
      <c r="AX114">
        <v>33</v>
      </c>
      <c r="AY114">
        <v>76</v>
      </c>
    </row>
    <row r="115" spans="1:51" x14ac:dyDescent="0.25">
      <c r="A115" t="s">
        <v>319</v>
      </c>
      <c r="B115" t="s">
        <v>320</v>
      </c>
      <c r="C115" t="s">
        <v>233</v>
      </c>
      <c r="D115" t="s">
        <v>211</v>
      </c>
      <c r="F115">
        <v>405.64</v>
      </c>
      <c r="H115">
        <v>2336865.88</v>
      </c>
      <c r="I115">
        <v>344988.7</v>
      </c>
      <c r="J115">
        <v>1031770.57</v>
      </c>
      <c r="K115">
        <v>2045660.6381600003</v>
      </c>
      <c r="L115">
        <v>5759285.78816</v>
      </c>
      <c r="M115">
        <v>1.0572999999999999</v>
      </c>
      <c r="N115">
        <v>5972076.5</v>
      </c>
      <c r="O115">
        <v>14722.6</v>
      </c>
      <c r="Q115">
        <v>4726301.34</v>
      </c>
      <c r="R115">
        <v>496814.57</v>
      </c>
      <c r="S115">
        <v>5273210.82</v>
      </c>
      <c r="T115">
        <v>0.882977774983291</v>
      </c>
      <c r="V115">
        <v>698865.6799999997</v>
      </c>
      <c r="W115">
        <v>0.882977774983291</v>
      </c>
      <c r="X115">
        <v>2</v>
      </c>
      <c r="Y115">
        <v>0</v>
      </c>
      <c r="AA115">
        <v>0</v>
      </c>
      <c r="AB115">
        <v>0</v>
      </c>
      <c r="AC115">
        <v>21205.865058000054</v>
      </c>
      <c r="AD115">
        <v>1106.1119714353536</v>
      </c>
      <c r="AE115">
        <v>13099.92730164342</v>
      </c>
      <c r="AF115">
        <v>12855.044510681728</v>
      </c>
      <c r="AG115">
        <v>0</v>
      </c>
      <c r="AH115">
        <v>2.7268316029862776</v>
      </c>
      <c r="AI115">
        <v>31.690771399964817</v>
      </c>
      <c r="AJ115">
        <v>0</v>
      </c>
      <c r="AK115">
        <v>0</v>
      </c>
      <c r="AL115">
        <v>0</v>
      </c>
      <c r="AM115">
        <v>0</v>
      </c>
      <c r="AN115">
        <v>12855.04</v>
      </c>
      <c r="AO115">
        <v>31.69</v>
      </c>
      <c r="AP115">
        <v>519537.40999999992</v>
      </c>
      <c r="AQ115">
        <v>532392.44999999995</v>
      </c>
      <c r="AS115">
        <v>532392.44999999995</v>
      </c>
      <c r="AU115">
        <v>20</v>
      </c>
      <c r="AV115">
        <v>10</v>
      </c>
      <c r="AX115">
        <v>101.33</v>
      </c>
      <c r="AY115">
        <v>191</v>
      </c>
    </row>
    <row r="116" spans="1:51" x14ac:dyDescent="0.25">
      <c r="A116" t="s">
        <v>321</v>
      </c>
      <c r="B116" t="s">
        <v>322</v>
      </c>
      <c r="C116" t="s">
        <v>233</v>
      </c>
      <c r="D116" t="s">
        <v>211</v>
      </c>
      <c r="F116">
        <v>1033.97</v>
      </c>
      <c r="H116">
        <v>5936040.2300000004</v>
      </c>
      <c r="I116">
        <v>879370.8</v>
      </c>
      <c r="J116">
        <v>2399787.9</v>
      </c>
      <c r="K116">
        <v>5143053.7136799991</v>
      </c>
      <c r="L116">
        <v>14358252.643679999</v>
      </c>
      <c r="M116">
        <v>1.0572999999999999</v>
      </c>
      <c r="N116">
        <v>14886283.539999999</v>
      </c>
      <c r="O116">
        <v>14397.21</v>
      </c>
      <c r="Q116">
        <v>11621721.550000001</v>
      </c>
      <c r="R116">
        <v>1228202.8799999999</v>
      </c>
      <c r="S116">
        <v>13005905.449999999</v>
      </c>
      <c r="T116">
        <v>0.87368384560542911</v>
      </c>
      <c r="V116">
        <v>1880378.0899999999</v>
      </c>
      <c r="W116">
        <v>0.87368384560542911</v>
      </c>
      <c r="X116">
        <v>2</v>
      </c>
      <c r="Y116">
        <v>0</v>
      </c>
      <c r="AA116">
        <v>0</v>
      </c>
      <c r="AB116">
        <v>0</v>
      </c>
      <c r="AC116">
        <v>85910.717104799929</v>
      </c>
      <c r="AD116">
        <v>4481.1599245919788</v>
      </c>
      <c r="AE116">
        <v>33391.50929908354</v>
      </c>
      <c r="AF116">
        <v>32767.306904421624</v>
      </c>
      <c r="AG116">
        <v>0</v>
      </c>
      <c r="AH116">
        <v>4.3339361147731355</v>
      </c>
      <c r="AI116">
        <v>31.69077139996482</v>
      </c>
      <c r="AJ116">
        <v>0</v>
      </c>
      <c r="AK116">
        <v>0</v>
      </c>
      <c r="AL116">
        <v>0</v>
      </c>
      <c r="AM116">
        <v>0</v>
      </c>
      <c r="AN116">
        <v>32767.3</v>
      </c>
      <c r="AO116">
        <v>31.69</v>
      </c>
      <c r="AP116">
        <v>1277298.0000000002</v>
      </c>
      <c r="AQ116">
        <v>1310065.3000000003</v>
      </c>
      <c r="AS116">
        <v>1310065.3000000003</v>
      </c>
      <c r="AU116">
        <v>20</v>
      </c>
      <c r="AV116">
        <v>10</v>
      </c>
      <c r="AX116">
        <v>182.5</v>
      </c>
      <c r="AY116">
        <v>480</v>
      </c>
    </row>
    <row r="117" spans="1:51" x14ac:dyDescent="0.25">
      <c r="A117" t="s">
        <v>323</v>
      </c>
      <c r="B117" t="s">
        <v>324</v>
      </c>
      <c r="C117" t="s">
        <v>233</v>
      </c>
      <c r="D117" t="s">
        <v>211</v>
      </c>
      <c r="F117">
        <v>1324.25</v>
      </c>
      <c r="H117">
        <v>7892492.1600000001</v>
      </c>
      <c r="I117">
        <v>1126248.1399999999</v>
      </c>
      <c r="J117">
        <v>3927044.7199999997</v>
      </c>
      <c r="K117">
        <v>6922315.7409999995</v>
      </c>
      <c r="L117">
        <v>19868100.761</v>
      </c>
      <c r="M117">
        <v>1.0572999999999999</v>
      </c>
      <c r="N117">
        <v>20609894.239999998</v>
      </c>
      <c r="O117">
        <v>15563.44</v>
      </c>
      <c r="Q117">
        <v>10540913.970000001</v>
      </c>
      <c r="R117">
        <v>3230264.02</v>
      </c>
      <c r="S117">
        <v>14369991.689999999</v>
      </c>
      <c r="T117">
        <v>0.69723752692095331</v>
      </c>
      <c r="V117">
        <v>6239902.5499999989</v>
      </c>
      <c r="W117">
        <v>0.69723752692095331</v>
      </c>
      <c r="X117">
        <v>2</v>
      </c>
      <c r="Y117">
        <v>0</v>
      </c>
      <c r="AA117">
        <v>0</v>
      </c>
      <c r="AB117">
        <v>0</v>
      </c>
      <c r="AC117">
        <v>2257030.9793526004</v>
      </c>
      <c r="AD117">
        <v>117728.23128573761</v>
      </c>
      <c r="AE117">
        <v>117728.23128573761</v>
      </c>
      <c r="AF117">
        <v>115527.48488551765</v>
      </c>
      <c r="AG117">
        <v>0</v>
      </c>
      <c r="AH117">
        <v>88.901817093250983</v>
      </c>
      <c r="AI117">
        <v>87.239935726273472</v>
      </c>
      <c r="AJ117">
        <v>0</v>
      </c>
      <c r="AK117">
        <v>0</v>
      </c>
      <c r="AL117">
        <v>0</v>
      </c>
      <c r="AM117">
        <v>0</v>
      </c>
      <c r="AN117">
        <v>115527.48</v>
      </c>
      <c r="AO117">
        <v>87.23</v>
      </c>
      <c r="AP117">
        <v>3725387.4399999995</v>
      </c>
      <c r="AQ117">
        <v>3840914.9199999995</v>
      </c>
      <c r="AS117">
        <v>3840914.9199999995</v>
      </c>
      <c r="AU117">
        <v>20</v>
      </c>
      <c r="AV117">
        <v>10</v>
      </c>
      <c r="AX117">
        <v>342.16</v>
      </c>
      <c r="AY117">
        <v>854.33</v>
      </c>
    </row>
    <row r="118" spans="1:51" x14ac:dyDescent="0.25">
      <c r="A118" t="s">
        <v>325</v>
      </c>
      <c r="B118" t="s">
        <v>326</v>
      </c>
      <c r="C118" t="s">
        <v>233</v>
      </c>
      <c r="D118" t="s">
        <v>211</v>
      </c>
      <c r="F118">
        <v>2509.8000000000002</v>
      </c>
      <c r="H118">
        <v>14859852.609999999</v>
      </c>
      <c r="I118">
        <v>2134534.7000000002</v>
      </c>
      <c r="J118">
        <v>8442879.5</v>
      </c>
      <c r="K118">
        <v>12685028.437199999</v>
      </c>
      <c r="L118">
        <v>38122295.247199997</v>
      </c>
      <c r="M118">
        <v>1.0572999999999999</v>
      </c>
      <c r="N118">
        <v>39579850.630000003</v>
      </c>
      <c r="O118">
        <v>15770.12</v>
      </c>
      <c r="Q118">
        <v>29090736.68</v>
      </c>
      <c r="R118">
        <v>5771593.4199999999</v>
      </c>
      <c r="S118">
        <v>38048652.159999996</v>
      </c>
      <c r="T118">
        <v>0.96131368750443391</v>
      </c>
      <c r="V118">
        <v>1531198.4700000063</v>
      </c>
      <c r="W118">
        <v>0.96131368750443391</v>
      </c>
      <c r="X118">
        <v>3</v>
      </c>
      <c r="Y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32.294466279566663</v>
      </c>
      <c r="AK118">
        <v>0</v>
      </c>
      <c r="AL118">
        <v>81052.651468456417</v>
      </c>
      <c r="AM118">
        <v>0</v>
      </c>
      <c r="AN118">
        <v>81052.649999999994</v>
      </c>
      <c r="AO118">
        <v>32.29</v>
      </c>
      <c r="AP118">
        <v>6423417.2499999991</v>
      </c>
      <c r="AQ118">
        <v>6504469.8999999994</v>
      </c>
      <c r="AS118">
        <v>6504469.8999999994</v>
      </c>
      <c r="AU118">
        <v>77</v>
      </c>
      <c r="AV118">
        <v>39</v>
      </c>
      <c r="AX118">
        <v>1030.5</v>
      </c>
      <c r="AY118">
        <v>1564</v>
      </c>
    </row>
    <row r="119" spans="1:51" x14ac:dyDescent="0.25">
      <c r="A119" t="s">
        <v>327</v>
      </c>
      <c r="B119" t="s">
        <v>328</v>
      </c>
      <c r="C119" t="s">
        <v>233</v>
      </c>
      <c r="D119" t="s">
        <v>211</v>
      </c>
      <c r="F119">
        <v>1322.96</v>
      </c>
      <c r="H119">
        <v>7750829.3599999994</v>
      </c>
      <c r="I119">
        <v>1125151.02</v>
      </c>
      <c r="J119">
        <v>3674509.96</v>
      </c>
      <c r="K119">
        <v>6807411.7522399984</v>
      </c>
      <c r="L119">
        <v>19357902.092239998</v>
      </c>
      <c r="M119">
        <v>1.0572999999999999</v>
      </c>
      <c r="N119">
        <v>20077045.18</v>
      </c>
      <c r="O119">
        <v>15175.85</v>
      </c>
      <c r="Q119">
        <v>11117676.83</v>
      </c>
      <c r="R119">
        <v>3197671.97</v>
      </c>
      <c r="S119">
        <v>15139935.110000001</v>
      </c>
      <c r="T119">
        <v>0.75409179858208608</v>
      </c>
      <c r="V119">
        <v>4937110.0699999984</v>
      </c>
      <c r="W119">
        <v>0.75409179858208608</v>
      </c>
      <c r="X119">
        <v>2</v>
      </c>
      <c r="Y119">
        <v>0</v>
      </c>
      <c r="AA119">
        <v>0</v>
      </c>
      <c r="AB119">
        <v>0</v>
      </c>
      <c r="AC119">
        <v>1680599.9651823996</v>
      </c>
      <c r="AD119">
        <v>87661.207670507007</v>
      </c>
      <c r="AE119">
        <v>87661.207670507007</v>
      </c>
      <c r="AF119">
        <v>86022.517569476215</v>
      </c>
      <c r="AG119">
        <v>0</v>
      </c>
      <c r="AH119">
        <v>66.261419597347611</v>
      </c>
      <c r="AI119">
        <v>65.022765291071693</v>
      </c>
      <c r="AJ119">
        <v>0</v>
      </c>
      <c r="AK119">
        <v>0</v>
      </c>
      <c r="AL119">
        <v>0</v>
      </c>
      <c r="AM119">
        <v>0</v>
      </c>
      <c r="AN119">
        <v>86022.51</v>
      </c>
      <c r="AO119">
        <v>65.02</v>
      </c>
      <c r="AP119">
        <v>3652799.25</v>
      </c>
      <c r="AQ119">
        <v>3738821.76</v>
      </c>
      <c r="AS119">
        <v>3738821.76</v>
      </c>
      <c r="AU119">
        <v>78</v>
      </c>
      <c r="AV119">
        <v>39</v>
      </c>
      <c r="AX119">
        <v>340.66</v>
      </c>
      <c r="AY119">
        <v>744</v>
      </c>
    </row>
    <row r="120" spans="1:51" x14ac:dyDescent="0.25">
      <c r="A120" t="s">
        <v>329</v>
      </c>
      <c r="B120" t="s">
        <v>330</v>
      </c>
      <c r="C120" t="s">
        <v>233</v>
      </c>
      <c r="D120" t="s">
        <v>211</v>
      </c>
      <c r="F120">
        <v>578.64</v>
      </c>
      <c r="H120">
        <v>3502520.51</v>
      </c>
      <c r="I120">
        <v>492121.74</v>
      </c>
      <c r="J120">
        <v>2167873.8800000004</v>
      </c>
      <c r="K120">
        <v>3010970.0731600001</v>
      </c>
      <c r="L120">
        <v>9173486.203160001</v>
      </c>
      <c r="M120">
        <v>1.0572999999999999</v>
      </c>
      <c r="N120">
        <v>9526598.3699999992</v>
      </c>
      <c r="O120">
        <v>16463.77</v>
      </c>
      <c r="Q120">
        <v>7529915.7699999996</v>
      </c>
      <c r="R120">
        <v>1555546.46</v>
      </c>
      <c r="S120">
        <v>9640995.0299999993</v>
      </c>
      <c r="T120">
        <v>1.012008132972231</v>
      </c>
      <c r="V120">
        <v>-114396.66000000015</v>
      </c>
      <c r="W120">
        <v>1.012008132972231</v>
      </c>
      <c r="X120">
        <v>4</v>
      </c>
      <c r="Y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1.31819375627821</v>
      </c>
      <c r="AL120">
        <v>0</v>
      </c>
      <c r="AM120">
        <v>762.75963513282341</v>
      </c>
      <c r="AN120">
        <v>762.75</v>
      </c>
      <c r="AO120">
        <v>1.31</v>
      </c>
      <c r="AP120">
        <v>1640985.51</v>
      </c>
      <c r="AQ120">
        <v>1641748.26</v>
      </c>
      <c r="AS120">
        <v>1641748.26</v>
      </c>
      <c r="AU120">
        <v>78</v>
      </c>
      <c r="AV120">
        <v>39</v>
      </c>
      <c r="AX120">
        <v>258.66000000000003</v>
      </c>
      <c r="AY120">
        <v>433.66</v>
      </c>
    </row>
    <row r="121" spans="1:51" x14ac:dyDescent="0.25">
      <c r="A121" t="s">
        <v>331</v>
      </c>
      <c r="B121" t="s">
        <v>332</v>
      </c>
      <c r="C121" t="s">
        <v>233</v>
      </c>
      <c r="D121" t="s">
        <v>211</v>
      </c>
      <c r="F121">
        <v>753.75</v>
      </c>
      <c r="H121">
        <v>4481624.28</v>
      </c>
      <c r="I121">
        <v>641049.30000000005</v>
      </c>
      <c r="J121">
        <v>2054055.84</v>
      </c>
      <c r="K121">
        <v>3888121.5200000005</v>
      </c>
      <c r="L121">
        <v>11064850.940000001</v>
      </c>
      <c r="M121">
        <v>1.0572999999999999</v>
      </c>
      <c r="N121">
        <v>11476077.529999999</v>
      </c>
      <c r="O121">
        <v>15225.31</v>
      </c>
      <c r="Q121">
        <v>3558841.92</v>
      </c>
      <c r="R121">
        <v>3149798.85</v>
      </c>
      <c r="S121">
        <v>6915756.2300000004</v>
      </c>
      <c r="T121">
        <v>0.6026236936724495</v>
      </c>
      <c r="V121">
        <v>4560321.2999999989</v>
      </c>
      <c r="W121">
        <v>0.6026236936724495</v>
      </c>
      <c r="X121">
        <v>1</v>
      </c>
      <c r="Y121">
        <v>1</v>
      </c>
      <c r="AA121">
        <v>1043731.8991214577</v>
      </c>
      <c r="AB121">
        <v>313119.56973643729</v>
      </c>
      <c r="AC121">
        <v>2205981.0336184762</v>
      </c>
      <c r="AD121">
        <v>115065.43229294964</v>
      </c>
      <c r="AE121">
        <v>115065.43229294964</v>
      </c>
      <c r="AF121">
        <v>112914.46278340313</v>
      </c>
      <c r="AG121">
        <v>415.41568124237119</v>
      </c>
      <c r="AH121">
        <v>152.65728994089505</v>
      </c>
      <c r="AI121">
        <v>149.80359904929105</v>
      </c>
      <c r="AJ121">
        <v>0</v>
      </c>
      <c r="AK121">
        <v>0</v>
      </c>
      <c r="AL121">
        <v>0</v>
      </c>
      <c r="AM121">
        <v>0</v>
      </c>
      <c r="AN121">
        <v>426034.03</v>
      </c>
      <c r="AO121">
        <v>565.21</v>
      </c>
      <c r="AP121">
        <v>3454286.6999999997</v>
      </c>
      <c r="AQ121">
        <v>3880320.7299999995</v>
      </c>
      <c r="AS121">
        <v>3880320.7299999995</v>
      </c>
      <c r="AU121">
        <v>78</v>
      </c>
      <c r="AV121">
        <v>39</v>
      </c>
      <c r="AX121">
        <v>140.83000000000001</v>
      </c>
      <c r="AY121">
        <v>476.66</v>
      </c>
    </row>
    <row r="122" spans="1:51" x14ac:dyDescent="0.25">
      <c r="A122" t="s">
        <v>333</v>
      </c>
      <c r="B122" t="s">
        <v>334</v>
      </c>
      <c r="C122" t="s">
        <v>233</v>
      </c>
      <c r="D122" t="s">
        <v>211</v>
      </c>
      <c r="F122">
        <v>582</v>
      </c>
      <c r="H122">
        <v>3411762.29</v>
      </c>
      <c r="I122">
        <v>494979.36</v>
      </c>
      <c r="J122">
        <v>1772605.89</v>
      </c>
      <c r="K122">
        <v>3042537.085</v>
      </c>
      <c r="L122">
        <v>8721884.625</v>
      </c>
      <c r="M122">
        <v>1.0572999999999999</v>
      </c>
      <c r="N122">
        <v>9047311.2300000004</v>
      </c>
      <c r="O122">
        <v>15545.2</v>
      </c>
      <c r="Q122">
        <v>5418434.6900000004</v>
      </c>
      <c r="R122">
        <v>809773.47</v>
      </c>
      <c r="S122">
        <v>6302794.79</v>
      </c>
      <c r="T122">
        <v>0.69664838865060241</v>
      </c>
      <c r="V122">
        <v>2744516.4400000004</v>
      </c>
      <c r="W122">
        <v>0.69664838865060241</v>
      </c>
      <c r="X122">
        <v>2</v>
      </c>
      <c r="Y122">
        <v>0</v>
      </c>
      <c r="AA122">
        <v>0</v>
      </c>
      <c r="AB122">
        <v>0</v>
      </c>
      <c r="AC122">
        <v>737937.8906487003</v>
      </c>
      <c r="AD122">
        <v>38491.329299218924</v>
      </c>
      <c r="AE122">
        <v>38491.329299218924</v>
      </c>
      <c r="AF122">
        <v>37771.793691915533</v>
      </c>
      <c r="AG122">
        <v>0</v>
      </c>
      <c r="AH122">
        <v>66.136304637833206</v>
      </c>
      <c r="AI122">
        <v>64.899989161366889</v>
      </c>
      <c r="AJ122">
        <v>0</v>
      </c>
      <c r="AK122">
        <v>0</v>
      </c>
      <c r="AL122">
        <v>0</v>
      </c>
      <c r="AM122">
        <v>0</v>
      </c>
      <c r="AN122">
        <v>37771.79</v>
      </c>
      <c r="AO122">
        <v>64.89</v>
      </c>
      <c r="AP122">
        <v>927562.68</v>
      </c>
      <c r="AQ122">
        <v>965334.47000000009</v>
      </c>
      <c r="AS122">
        <v>965334.47000000009</v>
      </c>
      <c r="AU122">
        <v>19</v>
      </c>
      <c r="AV122">
        <v>10</v>
      </c>
      <c r="AX122">
        <v>203.5</v>
      </c>
      <c r="AY122">
        <v>328.66</v>
      </c>
    </row>
    <row r="123" spans="1:51" x14ac:dyDescent="0.25">
      <c r="A123" t="s">
        <v>335</v>
      </c>
      <c r="B123" t="s">
        <v>336</v>
      </c>
      <c r="C123" t="s">
        <v>233</v>
      </c>
      <c r="D123" t="s">
        <v>211</v>
      </c>
      <c r="F123">
        <v>2492.2199999999998</v>
      </c>
      <c r="H123">
        <v>14910010.250000002</v>
      </c>
      <c r="I123">
        <v>2119583.2599999998</v>
      </c>
      <c r="J123">
        <v>8362887.6299999999</v>
      </c>
      <c r="K123">
        <v>13342172.986680001</v>
      </c>
      <c r="L123">
        <v>38734654.126680002</v>
      </c>
      <c r="M123">
        <v>1.0572999999999999</v>
      </c>
      <c r="N123">
        <v>40189643.289999999</v>
      </c>
      <c r="O123">
        <v>16126.04</v>
      </c>
      <c r="Q123">
        <v>12449071.16</v>
      </c>
      <c r="R123">
        <v>14325019.23</v>
      </c>
      <c r="S123">
        <v>27711399.609999999</v>
      </c>
      <c r="T123">
        <v>0.68951593847301351</v>
      </c>
      <c r="V123">
        <v>12478243.68</v>
      </c>
      <c r="W123">
        <v>0.68951593847301351</v>
      </c>
      <c r="X123">
        <v>1</v>
      </c>
      <c r="Y123">
        <v>1</v>
      </c>
      <c r="AA123">
        <v>163018.96587214246</v>
      </c>
      <c r="AB123">
        <v>48905.689761642738</v>
      </c>
      <c r="AC123">
        <v>6195922.2762343008</v>
      </c>
      <c r="AD123">
        <v>323183.41105543636</v>
      </c>
      <c r="AE123">
        <v>323183.41105543636</v>
      </c>
      <c r="AF123">
        <v>317141.99923158251</v>
      </c>
      <c r="AG123">
        <v>19.623343750408367</v>
      </c>
      <c r="AH123">
        <v>129.67691899408413</v>
      </c>
      <c r="AI123">
        <v>127.2528104387183</v>
      </c>
      <c r="AJ123">
        <v>0</v>
      </c>
      <c r="AK123">
        <v>0</v>
      </c>
      <c r="AL123">
        <v>0</v>
      </c>
      <c r="AM123">
        <v>0</v>
      </c>
      <c r="AN123">
        <v>366047.68</v>
      </c>
      <c r="AO123">
        <v>146.87</v>
      </c>
      <c r="AP123">
        <v>15820176.890000002</v>
      </c>
      <c r="AQ123">
        <v>16186224.570000002</v>
      </c>
      <c r="AS123">
        <v>16186224.570000002</v>
      </c>
      <c r="AU123">
        <v>7</v>
      </c>
      <c r="AV123">
        <v>4</v>
      </c>
      <c r="AX123">
        <v>895.66</v>
      </c>
      <c r="AY123">
        <v>1711</v>
      </c>
    </row>
    <row r="124" spans="1:51" x14ac:dyDescent="0.25">
      <c r="A124" t="s">
        <v>337</v>
      </c>
      <c r="B124" t="s">
        <v>338</v>
      </c>
      <c r="C124" t="s">
        <v>233</v>
      </c>
      <c r="D124" t="s">
        <v>211</v>
      </c>
      <c r="F124">
        <v>2290.23</v>
      </c>
      <c r="H124">
        <v>14124862.32</v>
      </c>
      <c r="I124">
        <v>1947794.81</v>
      </c>
      <c r="J124">
        <v>8097336.3999999994</v>
      </c>
      <c r="K124">
        <v>12503439.449120002</v>
      </c>
      <c r="L124">
        <v>36673432.979120001</v>
      </c>
      <c r="M124">
        <v>1.0572999999999999</v>
      </c>
      <c r="N124">
        <v>38058373.600000001</v>
      </c>
      <c r="O124">
        <v>16617.7</v>
      </c>
      <c r="Q124">
        <v>8571892.2300000004</v>
      </c>
      <c r="R124">
        <v>15749694.619999999</v>
      </c>
      <c r="S124">
        <v>25429897.850000001</v>
      </c>
      <c r="T124">
        <v>0.66818141303862755</v>
      </c>
      <c r="V124">
        <v>12628475.75</v>
      </c>
      <c r="W124">
        <v>0.66818141303862755</v>
      </c>
      <c r="X124">
        <v>1</v>
      </c>
      <c r="Y124">
        <v>1</v>
      </c>
      <c r="AA124">
        <v>966331.35732128471</v>
      </c>
      <c r="AB124">
        <v>289899.40719638538</v>
      </c>
      <c r="AC124">
        <v>6852642.6770895831</v>
      </c>
      <c r="AD124">
        <v>357438.38227613695</v>
      </c>
      <c r="AE124">
        <v>357438.38227613695</v>
      </c>
      <c r="AF124">
        <v>350756.62697833224</v>
      </c>
      <c r="AG124">
        <v>126.58091422974347</v>
      </c>
      <c r="AH124">
        <v>156.07095456619507</v>
      </c>
      <c r="AI124">
        <v>153.15345051734204</v>
      </c>
      <c r="AJ124">
        <v>0</v>
      </c>
      <c r="AK124">
        <v>0</v>
      </c>
      <c r="AL124">
        <v>0</v>
      </c>
      <c r="AM124">
        <v>0</v>
      </c>
      <c r="AN124">
        <v>640656.03</v>
      </c>
      <c r="AO124">
        <v>279.73</v>
      </c>
      <c r="AP124">
        <v>17883577.440000001</v>
      </c>
      <c r="AQ124">
        <v>18524233.470000003</v>
      </c>
      <c r="AS124">
        <v>18524233.470000003</v>
      </c>
      <c r="AU124">
        <v>7</v>
      </c>
      <c r="AV124">
        <v>4</v>
      </c>
      <c r="AX124">
        <v>712</v>
      </c>
      <c r="AY124">
        <v>1900.66</v>
      </c>
    </row>
    <row r="125" spans="1:51" x14ac:dyDescent="0.25">
      <c r="A125" t="s">
        <v>339</v>
      </c>
      <c r="B125" t="s">
        <v>340</v>
      </c>
      <c r="C125" t="s">
        <v>233</v>
      </c>
      <c r="D125" t="s">
        <v>211</v>
      </c>
      <c r="F125">
        <v>4439.55</v>
      </c>
      <c r="H125">
        <v>27674930.789999999</v>
      </c>
      <c r="I125">
        <v>3775748.48</v>
      </c>
      <c r="J125">
        <v>16397901.25</v>
      </c>
      <c r="K125">
        <v>24536032.8202</v>
      </c>
      <c r="L125">
        <v>72384613.340199992</v>
      </c>
      <c r="M125">
        <v>1.0572999999999999</v>
      </c>
      <c r="N125">
        <v>75126337</v>
      </c>
      <c r="O125">
        <v>16922.060000000001</v>
      </c>
      <c r="Q125">
        <v>11023646.439999999</v>
      </c>
      <c r="R125">
        <v>40467508.869999997</v>
      </c>
      <c r="S125">
        <v>52422707.069999993</v>
      </c>
      <c r="T125">
        <v>0.6977939982618877</v>
      </c>
      <c r="V125">
        <v>22703629.930000007</v>
      </c>
      <c r="W125">
        <v>0.6977939982618877</v>
      </c>
      <c r="X125">
        <v>2</v>
      </c>
      <c r="Y125">
        <v>0</v>
      </c>
      <c r="AA125">
        <v>0</v>
      </c>
      <c r="AB125">
        <v>0</v>
      </c>
      <c r="AC125">
        <v>13047546.661947003</v>
      </c>
      <c r="AD125">
        <v>680568.67857868318</v>
      </c>
      <c r="AE125">
        <v>680568.67857868318</v>
      </c>
      <c r="AF125">
        <v>667846.50435481931</v>
      </c>
      <c r="AG125">
        <v>0</v>
      </c>
      <c r="AH125">
        <v>153.29677074899104</v>
      </c>
      <c r="AI125">
        <v>150.43112575707431</v>
      </c>
      <c r="AJ125">
        <v>0</v>
      </c>
      <c r="AK125">
        <v>0</v>
      </c>
      <c r="AL125">
        <v>0</v>
      </c>
      <c r="AM125">
        <v>0</v>
      </c>
      <c r="AN125">
        <v>667846.5</v>
      </c>
      <c r="AO125">
        <v>150.43</v>
      </c>
      <c r="AP125">
        <v>44253451.699999996</v>
      </c>
      <c r="AQ125">
        <v>44921298.199999996</v>
      </c>
      <c r="AS125">
        <v>44921298.199999996</v>
      </c>
      <c r="AU125">
        <v>77</v>
      </c>
      <c r="AV125">
        <v>39</v>
      </c>
      <c r="AX125">
        <v>1421.5</v>
      </c>
      <c r="AY125">
        <v>3941.33</v>
      </c>
    </row>
    <row r="126" spans="1:51" x14ac:dyDescent="0.25">
      <c r="A126" t="s">
        <v>341</v>
      </c>
      <c r="B126" t="s">
        <v>342</v>
      </c>
      <c r="C126" t="s">
        <v>233</v>
      </c>
      <c r="D126" t="s">
        <v>211</v>
      </c>
      <c r="F126">
        <v>1396.23</v>
      </c>
      <c r="H126">
        <v>7450848.7699999996</v>
      </c>
      <c r="I126">
        <v>1187465.69</v>
      </c>
      <c r="J126">
        <v>1421999.3599999999</v>
      </c>
      <c r="K126">
        <v>5845961.762120001</v>
      </c>
      <c r="L126">
        <v>15906275.582119999</v>
      </c>
      <c r="M126">
        <v>1.0572999999999999</v>
      </c>
      <c r="N126">
        <v>16482731.560000001</v>
      </c>
      <c r="O126">
        <v>11805.16</v>
      </c>
      <c r="Q126">
        <v>21526020.52</v>
      </c>
      <c r="R126">
        <v>1073528.8</v>
      </c>
      <c r="S126">
        <v>22823698.18</v>
      </c>
      <c r="T126">
        <v>1.3847036273640556</v>
      </c>
      <c r="V126">
        <v>-6340966.6199999992</v>
      </c>
      <c r="W126">
        <v>1.3847036273640556</v>
      </c>
      <c r="X126">
        <v>4</v>
      </c>
      <c r="Y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0.94519641677600985</v>
      </c>
      <c r="AL126">
        <v>0</v>
      </c>
      <c r="AM126">
        <v>1319.7115929951683</v>
      </c>
      <c r="AN126">
        <v>1319.71</v>
      </c>
      <c r="AO126">
        <v>0.94</v>
      </c>
      <c r="AP126">
        <v>1074405.02</v>
      </c>
      <c r="AQ126">
        <v>1075724.73</v>
      </c>
      <c r="AS126">
        <v>1075724.73</v>
      </c>
      <c r="AU126">
        <v>7</v>
      </c>
      <c r="AV126">
        <v>4</v>
      </c>
      <c r="AX126">
        <v>36.5</v>
      </c>
      <c r="AY126">
        <v>113</v>
      </c>
    </row>
    <row r="127" spans="1:51" x14ac:dyDescent="0.25">
      <c r="A127" t="s">
        <v>343</v>
      </c>
      <c r="B127" t="s">
        <v>344</v>
      </c>
      <c r="C127" t="s">
        <v>233</v>
      </c>
      <c r="D127" t="s">
        <v>211</v>
      </c>
      <c r="F127">
        <v>693.38</v>
      </c>
      <c r="H127">
        <v>4040962.38</v>
      </c>
      <c r="I127">
        <v>589705.81999999995</v>
      </c>
      <c r="J127">
        <v>1444278.42</v>
      </c>
      <c r="K127">
        <v>3215197.08972</v>
      </c>
      <c r="L127">
        <v>9290143.7097200006</v>
      </c>
      <c r="M127">
        <v>1.0572999999999999</v>
      </c>
      <c r="N127">
        <v>9638238.1500000004</v>
      </c>
      <c r="O127">
        <v>13900.36</v>
      </c>
      <c r="Q127">
        <v>15343506.16</v>
      </c>
      <c r="R127">
        <v>1594849.95</v>
      </c>
      <c r="S127">
        <v>17225233.530000001</v>
      </c>
      <c r="T127">
        <v>1.7871765837203348</v>
      </c>
      <c r="V127">
        <v>-7586995.3800000008</v>
      </c>
      <c r="W127">
        <v>1.7871765837203348</v>
      </c>
      <c r="X127">
        <v>4</v>
      </c>
      <c r="Y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1.112951370146529</v>
      </c>
      <c r="AL127">
        <v>0</v>
      </c>
      <c r="AM127">
        <v>771.69822103220031</v>
      </c>
      <c r="AN127">
        <v>771.69</v>
      </c>
      <c r="AO127">
        <v>1.1100000000000001</v>
      </c>
      <c r="AP127">
        <v>1594849.9500000002</v>
      </c>
      <c r="AQ127">
        <v>1595621.6400000001</v>
      </c>
      <c r="AS127">
        <v>1595621.6400000001</v>
      </c>
      <c r="AU127">
        <v>7</v>
      </c>
      <c r="AV127">
        <v>4</v>
      </c>
      <c r="AX127">
        <v>32.5</v>
      </c>
      <c r="AY127">
        <v>367</v>
      </c>
    </row>
    <row r="128" spans="1:51" x14ac:dyDescent="0.25">
      <c r="A128" t="s">
        <v>345</v>
      </c>
      <c r="B128" t="s">
        <v>346</v>
      </c>
      <c r="C128" t="s">
        <v>233</v>
      </c>
      <c r="D128" t="s">
        <v>211</v>
      </c>
      <c r="F128">
        <v>394.29</v>
      </c>
      <c r="H128">
        <v>2302572.46</v>
      </c>
      <c r="I128">
        <v>335335.75</v>
      </c>
      <c r="J128">
        <v>922234.5</v>
      </c>
      <c r="K128">
        <v>1862718.24676</v>
      </c>
      <c r="L128">
        <v>5422860.9567600004</v>
      </c>
      <c r="M128">
        <v>1.0572999999999999</v>
      </c>
      <c r="N128">
        <v>5626857.1299999999</v>
      </c>
      <c r="O128">
        <v>14270.85</v>
      </c>
      <c r="Q128">
        <v>3869725.93</v>
      </c>
      <c r="R128">
        <v>1213433.76</v>
      </c>
      <c r="S128">
        <v>5304191.51</v>
      </c>
      <c r="T128">
        <v>0.94265615555090521</v>
      </c>
      <c r="V128">
        <v>322665.62000000011</v>
      </c>
      <c r="W128">
        <v>0.94265615555090521</v>
      </c>
      <c r="X128">
        <v>3</v>
      </c>
      <c r="Y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29.224238343501135</v>
      </c>
      <c r="AK128">
        <v>0</v>
      </c>
      <c r="AL128">
        <v>11522.824936459063</v>
      </c>
      <c r="AM128">
        <v>0</v>
      </c>
      <c r="AN128">
        <v>11522.82</v>
      </c>
      <c r="AO128">
        <v>29.22</v>
      </c>
      <c r="AP128">
        <v>1372581.1</v>
      </c>
      <c r="AQ128">
        <v>1384103.9200000002</v>
      </c>
      <c r="AS128">
        <v>1384103.9200000002</v>
      </c>
      <c r="AU128">
        <v>7</v>
      </c>
      <c r="AV128">
        <v>4</v>
      </c>
      <c r="AX128">
        <v>38.5</v>
      </c>
      <c r="AY128">
        <v>228.33</v>
      </c>
    </row>
    <row r="129" spans="1:51" x14ac:dyDescent="0.25">
      <c r="A129" t="s">
        <v>347</v>
      </c>
      <c r="B129" t="s">
        <v>348</v>
      </c>
      <c r="C129" t="s">
        <v>233</v>
      </c>
      <c r="D129" t="s">
        <v>211</v>
      </c>
      <c r="F129">
        <v>1099.81</v>
      </c>
      <c r="H129">
        <v>6272612.4100000001</v>
      </c>
      <c r="I129">
        <v>935366.4</v>
      </c>
      <c r="J129">
        <v>2183792.5100000002</v>
      </c>
      <c r="K129">
        <v>5348091.6226399997</v>
      </c>
      <c r="L129">
        <v>14739862.942639999</v>
      </c>
      <c r="M129">
        <v>1.0572999999999999</v>
      </c>
      <c r="N129">
        <v>15278011.43</v>
      </c>
      <c r="O129">
        <v>13891.5</v>
      </c>
      <c r="Q129">
        <v>12078145.699999999</v>
      </c>
      <c r="R129">
        <v>1269547.08</v>
      </c>
      <c r="S129">
        <v>13560350.24</v>
      </c>
      <c r="T129">
        <v>0.88757298697740272</v>
      </c>
      <c r="V129">
        <v>1717661.1899999995</v>
      </c>
      <c r="W129">
        <v>0.88757298697740272</v>
      </c>
      <c r="X129">
        <v>2</v>
      </c>
      <c r="Y129">
        <v>0</v>
      </c>
      <c r="AA129">
        <v>0</v>
      </c>
      <c r="AB129">
        <v>0</v>
      </c>
      <c r="AC129">
        <v>45889.173359900065</v>
      </c>
      <c r="AD129">
        <v>2393.6096864630745</v>
      </c>
      <c r="AE129">
        <v>35517.776958930212</v>
      </c>
      <c r="AF129">
        <v>34853.827293395312</v>
      </c>
      <c r="AG129">
        <v>0</v>
      </c>
      <c r="AH129">
        <v>2.1763847268738004</v>
      </c>
      <c r="AI129">
        <v>31.690771399964824</v>
      </c>
      <c r="AJ129">
        <v>0</v>
      </c>
      <c r="AK129">
        <v>0</v>
      </c>
      <c r="AL129">
        <v>0</v>
      </c>
      <c r="AM129">
        <v>0</v>
      </c>
      <c r="AN129">
        <v>34853.82</v>
      </c>
      <c r="AO129">
        <v>31.69</v>
      </c>
      <c r="AP129">
        <v>1320975.2100000002</v>
      </c>
      <c r="AQ129">
        <v>1355829.0300000003</v>
      </c>
      <c r="AS129">
        <v>1355829.0300000003</v>
      </c>
      <c r="AU129">
        <v>7</v>
      </c>
      <c r="AV129">
        <v>4</v>
      </c>
      <c r="AX129">
        <v>107.66</v>
      </c>
      <c r="AY129">
        <v>460.66</v>
      </c>
    </row>
    <row r="130" spans="1:51" x14ac:dyDescent="0.25">
      <c r="A130" t="s">
        <v>349</v>
      </c>
      <c r="B130" t="s">
        <v>350</v>
      </c>
      <c r="C130" t="s">
        <v>233</v>
      </c>
      <c r="D130" t="s">
        <v>211</v>
      </c>
      <c r="F130">
        <v>423.63</v>
      </c>
      <c r="H130">
        <v>2495354</v>
      </c>
      <c r="I130">
        <v>360288.84</v>
      </c>
      <c r="J130">
        <v>1239013.18</v>
      </c>
      <c r="K130">
        <v>2081483.5587199994</v>
      </c>
      <c r="L130">
        <v>6176139.5787199987</v>
      </c>
      <c r="M130">
        <v>1.0572999999999999</v>
      </c>
      <c r="N130">
        <v>6410763.3600000003</v>
      </c>
      <c r="O130">
        <v>15132.93</v>
      </c>
      <c r="Q130">
        <v>6904556.0099999998</v>
      </c>
      <c r="R130">
        <v>626799.72</v>
      </c>
      <c r="S130">
        <v>7914125.2999999998</v>
      </c>
      <c r="T130">
        <v>1.234505916936544</v>
      </c>
      <c r="V130">
        <v>-1503361.9399999995</v>
      </c>
      <c r="W130">
        <v>1.234505916936544</v>
      </c>
      <c r="X130">
        <v>4</v>
      </c>
      <c r="Y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1.2116379971616165</v>
      </c>
      <c r="AL130">
        <v>0</v>
      </c>
      <c r="AM130">
        <v>513.28620473757553</v>
      </c>
      <c r="AN130">
        <v>513.28</v>
      </c>
      <c r="AO130">
        <v>1.21</v>
      </c>
      <c r="AP130">
        <v>626799.72000000009</v>
      </c>
      <c r="AQ130">
        <v>627313.00000000012</v>
      </c>
      <c r="AS130">
        <v>627313.00000000012</v>
      </c>
      <c r="AU130">
        <v>7</v>
      </c>
      <c r="AV130">
        <v>4</v>
      </c>
      <c r="AX130">
        <v>108</v>
      </c>
      <c r="AY130">
        <v>268.66000000000003</v>
      </c>
    </row>
    <row r="131" spans="1:51" x14ac:dyDescent="0.25">
      <c r="A131" t="s">
        <v>351</v>
      </c>
      <c r="B131" t="s">
        <v>352</v>
      </c>
      <c r="C131" t="s">
        <v>233</v>
      </c>
      <c r="D131" t="s">
        <v>211</v>
      </c>
      <c r="F131">
        <v>489.13</v>
      </c>
      <c r="H131">
        <v>2753091.06</v>
      </c>
      <c r="I131">
        <v>415995.28</v>
      </c>
      <c r="J131">
        <v>936821.73</v>
      </c>
      <c r="K131">
        <v>2360700.1537199998</v>
      </c>
      <c r="L131">
        <v>6466608.2237199992</v>
      </c>
      <c r="M131">
        <v>1.0572999999999999</v>
      </c>
      <c r="N131">
        <v>6701876.75</v>
      </c>
      <c r="O131">
        <v>13701.62</v>
      </c>
      <c r="Q131">
        <v>4948901.3</v>
      </c>
      <c r="R131">
        <v>524665.88</v>
      </c>
      <c r="S131">
        <v>6128285.3799999999</v>
      </c>
      <c r="T131">
        <v>0.91441332161174105</v>
      </c>
      <c r="V131">
        <v>573591.37000000011</v>
      </c>
      <c r="W131">
        <v>0.91441332161174105</v>
      </c>
      <c r="X131">
        <v>3</v>
      </c>
      <c r="Y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28.058549221765531</v>
      </c>
      <c r="AK131">
        <v>0</v>
      </c>
      <c r="AL131">
        <v>13724.278180842175</v>
      </c>
      <c r="AM131">
        <v>0</v>
      </c>
      <c r="AN131">
        <v>13724.27</v>
      </c>
      <c r="AO131">
        <v>28.05</v>
      </c>
      <c r="AP131">
        <v>533441.8600000001</v>
      </c>
      <c r="AQ131">
        <v>547166.13000000012</v>
      </c>
      <c r="AS131">
        <v>547166.13000000012</v>
      </c>
      <c r="AU131">
        <v>8</v>
      </c>
      <c r="AV131">
        <v>4</v>
      </c>
      <c r="AX131">
        <v>51.5</v>
      </c>
      <c r="AY131">
        <v>186</v>
      </c>
    </row>
    <row r="132" spans="1:51" x14ac:dyDescent="0.25">
      <c r="A132" t="s">
        <v>353</v>
      </c>
      <c r="B132" t="s">
        <v>354</v>
      </c>
      <c r="C132" t="s">
        <v>233</v>
      </c>
      <c r="D132" t="s">
        <v>211</v>
      </c>
      <c r="F132">
        <v>1322</v>
      </c>
      <c r="H132">
        <v>7239733.0899999999</v>
      </c>
      <c r="I132">
        <v>1124334.56</v>
      </c>
      <c r="J132">
        <v>1698788.75</v>
      </c>
      <c r="K132">
        <v>6063411.7079999987</v>
      </c>
      <c r="L132">
        <v>16126268.107999999</v>
      </c>
      <c r="M132">
        <v>1.0572999999999999</v>
      </c>
      <c r="N132">
        <v>16702869.77</v>
      </c>
      <c r="O132">
        <v>12634.54</v>
      </c>
      <c r="Q132">
        <v>7373637.46</v>
      </c>
      <c r="R132">
        <v>2492443.5299999998</v>
      </c>
      <c r="S132">
        <v>9942039.5700000003</v>
      </c>
      <c r="T132">
        <v>0.59522942505705712</v>
      </c>
      <c r="V132">
        <v>6760830.1999999993</v>
      </c>
      <c r="W132">
        <v>0.59522942505705712</v>
      </c>
      <c r="X132">
        <v>1</v>
      </c>
      <c r="Y132">
        <v>1</v>
      </c>
      <c r="AA132">
        <v>1642606.2559834234</v>
      </c>
      <c r="AB132">
        <v>492781.876795027</v>
      </c>
      <c r="AC132">
        <v>3003257.7113410877</v>
      </c>
      <c r="AD132">
        <v>156651.91204103673</v>
      </c>
      <c r="AE132">
        <v>156651.91204103673</v>
      </c>
      <c r="AF132">
        <v>153723.54789467374</v>
      </c>
      <c r="AG132">
        <v>372.75482359684344</v>
      </c>
      <c r="AH132">
        <v>118.4961513169718</v>
      </c>
      <c r="AI132">
        <v>116.28104984468513</v>
      </c>
      <c r="AJ132">
        <v>0</v>
      </c>
      <c r="AK132">
        <v>0</v>
      </c>
      <c r="AL132">
        <v>0</v>
      </c>
      <c r="AM132">
        <v>0</v>
      </c>
      <c r="AN132">
        <v>646505.42000000004</v>
      </c>
      <c r="AO132">
        <v>489.03</v>
      </c>
      <c r="AP132">
        <v>2557890.7400000002</v>
      </c>
      <c r="AQ132">
        <v>3204396.16</v>
      </c>
      <c r="AS132">
        <v>3204396.16</v>
      </c>
      <c r="AU132">
        <v>24</v>
      </c>
      <c r="AV132">
        <v>12</v>
      </c>
      <c r="AX132">
        <v>47</v>
      </c>
      <c r="AY132">
        <v>247.66</v>
      </c>
    </row>
    <row r="133" spans="1:51" x14ac:dyDescent="0.25">
      <c r="A133" t="s">
        <v>355</v>
      </c>
      <c r="B133" t="s">
        <v>356</v>
      </c>
      <c r="C133" t="s">
        <v>233</v>
      </c>
      <c r="D133" t="s">
        <v>211</v>
      </c>
      <c r="F133">
        <v>1596.25</v>
      </c>
      <c r="H133">
        <v>8709423.2100000009</v>
      </c>
      <c r="I133">
        <v>1357578.7</v>
      </c>
      <c r="J133">
        <v>2187664.0800000005</v>
      </c>
      <c r="K133">
        <v>6904795.409</v>
      </c>
      <c r="L133">
        <v>19159461.399</v>
      </c>
      <c r="M133">
        <v>1.0572999999999999</v>
      </c>
      <c r="N133">
        <v>19861653.760000002</v>
      </c>
      <c r="O133">
        <v>12442.69</v>
      </c>
      <c r="Q133">
        <v>23892617.32</v>
      </c>
      <c r="R133">
        <v>1463254.44</v>
      </c>
      <c r="S133">
        <v>25756560.110000003</v>
      </c>
      <c r="T133">
        <v>1.2967983643875585</v>
      </c>
      <c r="V133">
        <v>-5894906.3500000015</v>
      </c>
      <c r="W133">
        <v>1.2967983643875585</v>
      </c>
      <c r="X133">
        <v>4</v>
      </c>
      <c r="Y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0.99624084289455739</v>
      </c>
      <c r="AL133">
        <v>0</v>
      </c>
      <c r="AM133">
        <v>1590.2494454704372</v>
      </c>
      <c r="AN133">
        <v>1590.24</v>
      </c>
      <c r="AO133">
        <v>0.99</v>
      </c>
      <c r="AP133">
        <v>1492850.4</v>
      </c>
      <c r="AQ133">
        <v>1494440.64</v>
      </c>
      <c r="AS133">
        <v>1494440.64</v>
      </c>
      <c r="AU133">
        <v>23</v>
      </c>
      <c r="AV133">
        <v>12</v>
      </c>
      <c r="AX133">
        <v>86</v>
      </c>
      <c r="AY133">
        <v>322.33</v>
      </c>
    </row>
    <row r="134" spans="1:51" x14ac:dyDescent="0.25">
      <c r="A134" t="s">
        <v>357</v>
      </c>
      <c r="B134" t="s">
        <v>358</v>
      </c>
      <c r="C134" t="s">
        <v>233</v>
      </c>
      <c r="D134" t="s">
        <v>211</v>
      </c>
      <c r="F134">
        <v>5954.8</v>
      </c>
      <c r="H134">
        <v>32414784.789999999</v>
      </c>
      <c r="I134">
        <v>5064438.3</v>
      </c>
      <c r="J134">
        <v>6767322.2299999977</v>
      </c>
      <c r="K134">
        <v>27006310.285200004</v>
      </c>
      <c r="L134">
        <v>71252855.605199993</v>
      </c>
      <c r="M134">
        <v>1.0572999999999999</v>
      </c>
      <c r="N134">
        <v>73788182.650000006</v>
      </c>
      <c r="O134">
        <v>12391.37</v>
      </c>
      <c r="Q134">
        <v>55806429.880000003</v>
      </c>
      <c r="R134">
        <v>11065751.050000001</v>
      </c>
      <c r="S134">
        <v>68369880.75</v>
      </c>
      <c r="T134">
        <v>0.92656951688726807</v>
      </c>
      <c r="V134">
        <v>5418301.900000006</v>
      </c>
      <c r="W134">
        <v>0.92656951688726807</v>
      </c>
      <c r="X134">
        <v>3</v>
      </c>
      <c r="Y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25.375389079074427</v>
      </c>
      <c r="AK134">
        <v>0</v>
      </c>
      <c r="AL134">
        <v>151105.3668880724</v>
      </c>
      <c r="AM134">
        <v>0</v>
      </c>
      <c r="AN134">
        <v>151105.35999999999</v>
      </c>
      <c r="AO134">
        <v>25.37</v>
      </c>
      <c r="AP134">
        <v>11224987.670000002</v>
      </c>
      <c r="AQ134">
        <v>11376093.030000001</v>
      </c>
      <c r="AS134">
        <v>11376093.030000001</v>
      </c>
      <c r="AU134">
        <v>78</v>
      </c>
      <c r="AV134">
        <v>39</v>
      </c>
      <c r="AX134">
        <v>145.83000000000001</v>
      </c>
      <c r="AY134">
        <v>804.66</v>
      </c>
    </row>
    <row r="135" spans="1:51" x14ac:dyDescent="0.25">
      <c r="A135" t="s">
        <v>359</v>
      </c>
      <c r="B135" t="s">
        <v>360</v>
      </c>
      <c r="C135" t="s">
        <v>233</v>
      </c>
      <c r="D135" t="s">
        <v>211</v>
      </c>
      <c r="F135">
        <v>2736.8</v>
      </c>
      <c r="H135">
        <v>16504928.469999999</v>
      </c>
      <c r="I135">
        <v>2327593.66</v>
      </c>
      <c r="J135">
        <v>9254362.4199999999</v>
      </c>
      <c r="K135">
        <v>14708883.408199999</v>
      </c>
      <c r="L135">
        <v>42795767.958199993</v>
      </c>
      <c r="M135">
        <v>1.0572999999999999</v>
      </c>
      <c r="N135">
        <v>44405146.439999998</v>
      </c>
      <c r="O135">
        <v>16225.2</v>
      </c>
      <c r="Q135">
        <v>5690253.1299999999</v>
      </c>
      <c r="R135">
        <v>24549031.239999998</v>
      </c>
      <c r="S135">
        <v>30357536.489999998</v>
      </c>
      <c r="T135">
        <v>0.68364905700781653</v>
      </c>
      <c r="V135">
        <v>14047609.949999999</v>
      </c>
      <c r="W135">
        <v>0.68364905700781653</v>
      </c>
      <c r="X135">
        <v>1</v>
      </c>
      <c r="Y135">
        <v>1</v>
      </c>
      <c r="AA135">
        <v>440637.80231675878</v>
      </c>
      <c r="AB135">
        <v>132191.34069502764</v>
      </c>
      <c r="AC135">
        <v>8360655.2589851059</v>
      </c>
      <c r="AD135">
        <v>436097.31768610736</v>
      </c>
      <c r="AE135">
        <v>436097.31768610736</v>
      </c>
      <c r="AF135">
        <v>427945.15578269865</v>
      </c>
      <c r="AG135">
        <v>48.301425275879723</v>
      </c>
      <c r="AH135">
        <v>159.34570216534175</v>
      </c>
      <c r="AI135">
        <v>156.36698179724445</v>
      </c>
      <c r="AJ135">
        <v>0</v>
      </c>
      <c r="AK135">
        <v>0</v>
      </c>
      <c r="AL135">
        <v>0</v>
      </c>
      <c r="AM135">
        <v>0</v>
      </c>
      <c r="AN135">
        <v>560136.49</v>
      </c>
      <c r="AO135">
        <v>204.66</v>
      </c>
      <c r="AP135">
        <v>26535409.84999999</v>
      </c>
      <c r="AQ135">
        <v>27095546.339999989</v>
      </c>
      <c r="AS135">
        <v>27095546.339999989</v>
      </c>
      <c r="AU135">
        <v>24</v>
      </c>
      <c r="AV135">
        <v>12</v>
      </c>
      <c r="AX135">
        <v>920</v>
      </c>
      <c r="AY135">
        <v>1993</v>
      </c>
    </row>
    <row r="136" spans="1:51" x14ac:dyDescent="0.25">
      <c r="A136" t="s">
        <v>361</v>
      </c>
      <c r="B136" t="s">
        <v>362</v>
      </c>
      <c r="C136" t="s">
        <v>233</v>
      </c>
      <c r="D136" t="s">
        <v>211</v>
      </c>
      <c r="F136">
        <v>10590.54</v>
      </c>
      <c r="H136">
        <v>65332059.189999998</v>
      </c>
      <c r="I136">
        <v>9007042.4499999993</v>
      </c>
      <c r="J136">
        <v>45535209.770000003</v>
      </c>
      <c r="K136">
        <v>60234885.975759998</v>
      </c>
      <c r="L136">
        <v>180109197.38576001</v>
      </c>
      <c r="M136">
        <v>1.0572999999999999</v>
      </c>
      <c r="N136">
        <v>186977995.41999999</v>
      </c>
      <c r="O136">
        <v>17655.18</v>
      </c>
      <c r="Q136">
        <v>16214149.18</v>
      </c>
      <c r="R136">
        <v>110479630.45999999</v>
      </c>
      <c r="S136">
        <v>131211513.41</v>
      </c>
      <c r="T136">
        <v>0.70174842293749951</v>
      </c>
      <c r="V136">
        <v>55766482.00999999</v>
      </c>
      <c r="W136">
        <v>0.70174842293749951</v>
      </c>
      <c r="X136">
        <v>2</v>
      </c>
      <c r="Y136">
        <v>0</v>
      </c>
      <c r="AA136">
        <v>0</v>
      </c>
      <c r="AB136">
        <v>0</v>
      </c>
      <c r="AC136">
        <v>33936378.799453996</v>
      </c>
      <c r="AD136">
        <v>1770144.0028299978</v>
      </c>
      <c r="AE136">
        <v>1770144.0028299978</v>
      </c>
      <c r="AF136">
        <v>1737053.9105084375</v>
      </c>
      <c r="AG136">
        <v>0</v>
      </c>
      <c r="AH136">
        <v>167.14388528158128</v>
      </c>
      <c r="AI136">
        <v>164.01938999413036</v>
      </c>
      <c r="AJ136">
        <v>0</v>
      </c>
      <c r="AK136">
        <v>0</v>
      </c>
      <c r="AL136">
        <v>0</v>
      </c>
      <c r="AM136">
        <v>0</v>
      </c>
      <c r="AN136">
        <v>1737053.91</v>
      </c>
      <c r="AO136">
        <v>164.01</v>
      </c>
      <c r="AP136">
        <v>119595787.66999999</v>
      </c>
      <c r="AQ136">
        <v>121332841.57999998</v>
      </c>
      <c r="AS136">
        <v>121332841.57999998</v>
      </c>
      <c r="AU136">
        <v>24</v>
      </c>
      <c r="AV136">
        <v>12</v>
      </c>
      <c r="AX136">
        <v>5971</v>
      </c>
      <c r="AY136">
        <v>8888.66</v>
      </c>
    </row>
    <row r="137" spans="1:51" x14ac:dyDescent="0.25">
      <c r="A137" t="s">
        <v>363</v>
      </c>
      <c r="B137" t="s">
        <v>364</v>
      </c>
      <c r="C137" t="s">
        <v>233</v>
      </c>
      <c r="D137" t="s">
        <v>211</v>
      </c>
      <c r="F137">
        <v>3388.89</v>
      </c>
      <c r="H137">
        <v>19916537.640000001</v>
      </c>
      <c r="I137">
        <v>2882183.16</v>
      </c>
      <c r="J137">
        <v>10054026.1</v>
      </c>
      <c r="K137">
        <v>17650538.427160002</v>
      </c>
      <c r="L137">
        <v>50503285.327160001</v>
      </c>
      <c r="M137">
        <v>1.0572999999999999</v>
      </c>
      <c r="N137">
        <v>52385747.719999999</v>
      </c>
      <c r="O137">
        <v>15458.08</v>
      </c>
      <c r="Q137">
        <v>12285707.029999999</v>
      </c>
      <c r="R137">
        <v>24550317.850000001</v>
      </c>
      <c r="S137">
        <v>37181943.799999997</v>
      </c>
      <c r="T137">
        <v>0.70977213112879856</v>
      </c>
      <c r="V137">
        <v>15203803.920000002</v>
      </c>
      <c r="W137">
        <v>0.70977213112879856</v>
      </c>
      <c r="X137">
        <v>2</v>
      </c>
      <c r="Y137">
        <v>0</v>
      </c>
      <c r="AA137">
        <v>0</v>
      </c>
      <c r="AB137">
        <v>0</v>
      </c>
      <c r="AC137">
        <v>7992113.7766960021</v>
      </c>
      <c r="AD137">
        <v>416873.94979163329</v>
      </c>
      <c r="AE137">
        <v>416873.94979163329</v>
      </c>
      <c r="AF137">
        <v>409081.13888867566</v>
      </c>
      <c r="AG137">
        <v>0</v>
      </c>
      <c r="AH137">
        <v>123.01194485263119</v>
      </c>
      <c r="AI137">
        <v>120.71242763520671</v>
      </c>
      <c r="AJ137">
        <v>0</v>
      </c>
      <c r="AK137">
        <v>0</v>
      </c>
      <c r="AL137">
        <v>0</v>
      </c>
      <c r="AM137">
        <v>0</v>
      </c>
      <c r="AN137">
        <v>409081.13</v>
      </c>
      <c r="AO137">
        <v>120.71</v>
      </c>
      <c r="AP137">
        <v>25837748.099999998</v>
      </c>
      <c r="AQ137">
        <v>26246829.229999997</v>
      </c>
      <c r="AS137">
        <v>26246829.229999997</v>
      </c>
      <c r="AU137">
        <v>24</v>
      </c>
      <c r="AV137">
        <v>12</v>
      </c>
      <c r="AX137">
        <v>1048.5</v>
      </c>
      <c r="AY137">
        <v>1960.33</v>
      </c>
    </row>
    <row r="138" spans="1:51" x14ac:dyDescent="0.25">
      <c r="A138" t="s">
        <v>365</v>
      </c>
      <c r="B138" t="s">
        <v>366</v>
      </c>
      <c r="C138" t="s">
        <v>233</v>
      </c>
      <c r="D138" t="s">
        <v>211</v>
      </c>
      <c r="F138">
        <v>1480.25</v>
      </c>
      <c r="H138">
        <v>7883516.7599999998</v>
      </c>
      <c r="I138">
        <v>1258923.02</v>
      </c>
      <c r="J138">
        <v>1206167.9100000001</v>
      </c>
      <c r="K138">
        <v>6101230.0020000003</v>
      </c>
      <c r="L138">
        <v>16449837.692</v>
      </c>
      <c r="M138">
        <v>1.0572999999999999</v>
      </c>
      <c r="N138">
        <v>17042812.91</v>
      </c>
      <c r="O138">
        <v>11513.46</v>
      </c>
      <c r="Q138">
        <v>17211383.920000002</v>
      </c>
      <c r="R138">
        <v>1112070.04</v>
      </c>
      <c r="S138">
        <v>18412418.57</v>
      </c>
      <c r="T138">
        <v>1.0803626529982251</v>
      </c>
      <c r="V138">
        <v>-1369605.6600000001</v>
      </c>
      <c r="W138">
        <v>1.0803626529982251</v>
      </c>
      <c r="X138">
        <v>4</v>
      </c>
      <c r="Y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0.92184106963589574</v>
      </c>
      <c r="AL138">
        <v>0</v>
      </c>
      <c r="AM138">
        <v>1364.5552433285347</v>
      </c>
      <c r="AN138">
        <v>1364.55</v>
      </c>
      <c r="AO138">
        <v>0.92</v>
      </c>
      <c r="AP138">
        <v>1112485.44</v>
      </c>
      <c r="AQ138">
        <v>1113849.99</v>
      </c>
      <c r="AS138">
        <v>1113849.99</v>
      </c>
      <c r="AU138">
        <v>47</v>
      </c>
      <c r="AV138">
        <v>24</v>
      </c>
      <c r="AX138">
        <v>1</v>
      </c>
      <c r="AY138">
        <v>35</v>
      </c>
    </row>
    <row r="139" spans="1:51" x14ac:dyDescent="0.25">
      <c r="A139" t="s">
        <v>367</v>
      </c>
      <c r="B139" t="s">
        <v>368</v>
      </c>
      <c r="C139" t="s">
        <v>233</v>
      </c>
      <c r="D139" t="s">
        <v>211</v>
      </c>
      <c r="F139">
        <v>3033.75</v>
      </c>
      <c r="H139">
        <v>16424064.42</v>
      </c>
      <c r="I139">
        <v>2580143.7000000002</v>
      </c>
      <c r="J139">
        <v>3711639.9800000004</v>
      </c>
      <c r="K139">
        <v>13815106.074000001</v>
      </c>
      <c r="L139">
        <v>36530954.174000002</v>
      </c>
      <c r="M139">
        <v>1.0572999999999999</v>
      </c>
      <c r="N139">
        <v>37832572.270000003</v>
      </c>
      <c r="O139">
        <v>12470.56</v>
      </c>
      <c r="Q139">
        <v>31400847.890000001</v>
      </c>
      <c r="R139">
        <v>3340263.56</v>
      </c>
      <c r="S139">
        <v>35255565.759999998</v>
      </c>
      <c r="T139">
        <v>0.93188392024711764</v>
      </c>
      <c r="V139">
        <v>2577006.5100000054</v>
      </c>
      <c r="W139">
        <v>0.93188392024711764</v>
      </c>
      <c r="X139">
        <v>3</v>
      </c>
      <c r="Y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25.537545686035713</v>
      </c>
      <c r="AK139">
        <v>0</v>
      </c>
      <c r="AL139">
        <v>77474.529225010847</v>
      </c>
      <c r="AM139">
        <v>0</v>
      </c>
      <c r="AN139">
        <v>77474.52</v>
      </c>
      <c r="AO139">
        <v>25.53</v>
      </c>
      <c r="AP139">
        <v>3387991.2700000005</v>
      </c>
      <c r="AQ139">
        <v>3465465.7900000005</v>
      </c>
      <c r="AS139">
        <v>3465465.7900000005</v>
      </c>
      <c r="AU139">
        <v>7</v>
      </c>
      <c r="AV139">
        <v>4</v>
      </c>
      <c r="AX139">
        <v>164</v>
      </c>
      <c r="AY139">
        <v>411</v>
      </c>
    </row>
    <row r="140" spans="1:51" x14ac:dyDescent="0.25">
      <c r="A140" t="s">
        <v>369</v>
      </c>
      <c r="B140" t="s">
        <v>370</v>
      </c>
      <c r="C140" t="s">
        <v>233</v>
      </c>
      <c r="D140" t="s">
        <v>211</v>
      </c>
      <c r="F140">
        <v>2252.79</v>
      </c>
      <c r="H140">
        <v>13283072.75</v>
      </c>
      <c r="I140">
        <v>1915952.83</v>
      </c>
      <c r="J140">
        <v>6863252.6700000018</v>
      </c>
      <c r="K140">
        <v>11786677.49976</v>
      </c>
      <c r="L140">
        <v>33848955.749760002</v>
      </c>
      <c r="M140">
        <v>1.0572999999999999</v>
      </c>
      <c r="N140">
        <v>35113124.289999999</v>
      </c>
      <c r="O140">
        <v>15586.5</v>
      </c>
      <c r="Q140">
        <v>12368073.18</v>
      </c>
      <c r="R140">
        <v>8348634.0099999998</v>
      </c>
      <c r="S140">
        <v>22984999.359999999</v>
      </c>
      <c r="T140">
        <v>0.65459852476146607</v>
      </c>
      <c r="V140">
        <v>12128124.93</v>
      </c>
      <c r="W140">
        <v>0.65459852476146607</v>
      </c>
      <c r="X140">
        <v>1</v>
      </c>
      <c r="Y140">
        <v>1</v>
      </c>
      <c r="AA140">
        <v>1368486.8579186872</v>
      </c>
      <c r="AB140">
        <v>410546.05737560615</v>
      </c>
      <c r="AC140">
        <v>6038170.8492188305</v>
      </c>
      <c r="AD140">
        <v>314954.99210362404</v>
      </c>
      <c r="AE140">
        <v>314954.99210362404</v>
      </c>
      <c r="AF140">
        <v>309067.39778972452</v>
      </c>
      <c r="AG140">
        <v>182.23893810590695</v>
      </c>
      <c r="AH140">
        <v>139.80663626153526</v>
      </c>
      <c r="AI140">
        <v>137.19316837775582</v>
      </c>
      <c r="AJ140">
        <v>0</v>
      </c>
      <c r="AK140">
        <v>0</v>
      </c>
      <c r="AL140">
        <v>0</v>
      </c>
      <c r="AM140">
        <v>0</v>
      </c>
      <c r="AN140">
        <v>719613.45</v>
      </c>
      <c r="AO140">
        <v>319.43</v>
      </c>
      <c r="AP140">
        <v>9431516.5599999987</v>
      </c>
      <c r="AQ140">
        <v>10151130.009999998</v>
      </c>
      <c r="AS140">
        <v>10151130.009999998</v>
      </c>
      <c r="AU140">
        <v>21</v>
      </c>
      <c r="AV140">
        <v>11</v>
      </c>
      <c r="AX140">
        <v>727.5</v>
      </c>
      <c r="AY140">
        <v>1343</v>
      </c>
    </row>
    <row r="141" spans="1:51" x14ac:dyDescent="0.25">
      <c r="A141" t="s">
        <v>371</v>
      </c>
      <c r="B141" t="s">
        <v>372</v>
      </c>
      <c r="C141" t="s">
        <v>233</v>
      </c>
      <c r="D141" t="s">
        <v>211</v>
      </c>
      <c r="F141">
        <v>1289.21</v>
      </c>
      <c r="H141">
        <v>7222766.5999999996</v>
      </c>
      <c r="I141">
        <v>1096447.32</v>
      </c>
      <c r="J141">
        <v>2536112.46</v>
      </c>
      <c r="K141">
        <v>5861239.3332399996</v>
      </c>
      <c r="L141">
        <v>16716565.713239998</v>
      </c>
      <c r="M141">
        <v>1.0572999999999999</v>
      </c>
      <c r="N141">
        <v>17338575.91</v>
      </c>
      <c r="O141">
        <v>13448.99</v>
      </c>
      <c r="Q141">
        <v>21513457.920000002</v>
      </c>
      <c r="R141">
        <v>1554894.96</v>
      </c>
      <c r="S141">
        <v>24308224.490000002</v>
      </c>
      <c r="T141">
        <v>1.401973530939197</v>
      </c>
      <c r="V141">
        <v>-6969648.5800000019</v>
      </c>
      <c r="W141">
        <v>1.401973530939197</v>
      </c>
      <c r="X141">
        <v>4</v>
      </c>
      <c r="Y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1.0768113008247848</v>
      </c>
      <c r="AL141">
        <v>0</v>
      </c>
      <c r="AM141">
        <v>1388.2358971363208</v>
      </c>
      <c r="AN141">
        <v>1388.23</v>
      </c>
      <c r="AO141">
        <v>1.07</v>
      </c>
      <c r="AP141">
        <v>1554894.96</v>
      </c>
      <c r="AQ141">
        <v>1556283.19</v>
      </c>
      <c r="AS141">
        <v>1556283.19</v>
      </c>
      <c r="AU141">
        <v>23</v>
      </c>
      <c r="AV141">
        <v>12</v>
      </c>
      <c r="AX141">
        <v>200.16</v>
      </c>
      <c r="AY141">
        <v>432</v>
      </c>
    </row>
    <row r="142" spans="1:51" x14ac:dyDescent="0.25">
      <c r="A142" t="s">
        <v>373</v>
      </c>
      <c r="B142" t="s">
        <v>374</v>
      </c>
      <c r="C142" t="s">
        <v>233</v>
      </c>
      <c r="D142" t="s">
        <v>211</v>
      </c>
      <c r="F142">
        <v>891.25</v>
      </c>
      <c r="H142">
        <v>4810060.3900000006</v>
      </c>
      <c r="I142">
        <v>757990.3</v>
      </c>
      <c r="J142">
        <v>980684.0299999998</v>
      </c>
      <c r="K142">
        <v>3765032.3849999998</v>
      </c>
      <c r="L142">
        <v>10313767.105</v>
      </c>
      <c r="M142">
        <v>1.0572999999999999</v>
      </c>
      <c r="N142">
        <v>10689009.6</v>
      </c>
      <c r="O142">
        <v>11993.27</v>
      </c>
      <c r="Q142">
        <v>12741854.98</v>
      </c>
      <c r="R142">
        <v>570725.43000000005</v>
      </c>
      <c r="S142">
        <v>13380658.310000001</v>
      </c>
      <c r="T142">
        <v>1.251814603104108</v>
      </c>
      <c r="V142">
        <v>-2691648.7100000009</v>
      </c>
      <c r="W142">
        <v>1.251814603104108</v>
      </c>
      <c r="X142">
        <v>4</v>
      </c>
      <c r="Y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0.96025763809419862</v>
      </c>
      <c r="AL142">
        <v>0</v>
      </c>
      <c r="AM142">
        <v>855.82961995145456</v>
      </c>
      <c r="AN142">
        <v>855.82</v>
      </c>
      <c r="AO142">
        <v>0.96</v>
      </c>
      <c r="AP142">
        <v>571831.89999999991</v>
      </c>
      <c r="AQ142">
        <v>572687.71999999986</v>
      </c>
      <c r="AS142">
        <v>572687.71999999986</v>
      </c>
      <c r="AU142">
        <v>82</v>
      </c>
      <c r="AV142">
        <v>41</v>
      </c>
      <c r="AX142">
        <v>39</v>
      </c>
      <c r="AY142">
        <v>84</v>
      </c>
    </row>
    <row r="143" spans="1:51" x14ac:dyDescent="0.25">
      <c r="A143" t="s">
        <v>375</v>
      </c>
      <c r="B143" t="s">
        <v>376</v>
      </c>
      <c r="C143" t="s">
        <v>233</v>
      </c>
      <c r="D143" t="s">
        <v>211</v>
      </c>
      <c r="F143">
        <v>798.5</v>
      </c>
      <c r="H143">
        <v>4331936.43</v>
      </c>
      <c r="I143">
        <v>679108.28</v>
      </c>
      <c r="J143">
        <v>1195858.0199999998</v>
      </c>
      <c r="K143">
        <v>3477370.4009999996</v>
      </c>
      <c r="L143">
        <v>9684273.1309999991</v>
      </c>
      <c r="M143">
        <v>1.0572999999999999</v>
      </c>
      <c r="N143">
        <v>10039928.65</v>
      </c>
      <c r="O143">
        <v>12573.48</v>
      </c>
      <c r="Q143">
        <v>12376575.439999999</v>
      </c>
      <c r="R143">
        <v>531789.66</v>
      </c>
      <c r="S143">
        <v>13428745.25</v>
      </c>
      <c r="T143">
        <v>1.3375339325743116</v>
      </c>
      <c r="V143">
        <v>-3388816.5999999996</v>
      </c>
      <c r="W143">
        <v>1.3375339325743116</v>
      </c>
      <c r="X143">
        <v>4</v>
      </c>
      <c r="Y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1.0067127107376599</v>
      </c>
      <c r="AL143">
        <v>0</v>
      </c>
      <c r="AM143">
        <v>803.86009952402151</v>
      </c>
      <c r="AN143">
        <v>803.86</v>
      </c>
      <c r="AO143">
        <v>1</v>
      </c>
      <c r="AP143">
        <v>531789.66</v>
      </c>
      <c r="AQ143">
        <v>532593.52</v>
      </c>
      <c r="AS143">
        <v>532593.52</v>
      </c>
      <c r="AU143">
        <v>82</v>
      </c>
      <c r="AV143">
        <v>41</v>
      </c>
      <c r="AX143">
        <v>108.5</v>
      </c>
      <c r="AY143">
        <v>122.33</v>
      </c>
    </row>
    <row r="144" spans="1:51" x14ac:dyDescent="0.25">
      <c r="A144" t="s">
        <v>377</v>
      </c>
      <c r="B144" t="s">
        <v>378</v>
      </c>
      <c r="C144" t="s">
        <v>233</v>
      </c>
      <c r="D144" t="s">
        <v>222</v>
      </c>
      <c r="F144">
        <v>3429.98</v>
      </c>
      <c r="H144">
        <v>20651808.799999997</v>
      </c>
      <c r="I144">
        <v>2917129.39</v>
      </c>
      <c r="J144">
        <v>3702382.5000000009</v>
      </c>
      <c r="K144">
        <v>17276679.738120001</v>
      </c>
      <c r="L144">
        <v>44548000.428120002</v>
      </c>
      <c r="M144">
        <v>1.0572999999999999</v>
      </c>
      <c r="N144">
        <v>46110647.100000001</v>
      </c>
      <c r="O144">
        <v>13443.41</v>
      </c>
      <c r="Q144">
        <v>54875230.409999996</v>
      </c>
      <c r="R144">
        <v>6151891.0899999999</v>
      </c>
      <c r="S144">
        <v>62489044.390000001</v>
      </c>
      <c r="T144">
        <v>1.3551977324126514</v>
      </c>
      <c r="V144">
        <v>-16378397.289999999</v>
      </c>
      <c r="W144">
        <v>1.3551977324126514</v>
      </c>
      <c r="X144">
        <v>4</v>
      </c>
      <c r="Y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1.0763647717794134</v>
      </c>
      <c r="AL144">
        <v>0</v>
      </c>
      <c r="AM144">
        <v>3691.9096399079522</v>
      </c>
      <c r="AN144">
        <v>3691.9</v>
      </c>
      <c r="AO144">
        <v>1.07</v>
      </c>
      <c r="AP144">
        <v>6209994.6499999994</v>
      </c>
      <c r="AQ144">
        <v>6213686.5499999998</v>
      </c>
      <c r="AS144">
        <v>6213686.5499999998</v>
      </c>
      <c r="AU144">
        <v>78</v>
      </c>
      <c r="AV144">
        <v>39</v>
      </c>
      <c r="AX144">
        <v>26.5</v>
      </c>
      <c r="AY144">
        <v>452</v>
      </c>
    </row>
    <row r="145" spans="1:51" x14ac:dyDescent="0.25">
      <c r="A145" t="s">
        <v>379</v>
      </c>
      <c r="B145" t="s">
        <v>380</v>
      </c>
      <c r="C145" t="s">
        <v>233</v>
      </c>
      <c r="D145" t="s">
        <v>222</v>
      </c>
      <c r="F145">
        <v>8110.66</v>
      </c>
      <c r="H145">
        <v>54259672.75</v>
      </c>
      <c r="I145">
        <v>6897954.1100000003</v>
      </c>
      <c r="J145">
        <v>24783085.810000002</v>
      </c>
      <c r="K145">
        <v>49509964.456040002</v>
      </c>
      <c r="L145">
        <v>135450677.12604001</v>
      </c>
      <c r="M145">
        <v>1.0572999999999999</v>
      </c>
      <c r="N145">
        <v>140375079.96000001</v>
      </c>
      <c r="O145">
        <v>17307.47</v>
      </c>
      <c r="Q145">
        <v>18289268.350000001</v>
      </c>
      <c r="R145">
        <v>62049470.130000003</v>
      </c>
      <c r="S145">
        <v>86578338.659999996</v>
      </c>
      <c r="T145">
        <v>0.61676430520766623</v>
      </c>
      <c r="V145">
        <v>53796741.300000012</v>
      </c>
      <c r="W145">
        <v>0.61676430520766623</v>
      </c>
      <c r="X145">
        <v>1</v>
      </c>
      <c r="Y145">
        <v>1</v>
      </c>
      <c r="AA145">
        <v>10781911.795374513</v>
      </c>
      <c r="AB145">
        <v>3234573.5386123536</v>
      </c>
      <c r="AC145">
        <v>32441202.803617328</v>
      </c>
      <c r="AD145">
        <v>1692154.6322537763</v>
      </c>
      <c r="AE145">
        <v>1692154.6322537763</v>
      </c>
      <c r="AF145">
        <v>1660522.4300633813</v>
      </c>
      <c r="AG145">
        <v>398.80521913288851</v>
      </c>
      <c r="AH145">
        <v>208.63340742353597</v>
      </c>
      <c r="AI145">
        <v>204.73332997109748</v>
      </c>
      <c r="AJ145">
        <v>0</v>
      </c>
      <c r="AK145">
        <v>0</v>
      </c>
      <c r="AL145">
        <v>0</v>
      </c>
      <c r="AM145">
        <v>0</v>
      </c>
      <c r="AN145">
        <v>4895095.96</v>
      </c>
      <c r="AO145">
        <v>603.53</v>
      </c>
      <c r="AP145">
        <v>68292946.549999982</v>
      </c>
      <c r="AQ145">
        <v>73188042.509999976</v>
      </c>
      <c r="AS145">
        <v>73188042.509999976</v>
      </c>
      <c r="AU145">
        <v>24</v>
      </c>
      <c r="AV145">
        <v>12</v>
      </c>
      <c r="AX145">
        <v>1635.5</v>
      </c>
      <c r="AY145">
        <v>6150.66</v>
      </c>
    </row>
    <row r="146" spans="1:51" x14ac:dyDescent="0.25">
      <c r="A146" t="s">
        <v>381</v>
      </c>
      <c r="B146" t="s">
        <v>382</v>
      </c>
      <c r="C146" t="s">
        <v>233</v>
      </c>
      <c r="D146" t="s">
        <v>222</v>
      </c>
      <c r="F146">
        <v>4076.82</v>
      </c>
      <c r="H146">
        <v>24616263.859999999</v>
      </c>
      <c r="I146">
        <v>3467253.87</v>
      </c>
      <c r="J146">
        <v>4722263.6399999987</v>
      </c>
      <c r="K146">
        <v>20650516.144079998</v>
      </c>
      <c r="L146">
        <v>53456297.514079995</v>
      </c>
      <c r="M146">
        <v>1.0572999999999999</v>
      </c>
      <c r="N146">
        <v>55336068.780000001</v>
      </c>
      <c r="O146">
        <v>13573.34</v>
      </c>
      <c r="Q146">
        <v>61648411.25</v>
      </c>
      <c r="R146">
        <v>2751799.58</v>
      </c>
      <c r="S146">
        <v>67783351.930000007</v>
      </c>
      <c r="T146">
        <v>1.2249397802270117</v>
      </c>
      <c r="V146">
        <v>-12447283.150000006</v>
      </c>
      <c r="W146">
        <v>1.2249397802270117</v>
      </c>
      <c r="X146">
        <v>4</v>
      </c>
      <c r="Y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1.0867674233885554</v>
      </c>
      <c r="AL146">
        <v>0</v>
      </c>
      <c r="AM146">
        <v>4430.5551670189307</v>
      </c>
      <c r="AN146">
        <v>4430.55</v>
      </c>
      <c r="AO146">
        <v>1.08</v>
      </c>
      <c r="AP146">
        <v>2791532.6099999994</v>
      </c>
      <c r="AQ146">
        <v>2795963.1599999992</v>
      </c>
      <c r="AS146">
        <v>2795963.1599999992</v>
      </c>
      <c r="AU146">
        <v>8</v>
      </c>
      <c r="AV146">
        <v>4</v>
      </c>
      <c r="AX146">
        <v>94.5</v>
      </c>
      <c r="AY146">
        <v>598</v>
      </c>
    </row>
    <row r="147" spans="1:51" x14ac:dyDescent="0.25">
      <c r="A147" t="s">
        <v>383</v>
      </c>
      <c r="B147" t="s">
        <v>384</v>
      </c>
      <c r="C147" t="s">
        <v>233</v>
      </c>
      <c r="D147" t="s">
        <v>222</v>
      </c>
      <c r="F147">
        <v>1647.65</v>
      </c>
      <c r="H147">
        <v>10027485.34</v>
      </c>
      <c r="I147">
        <v>1401293.37</v>
      </c>
      <c r="J147">
        <v>2042073.7400000002</v>
      </c>
      <c r="K147">
        <v>8879096.3396000005</v>
      </c>
      <c r="L147">
        <v>22349948.7896</v>
      </c>
      <c r="M147">
        <v>1.0572999999999999</v>
      </c>
      <c r="N147">
        <v>23121828.629999999</v>
      </c>
      <c r="O147">
        <v>14033.21</v>
      </c>
      <c r="Q147">
        <v>14422969.949999999</v>
      </c>
      <c r="R147">
        <v>1968513.23</v>
      </c>
      <c r="S147">
        <v>16779511.52</v>
      </c>
      <c r="T147">
        <v>0.72570002089839036</v>
      </c>
      <c r="V147">
        <v>6342317.1099999994</v>
      </c>
      <c r="W147">
        <v>0.72570002089839036</v>
      </c>
      <c r="X147">
        <v>2</v>
      </c>
      <c r="Y147">
        <v>0</v>
      </c>
      <c r="AA147">
        <v>0</v>
      </c>
      <c r="AB147">
        <v>0</v>
      </c>
      <c r="AC147">
        <v>2343120.0512058004</v>
      </c>
      <c r="AD147">
        <v>122218.6943121756</v>
      </c>
      <c r="AE147">
        <v>122218.6943121756</v>
      </c>
      <c r="AF147">
        <v>119934.00568133834</v>
      </c>
      <c r="AG147">
        <v>0</v>
      </c>
      <c r="AH147">
        <v>74.177582807134769</v>
      </c>
      <c r="AI147">
        <v>72.790948126931283</v>
      </c>
      <c r="AJ147">
        <v>0</v>
      </c>
      <c r="AK147">
        <v>0</v>
      </c>
      <c r="AL147">
        <v>0</v>
      </c>
      <c r="AM147">
        <v>0</v>
      </c>
      <c r="AN147">
        <v>119934</v>
      </c>
      <c r="AO147">
        <v>72.790000000000006</v>
      </c>
      <c r="AP147">
        <v>2045388.25</v>
      </c>
      <c r="AQ147">
        <v>2165322.25</v>
      </c>
      <c r="AS147">
        <v>2165322.25</v>
      </c>
      <c r="AU147">
        <v>23</v>
      </c>
      <c r="AV147">
        <v>12</v>
      </c>
      <c r="AX147">
        <v>24</v>
      </c>
      <c r="AY147">
        <v>320.33</v>
      </c>
    </row>
    <row r="148" spans="1:51" x14ac:dyDescent="0.25">
      <c r="A148" t="s">
        <v>385</v>
      </c>
      <c r="B148" t="s">
        <v>386</v>
      </c>
      <c r="C148" t="s">
        <v>233</v>
      </c>
      <c r="D148" t="s">
        <v>222</v>
      </c>
      <c r="F148">
        <v>4518.99</v>
      </c>
      <c r="H148">
        <v>30323767.68</v>
      </c>
      <c r="I148">
        <v>3843310.61</v>
      </c>
      <c r="J148">
        <v>13079136.330000002</v>
      </c>
      <c r="K148">
        <v>27397038.284560002</v>
      </c>
      <c r="L148">
        <v>74643252.90456</v>
      </c>
      <c r="M148">
        <v>1.0572999999999999</v>
      </c>
      <c r="N148">
        <v>77350461</v>
      </c>
      <c r="O148">
        <v>17116.75</v>
      </c>
      <c r="Q148">
        <v>38038095.640000001</v>
      </c>
      <c r="R148">
        <v>12687318.73</v>
      </c>
      <c r="S148">
        <v>54295339.950000003</v>
      </c>
      <c r="T148">
        <v>0.70193944868667302</v>
      </c>
      <c r="V148">
        <v>23055121.049999997</v>
      </c>
      <c r="W148">
        <v>0.70193944868667302</v>
      </c>
      <c r="X148">
        <v>2</v>
      </c>
      <c r="Y148">
        <v>0</v>
      </c>
      <c r="AA148">
        <v>0</v>
      </c>
      <c r="AB148">
        <v>0</v>
      </c>
      <c r="AC148">
        <v>10102057.422030002</v>
      </c>
      <c r="AD148">
        <v>526930.00828180241</v>
      </c>
      <c r="AE148">
        <v>526930.00828180241</v>
      </c>
      <c r="AF148">
        <v>517079.87033078284</v>
      </c>
      <c r="AG148">
        <v>0</v>
      </c>
      <c r="AH148">
        <v>116.60349066534833</v>
      </c>
      <c r="AI148">
        <v>114.4237695438102</v>
      </c>
      <c r="AJ148">
        <v>0</v>
      </c>
      <c r="AK148">
        <v>0</v>
      </c>
      <c r="AL148">
        <v>0</v>
      </c>
      <c r="AM148">
        <v>0</v>
      </c>
      <c r="AN148">
        <v>517079.87</v>
      </c>
      <c r="AO148">
        <v>114.42</v>
      </c>
      <c r="AP148">
        <v>16692003.41</v>
      </c>
      <c r="AQ148">
        <v>17209083.280000001</v>
      </c>
      <c r="AS148">
        <v>17209083.280000001</v>
      </c>
      <c r="AU148">
        <v>7</v>
      </c>
      <c r="AV148">
        <v>4</v>
      </c>
      <c r="AX148">
        <v>585.5</v>
      </c>
      <c r="AY148">
        <v>3529</v>
      </c>
    </row>
    <row r="149" spans="1:51" x14ac:dyDescent="0.25">
      <c r="A149" t="s">
        <v>387</v>
      </c>
      <c r="B149" t="s">
        <v>388</v>
      </c>
      <c r="C149" t="s">
        <v>233</v>
      </c>
      <c r="D149" t="s">
        <v>222</v>
      </c>
      <c r="F149">
        <v>3444.49</v>
      </c>
      <c r="H149">
        <v>22304261.810000002</v>
      </c>
      <c r="I149">
        <v>2929469.85</v>
      </c>
      <c r="J149">
        <v>8087881.1799999997</v>
      </c>
      <c r="K149">
        <v>19104008.935559999</v>
      </c>
      <c r="L149">
        <v>52425621.775560006</v>
      </c>
      <c r="M149">
        <v>1.0572999999999999</v>
      </c>
      <c r="N149">
        <v>54334950.189999998</v>
      </c>
      <c r="O149">
        <v>15774.45</v>
      </c>
      <c r="Q149">
        <v>44155198.899999999</v>
      </c>
      <c r="R149">
        <v>9333560.4900000002</v>
      </c>
      <c r="S149">
        <v>57713853.310000002</v>
      </c>
      <c r="T149">
        <v>1.0621865504281234</v>
      </c>
      <c r="V149">
        <v>-3378903.1200000048</v>
      </c>
      <c r="W149">
        <v>1.0621865504281234</v>
      </c>
      <c r="X149">
        <v>4</v>
      </c>
      <c r="Y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1.2630024443899792</v>
      </c>
      <c r="AL149">
        <v>0</v>
      </c>
      <c r="AM149">
        <v>4350.3992896768395</v>
      </c>
      <c r="AN149">
        <v>4350.3900000000003</v>
      </c>
      <c r="AO149">
        <v>1.26</v>
      </c>
      <c r="AP149">
        <v>9772391.0199999996</v>
      </c>
      <c r="AQ149">
        <v>9776741.4100000001</v>
      </c>
      <c r="AS149">
        <v>9776741.4100000001</v>
      </c>
      <c r="AU149">
        <v>78</v>
      </c>
      <c r="AV149">
        <v>39</v>
      </c>
      <c r="AX149">
        <v>392.5</v>
      </c>
      <c r="AY149">
        <v>1922.33</v>
      </c>
    </row>
    <row r="150" spans="1:51" x14ac:dyDescent="0.25">
      <c r="A150" t="s">
        <v>389</v>
      </c>
      <c r="B150" t="s">
        <v>390</v>
      </c>
      <c r="C150" t="s">
        <v>233</v>
      </c>
      <c r="D150" t="s">
        <v>222</v>
      </c>
      <c r="F150">
        <v>864</v>
      </c>
      <c r="H150">
        <v>5497930.21</v>
      </c>
      <c r="I150">
        <v>734814.71999999997</v>
      </c>
      <c r="J150">
        <v>1645031.1099999999</v>
      </c>
      <c r="K150">
        <v>4649952.7079999996</v>
      </c>
      <c r="L150">
        <v>12527728.748</v>
      </c>
      <c r="M150">
        <v>1.0572999999999999</v>
      </c>
      <c r="N150">
        <v>12979125.310000001</v>
      </c>
      <c r="O150">
        <v>15022.13</v>
      </c>
      <c r="Q150">
        <v>10456000.84</v>
      </c>
      <c r="R150">
        <v>830606.46</v>
      </c>
      <c r="S150">
        <v>11619744.940000001</v>
      </c>
      <c r="T150">
        <v>0.89526410004280954</v>
      </c>
      <c r="V150">
        <v>1359380.3699999992</v>
      </c>
      <c r="W150">
        <v>0.89526410004280954</v>
      </c>
      <c r="X150">
        <v>2</v>
      </c>
      <c r="Y150">
        <v>0</v>
      </c>
      <c r="AA150">
        <v>0</v>
      </c>
      <c r="AB150">
        <v>0</v>
      </c>
      <c r="AC150">
        <v>25632.088862999874</v>
      </c>
      <c r="AD150">
        <v>1336.9867377121216</v>
      </c>
      <c r="AE150">
        <v>27902.418865545598</v>
      </c>
      <c r="AF150">
        <v>27380.826489569608</v>
      </c>
      <c r="AG150">
        <v>0</v>
      </c>
      <c r="AH150">
        <v>1.5474383538334739</v>
      </c>
      <c r="AI150">
        <v>31.690771399964824</v>
      </c>
      <c r="AJ150">
        <v>0</v>
      </c>
      <c r="AK150">
        <v>0</v>
      </c>
      <c r="AL150">
        <v>0</v>
      </c>
      <c r="AM150">
        <v>0</v>
      </c>
      <c r="AN150">
        <v>27380.82</v>
      </c>
      <c r="AO150">
        <v>31.69</v>
      </c>
      <c r="AP150">
        <v>923590.32000000007</v>
      </c>
      <c r="AQ150">
        <v>950971.14</v>
      </c>
      <c r="AS150">
        <v>950971.14</v>
      </c>
      <c r="AU150">
        <v>20</v>
      </c>
      <c r="AV150">
        <v>10</v>
      </c>
      <c r="AX150">
        <v>37.159999999999997</v>
      </c>
      <c r="AY150">
        <v>393</v>
      </c>
    </row>
    <row r="151" spans="1:51" x14ac:dyDescent="0.25">
      <c r="A151" t="s">
        <v>391</v>
      </c>
      <c r="B151" t="s">
        <v>392</v>
      </c>
      <c r="C151" t="s">
        <v>233</v>
      </c>
      <c r="D151" t="s">
        <v>102</v>
      </c>
      <c r="F151">
        <v>2733.03</v>
      </c>
      <c r="H151">
        <v>16519215.280000001</v>
      </c>
      <c r="I151">
        <v>2324387.35</v>
      </c>
      <c r="J151">
        <v>7094841.4500000002</v>
      </c>
      <c r="K151">
        <v>14671347.420320002</v>
      </c>
      <c r="L151">
        <v>40609791.500320002</v>
      </c>
      <c r="M151">
        <v>1.0572999999999999</v>
      </c>
      <c r="N151">
        <v>42096064.340000004</v>
      </c>
      <c r="O151">
        <v>15402.7</v>
      </c>
      <c r="Q151">
        <v>14788216.279999999</v>
      </c>
      <c r="R151">
        <v>11494055.27</v>
      </c>
      <c r="S151">
        <v>26604052.619999997</v>
      </c>
      <c r="T151">
        <v>0.63198432055608156</v>
      </c>
      <c r="V151">
        <v>15492011.720000006</v>
      </c>
      <c r="W151">
        <v>0.63198432055608156</v>
      </c>
      <c r="X151">
        <v>1</v>
      </c>
      <c r="Y151">
        <v>1</v>
      </c>
      <c r="AA151">
        <v>2592606.5626400113</v>
      </c>
      <c r="AB151">
        <v>777781.96879200335</v>
      </c>
      <c r="AC151">
        <v>7480342.2641838184</v>
      </c>
      <c r="AD151">
        <v>390179.60862323333</v>
      </c>
      <c r="AE151">
        <v>390179.60862323333</v>
      </c>
      <c r="AF151">
        <v>382885.80696037901</v>
      </c>
      <c r="AG151">
        <v>284.58596092688452</v>
      </c>
      <c r="AH151">
        <v>142.76448067647749</v>
      </c>
      <c r="AI151">
        <v>140.09572048619262</v>
      </c>
      <c r="AJ151">
        <v>0</v>
      </c>
      <c r="AK151">
        <v>0</v>
      </c>
      <c r="AL151">
        <v>0</v>
      </c>
      <c r="AM151">
        <v>0</v>
      </c>
      <c r="AN151">
        <v>1160667.77</v>
      </c>
      <c r="AO151">
        <v>424.68</v>
      </c>
      <c r="AP151">
        <v>12582356.280000001</v>
      </c>
      <c r="AQ151">
        <v>13743024.050000001</v>
      </c>
      <c r="AS151">
        <v>13743024.050000001</v>
      </c>
      <c r="AU151">
        <v>78</v>
      </c>
      <c r="AV151">
        <v>39</v>
      </c>
      <c r="AX151">
        <v>537.5</v>
      </c>
      <c r="AY151">
        <v>1531.33</v>
      </c>
    </row>
    <row r="152" spans="1:51" x14ac:dyDescent="0.25">
      <c r="A152" t="s">
        <v>395</v>
      </c>
      <c r="B152" t="s">
        <v>232</v>
      </c>
      <c r="C152" t="s">
        <v>233</v>
      </c>
      <c r="D152" t="s">
        <v>97</v>
      </c>
      <c r="F152">
        <v>147</v>
      </c>
      <c r="H152">
        <v>913003.97</v>
      </c>
      <c r="I152">
        <v>125020.56</v>
      </c>
      <c r="J152">
        <v>306428.79999999999</v>
      </c>
      <c r="K152">
        <v>814339.32599999988</v>
      </c>
      <c r="L152">
        <v>2158792.656</v>
      </c>
      <c r="M152">
        <v>1.0572999999999999</v>
      </c>
      <c r="N152">
        <v>2235829.83</v>
      </c>
      <c r="O152">
        <v>15209.72</v>
      </c>
      <c r="Q152">
        <v>223582.98</v>
      </c>
      <c r="R152">
        <v>985253.72</v>
      </c>
      <c r="S152">
        <v>1208836.7</v>
      </c>
      <c r="T152">
        <v>0.54066578939954468</v>
      </c>
      <c r="V152">
        <v>1026993.1300000001</v>
      </c>
      <c r="W152">
        <v>0.54066578939954468</v>
      </c>
      <c r="X152">
        <v>1</v>
      </c>
      <c r="Y152">
        <v>1</v>
      </c>
      <c r="AA152">
        <v>341872.67296296312</v>
      </c>
      <c r="AB152">
        <v>102561.80188888893</v>
      </c>
      <c r="AC152">
        <v>630763.51060000004</v>
      </c>
      <c r="AD152">
        <v>32901.04262716887</v>
      </c>
      <c r="AE152">
        <v>32901.04262716887</v>
      </c>
      <c r="AF152">
        <v>32286.008745028172</v>
      </c>
      <c r="AG152">
        <v>697.69933257747573</v>
      </c>
      <c r="AH152">
        <v>223.81661651135286</v>
      </c>
      <c r="AI152">
        <v>219.63271255121205</v>
      </c>
      <c r="AJ152">
        <v>0</v>
      </c>
      <c r="AK152">
        <v>0</v>
      </c>
      <c r="AL152">
        <v>0</v>
      </c>
      <c r="AM152">
        <v>0</v>
      </c>
      <c r="AN152">
        <v>134847.81</v>
      </c>
      <c r="AO152">
        <v>917.33</v>
      </c>
      <c r="AP152">
        <v>985253.72000000009</v>
      </c>
      <c r="AQ152">
        <v>1120101.53</v>
      </c>
      <c r="AS152">
        <v>1120101.53</v>
      </c>
      <c r="AU152">
        <v>80</v>
      </c>
      <c r="AV152">
        <v>40</v>
      </c>
      <c r="AX152">
        <v>4</v>
      </c>
      <c r="AY152">
        <v>82.608154465796545</v>
      </c>
    </row>
    <row r="153" spans="1:51" x14ac:dyDescent="0.25">
      <c r="A153" t="s">
        <v>396</v>
      </c>
      <c r="B153" t="s">
        <v>397</v>
      </c>
      <c r="C153" t="s">
        <v>233</v>
      </c>
      <c r="D153" t="s">
        <v>211</v>
      </c>
      <c r="F153">
        <v>1540.12</v>
      </c>
      <c r="H153">
        <v>9422775.6000000015</v>
      </c>
      <c r="I153">
        <v>1309841.25</v>
      </c>
      <c r="J153">
        <v>6318087.8300000001</v>
      </c>
      <c r="K153">
        <v>8649298.0772799999</v>
      </c>
      <c r="L153">
        <v>25700002.75728</v>
      </c>
      <c r="M153">
        <v>1.0572999999999999</v>
      </c>
      <c r="N153">
        <v>26677008.129999999</v>
      </c>
      <c r="O153">
        <v>17321.38</v>
      </c>
      <c r="Q153">
        <v>6790259.1900000004</v>
      </c>
      <c r="R153">
        <v>11087485.34</v>
      </c>
      <c r="S153">
        <v>18732928.870000001</v>
      </c>
      <c r="T153">
        <v>0.7022125111898746</v>
      </c>
      <c r="V153">
        <v>7944079.2599999979</v>
      </c>
      <c r="W153">
        <v>0.7022125111898746</v>
      </c>
      <c r="X153">
        <v>2</v>
      </c>
      <c r="Y153">
        <v>0</v>
      </c>
      <c r="AA153">
        <v>0</v>
      </c>
      <c r="AB153">
        <v>0</v>
      </c>
      <c r="AC153">
        <v>4223213.3089787979</v>
      </c>
      <c r="AD153">
        <v>220285.60429909296</v>
      </c>
      <c r="AE153">
        <v>220285.60429909296</v>
      </c>
      <c r="AF153">
        <v>216167.70712704703</v>
      </c>
      <c r="AG153">
        <v>0</v>
      </c>
      <c r="AH153">
        <v>143.03145488604326</v>
      </c>
      <c r="AI153">
        <v>140.35770402763879</v>
      </c>
      <c r="AJ153">
        <v>0</v>
      </c>
      <c r="AK153">
        <v>0</v>
      </c>
      <c r="AL153">
        <v>0</v>
      </c>
      <c r="AM153">
        <v>0</v>
      </c>
      <c r="AN153">
        <v>216167.7</v>
      </c>
      <c r="AO153">
        <v>140.35</v>
      </c>
      <c r="AP153">
        <v>12281364.380000001</v>
      </c>
      <c r="AQ153">
        <v>12497532.08</v>
      </c>
      <c r="AS153">
        <v>12497532.08</v>
      </c>
      <c r="AU153">
        <v>21</v>
      </c>
      <c r="AV153">
        <v>11</v>
      </c>
      <c r="AX153">
        <v>823.5</v>
      </c>
      <c r="AY153">
        <v>1217.33</v>
      </c>
    </row>
    <row r="154" spans="1:51" x14ac:dyDescent="0.25">
      <c r="A154" t="s">
        <v>398</v>
      </c>
      <c r="B154" t="s">
        <v>399</v>
      </c>
      <c r="C154" t="s">
        <v>233</v>
      </c>
      <c r="D154" t="s">
        <v>211</v>
      </c>
      <c r="F154">
        <v>379.75</v>
      </c>
      <c r="H154">
        <v>2266149.31</v>
      </c>
      <c r="I154">
        <v>322969.78000000003</v>
      </c>
      <c r="J154">
        <v>1010009.6199999999</v>
      </c>
      <c r="K154">
        <v>1952662.1959999998</v>
      </c>
      <c r="L154">
        <v>5551790.9059999995</v>
      </c>
      <c r="M154">
        <v>1.0572999999999999</v>
      </c>
      <c r="N154">
        <v>5758020.9800000004</v>
      </c>
      <c r="O154">
        <v>15162.66</v>
      </c>
      <c r="Q154">
        <v>2320280.4300000002</v>
      </c>
      <c r="R154">
        <v>1450997.76</v>
      </c>
      <c r="S154">
        <v>3838391.5300000003</v>
      </c>
      <c r="T154">
        <v>0.66661645439159201</v>
      </c>
      <c r="V154">
        <v>1919629.4500000002</v>
      </c>
      <c r="W154">
        <v>0.66661645439159201</v>
      </c>
      <c r="X154">
        <v>1</v>
      </c>
      <c r="Y154">
        <v>1</v>
      </c>
      <c r="AA154">
        <v>155211.64301222563</v>
      </c>
      <c r="AB154">
        <v>46563.492903667684</v>
      </c>
      <c r="AC154">
        <v>921965.42465976335</v>
      </c>
      <c r="AD154">
        <v>48090.327401235569</v>
      </c>
      <c r="AE154">
        <v>48090.327401235569</v>
      </c>
      <c r="AF154">
        <v>47191.353435876335</v>
      </c>
      <c r="AG154">
        <v>122.61617617819009</v>
      </c>
      <c r="AH154">
        <v>126.63680684986325</v>
      </c>
      <c r="AI154">
        <v>124.26952846840378</v>
      </c>
      <c r="AJ154">
        <v>0</v>
      </c>
      <c r="AK154">
        <v>0</v>
      </c>
      <c r="AL154">
        <v>0</v>
      </c>
      <c r="AM154">
        <v>0</v>
      </c>
      <c r="AN154">
        <v>93754.84</v>
      </c>
      <c r="AO154">
        <v>246.88</v>
      </c>
      <c r="AP154">
        <v>1602209.88</v>
      </c>
      <c r="AQ154">
        <v>1695964.72</v>
      </c>
      <c r="AS154">
        <v>1695964.72</v>
      </c>
      <c r="AU154">
        <v>31</v>
      </c>
      <c r="AV154">
        <v>16</v>
      </c>
      <c r="AX154">
        <v>62.5</v>
      </c>
      <c r="AY154">
        <v>240</v>
      </c>
    </row>
    <row r="155" spans="1:51" x14ac:dyDescent="0.25">
      <c r="A155" t="s">
        <v>400</v>
      </c>
      <c r="B155" t="s">
        <v>401</v>
      </c>
      <c r="C155" t="s">
        <v>233</v>
      </c>
      <c r="D155" t="s">
        <v>211</v>
      </c>
      <c r="F155">
        <v>2560.62</v>
      </c>
      <c r="H155">
        <v>15417145.640000001</v>
      </c>
      <c r="I155">
        <v>2177756.09</v>
      </c>
      <c r="J155">
        <v>8230019.8500000006</v>
      </c>
      <c r="K155">
        <v>13620181.342279999</v>
      </c>
      <c r="L155">
        <v>39445102.922279999</v>
      </c>
      <c r="M155">
        <v>1.0572999999999999</v>
      </c>
      <c r="N155">
        <v>40924870.920000002</v>
      </c>
      <c r="O155">
        <v>15982.4</v>
      </c>
      <c r="Q155">
        <v>10589769.890000001</v>
      </c>
      <c r="R155">
        <v>16200904.550000001</v>
      </c>
      <c r="S155">
        <v>27363159.300000001</v>
      </c>
      <c r="T155">
        <v>0.6686193183966187</v>
      </c>
      <c r="V155">
        <v>13561711.620000001</v>
      </c>
      <c r="W155">
        <v>0.6686193183966187</v>
      </c>
      <c r="X155">
        <v>1</v>
      </c>
      <c r="Y155">
        <v>1</v>
      </c>
      <c r="AA155">
        <v>1021192.707211297</v>
      </c>
      <c r="AB155">
        <v>306357.81216338911</v>
      </c>
      <c r="AC155">
        <v>7077398.251312199</v>
      </c>
      <c r="AD155">
        <v>369161.78194007452</v>
      </c>
      <c r="AE155">
        <v>369161.78194007452</v>
      </c>
      <c r="AF155">
        <v>362260.87589714286</v>
      </c>
      <c r="AG155">
        <v>119.64204456865491</v>
      </c>
      <c r="AH155">
        <v>144.1689051636223</v>
      </c>
      <c r="AI155">
        <v>141.47389143923849</v>
      </c>
      <c r="AJ155">
        <v>0</v>
      </c>
      <c r="AK155">
        <v>0</v>
      </c>
      <c r="AL155">
        <v>0</v>
      </c>
      <c r="AM155">
        <v>0</v>
      </c>
      <c r="AN155">
        <v>668618.68000000005</v>
      </c>
      <c r="AO155">
        <v>261.11</v>
      </c>
      <c r="AP155">
        <v>17496401.560000002</v>
      </c>
      <c r="AQ155">
        <v>18165020.240000002</v>
      </c>
      <c r="AS155">
        <v>18165020.240000002</v>
      </c>
      <c r="AU155">
        <v>23</v>
      </c>
      <c r="AV155">
        <v>12</v>
      </c>
      <c r="AX155">
        <v>805.5</v>
      </c>
      <c r="AY155">
        <v>1745.33</v>
      </c>
    </row>
    <row r="156" spans="1:51" x14ac:dyDescent="0.25">
      <c r="A156" t="s">
        <v>402</v>
      </c>
      <c r="B156" t="s">
        <v>403</v>
      </c>
      <c r="C156" t="s">
        <v>233</v>
      </c>
      <c r="D156" t="s">
        <v>211</v>
      </c>
      <c r="F156">
        <v>347.8</v>
      </c>
      <c r="H156">
        <v>2086733.38</v>
      </c>
      <c r="I156">
        <v>295796.94</v>
      </c>
      <c r="J156">
        <v>1298231.67</v>
      </c>
      <c r="K156">
        <v>1805215.5291999998</v>
      </c>
      <c r="L156">
        <v>5485977.519199999</v>
      </c>
      <c r="M156">
        <v>1.0572999999999999</v>
      </c>
      <c r="N156">
        <v>5696885.1799999997</v>
      </c>
      <c r="O156">
        <v>16379.77</v>
      </c>
      <c r="Q156">
        <v>5127196.66</v>
      </c>
      <c r="R156">
        <v>956167.82</v>
      </c>
      <c r="S156">
        <v>6858451.5500000007</v>
      </c>
      <c r="T156">
        <v>1.2038949940711288</v>
      </c>
      <c r="V156">
        <v>-1161566.370000001</v>
      </c>
      <c r="W156">
        <v>1.2038949940711288</v>
      </c>
      <c r="X156">
        <v>4</v>
      </c>
      <c r="Y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1.3114681104643993</v>
      </c>
      <c r="AL156">
        <v>0</v>
      </c>
      <c r="AM156">
        <v>456.12860881951809</v>
      </c>
      <c r="AN156">
        <v>456.12</v>
      </c>
      <c r="AO156">
        <v>1.31</v>
      </c>
      <c r="AP156">
        <v>956167.82</v>
      </c>
      <c r="AQ156">
        <v>956623.94</v>
      </c>
      <c r="AS156">
        <v>956623.94</v>
      </c>
      <c r="AU156">
        <v>1</v>
      </c>
      <c r="AV156">
        <v>1</v>
      </c>
      <c r="AX156">
        <v>159</v>
      </c>
      <c r="AY156">
        <v>254</v>
      </c>
    </row>
    <row r="157" spans="1:51" x14ac:dyDescent="0.25">
      <c r="A157" t="s">
        <v>404</v>
      </c>
      <c r="B157" t="s">
        <v>405</v>
      </c>
      <c r="C157" t="s">
        <v>233</v>
      </c>
      <c r="D157" t="s">
        <v>211</v>
      </c>
      <c r="F157">
        <v>3512.87</v>
      </c>
      <c r="H157">
        <v>20765883.350000001</v>
      </c>
      <c r="I157">
        <v>2987625.67</v>
      </c>
      <c r="J157">
        <v>10966981.100000001</v>
      </c>
      <c r="K157">
        <v>18491708.144280002</v>
      </c>
      <c r="L157">
        <v>53212198.264280006</v>
      </c>
      <c r="M157">
        <v>1.0572999999999999</v>
      </c>
      <c r="N157">
        <v>55201682.340000004</v>
      </c>
      <c r="O157">
        <v>15714.12</v>
      </c>
      <c r="Q157">
        <v>22555146.18</v>
      </c>
      <c r="R157">
        <v>11938556.99</v>
      </c>
      <c r="S157">
        <v>35888207.350000001</v>
      </c>
      <c r="T157">
        <v>0.65012886978618123</v>
      </c>
      <c r="V157">
        <v>19313474.990000002</v>
      </c>
      <c r="W157">
        <v>0.65012886978618123</v>
      </c>
      <c r="X157">
        <v>1</v>
      </c>
      <c r="Y157">
        <v>1</v>
      </c>
      <c r="AA157">
        <v>2398143.9006057158</v>
      </c>
      <c r="AB157">
        <v>719443.1701817147</v>
      </c>
      <c r="AC157">
        <v>8749029.5116296001</v>
      </c>
      <c r="AD157">
        <v>456355.17602258059</v>
      </c>
      <c r="AE157">
        <v>456355.17602258059</v>
      </c>
      <c r="AF157">
        <v>447824.32492692576</v>
      </c>
      <c r="AG157">
        <v>204.80210488339014</v>
      </c>
      <c r="AH157">
        <v>129.90949736898338</v>
      </c>
      <c r="AI157">
        <v>127.48104112219518</v>
      </c>
      <c r="AJ157">
        <v>0</v>
      </c>
      <c r="AK157">
        <v>0</v>
      </c>
      <c r="AL157">
        <v>0</v>
      </c>
      <c r="AM157">
        <v>0</v>
      </c>
      <c r="AN157">
        <v>1167267.49</v>
      </c>
      <c r="AO157">
        <v>332.28</v>
      </c>
      <c r="AP157">
        <v>13550431.960000001</v>
      </c>
      <c r="AQ157">
        <v>14717699.450000001</v>
      </c>
      <c r="AS157">
        <v>14717699.450000001</v>
      </c>
      <c r="AU157">
        <v>23</v>
      </c>
      <c r="AV157">
        <v>12</v>
      </c>
      <c r="AX157">
        <v>1182</v>
      </c>
      <c r="AY157">
        <v>2149.66</v>
      </c>
    </row>
    <row r="158" spans="1:51" x14ac:dyDescent="0.25">
      <c r="A158" t="s">
        <v>408</v>
      </c>
      <c r="B158" t="s">
        <v>409</v>
      </c>
      <c r="C158" t="s">
        <v>233</v>
      </c>
      <c r="D158" t="s">
        <v>211</v>
      </c>
      <c r="F158">
        <v>3194.25</v>
      </c>
      <c r="H158">
        <v>19182894.420000002</v>
      </c>
      <c r="I158">
        <v>2716645.74</v>
      </c>
      <c r="J158">
        <v>11127535.509999998</v>
      </c>
      <c r="K158">
        <v>17248536.243999995</v>
      </c>
      <c r="L158">
        <v>50275611.913999997</v>
      </c>
      <c r="M158">
        <v>1.0572999999999999</v>
      </c>
      <c r="N158">
        <v>52168063.340000004</v>
      </c>
      <c r="O158">
        <v>16331.86</v>
      </c>
      <c r="Q158">
        <v>19952308.09</v>
      </c>
      <c r="R158">
        <v>11517563.449999999</v>
      </c>
      <c r="S158">
        <v>31867243.809999999</v>
      </c>
      <c r="T158">
        <v>0.61085732859792985</v>
      </c>
      <c r="V158">
        <v>20300819.530000005</v>
      </c>
      <c r="W158">
        <v>0.61085732859792985</v>
      </c>
      <c r="X158">
        <v>1</v>
      </c>
      <c r="Y158">
        <v>1</v>
      </c>
      <c r="AA158">
        <v>4315073.6925192066</v>
      </c>
      <c r="AB158">
        <v>1294522.1077557618</v>
      </c>
      <c r="AC158">
        <v>9833286.0950269718</v>
      </c>
      <c r="AD158">
        <v>512910.71779006819</v>
      </c>
      <c r="AE158">
        <v>512910.71779006819</v>
      </c>
      <c r="AF158">
        <v>503322.64869667415</v>
      </c>
      <c r="AG158">
        <v>405.2663716852976</v>
      </c>
      <c r="AH158">
        <v>160.57312915083924</v>
      </c>
      <c r="AI158">
        <v>157.57146394198142</v>
      </c>
      <c r="AJ158">
        <v>0</v>
      </c>
      <c r="AK158">
        <v>0</v>
      </c>
      <c r="AL158">
        <v>0</v>
      </c>
      <c r="AM158">
        <v>0</v>
      </c>
      <c r="AN158">
        <v>1797844.75</v>
      </c>
      <c r="AO158">
        <v>562.83000000000004</v>
      </c>
      <c r="AP158">
        <v>12984461.23</v>
      </c>
      <c r="AQ158">
        <v>14782305.98</v>
      </c>
      <c r="AS158">
        <v>14782305.98</v>
      </c>
      <c r="AU158">
        <v>36</v>
      </c>
      <c r="AV158">
        <v>18</v>
      </c>
      <c r="AX158">
        <v>1279</v>
      </c>
      <c r="AY158">
        <v>2203</v>
      </c>
    </row>
    <row r="159" spans="1:51" x14ac:dyDescent="0.25">
      <c r="A159" t="s">
        <v>410</v>
      </c>
      <c r="B159" t="s">
        <v>411</v>
      </c>
      <c r="C159" t="s">
        <v>233</v>
      </c>
      <c r="D159" t="s">
        <v>211</v>
      </c>
      <c r="F159">
        <v>1937.75</v>
      </c>
      <c r="H159">
        <v>10790100.98</v>
      </c>
      <c r="I159">
        <v>1648017.62</v>
      </c>
      <c r="J159">
        <v>3574829.3600000003</v>
      </c>
      <c r="K159">
        <v>8720074.9029999971</v>
      </c>
      <c r="L159">
        <v>24733022.862999998</v>
      </c>
      <c r="M159">
        <v>1.0572999999999999</v>
      </c>
      <c r="N159">
        <v>25650564.780000001</v>
      </c>
      <c r="O159">
        <v>13237.29</v>
      </c>
      <c r="Q159">
        <v>22941865.129999999</v>
      </c>
      <c r="R159">
        <v>1684372.53</v>
      </c>
      <c r="S159">
        <v>24956436.640000001</v>
      </c>
      <c r="T159">
        <v>0.97293906992093915</v>
      </c>
      <c r="V159">
        <v>694128.1400000006</v>
      </c>
      <c r="W159">
        <v>0.97293906992093915</v>
      </c>
      <c r="X159">
        <v>3</v>
      </c>
      <c r="Y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27.107674488388756</v>
      </c>
      <c r="AK159">
        <v>0</v>
      </c>
      <c r="AL159">
        <v>52527.896239875314</v>
      </c>
      <c r="AM159">
        <v>0</v>
      </c>
      <c r="AN159">
        <v>52527.89</v>
      </c>
      <c r="AO159">
        <v>27.1</v>
      </c>
      <c r="AP159">
        <v>1692449.5599999998</v>
      </c>
      <c r="AQ159">
        <v>1744977.4499999997</v>
      </c>
      <c r="AS159">
        <v>1744977.4499999997</v>
      </c>
      <c r="AU159">
        <v>36</v>
      </c>
      <c r="AV159">
        <v>18</v>
      </c>
      <c r="AX159">
        <v>270</v>
      </c>
      <c r="AY159">
        <v>583</v>
      </c>
    </row>
    <row r="160" spans="1:51" x14ac:dyDescent="0.25">
      <c r="A160" t="s">
        <v>412</v>
      </c>
      <c r="B160" t="s">
        <v>413</v>
      </c>
      <c r="C160" t="s">
        <v>233</v>
      </c>
      <c r="D160" t="s">
        <v>211</v>
      </c>
      <c r="F160">
        <v>2265.73</v>
      </c>
      <c r="H160">
        <v>13514305.33</v>
      </c>
      <c r="I160">
        <v>1926958.05</v>
      </c>
      <c r="J160">
        <v>7543566.5500000007</v>
      </c>
      <c r="K160">
        <v>12094556.899120001</v>
      </c>
      <c r="L160">
        <v>35079386.829120003</v>
      </c>
      <c r="M160">
        <v>1.0572999999999999</v>
      </c>
      <c r="N160">
        <v>36396417.579999998</v>
      </c>
      <c r="O160">
        <v>16063.88</v>
      </c>
      <c r="Q160">
        <v>15229077.119999999</v>
      </c>
      <c r="R160">
        <v>7283389.7800000003</v>
      </c>
      <c r="S160">
        <v>22746075.98</v>
      </c>
      <c r="T160">
        <v>0.6249537040288019</v>
      </c>
      <c r="V160">
        <v>13650341.599999998</v>
      </c>
      <c r="W160">
        <v>0.6249537040288019</v>
      </c>
      <c r="X160">
        <v>1</v>
      </c>
      <c r="Y160">
        <v>1</v>
      </c>
      <c r="AA160">
        <v>2497466.7647445574</v>
      </c>
      <c r="AB160">
        <v>749240.02942336723</v>
      </c>
      <c r="AC160">
        <v>5829162.8060357329</v>
      </c>
      <c r="AD160">
        <v>304052.99409228214</v>
      </c>
      <c r="AE160">
        <v>304052.99409228214</v>
      </c>
      <c r="AF160">
        <v>298369.195695612</v>
      </c>
      <c r="AG160">
        <v>330.68372198954296</v>
      </c>
      <c r="AH160">
        <v>134.19648152793235</v>
      </c>
      <c r="AI160">
        <v>131.68788677186248</v>
      </c>
      <c r="AJ160">
        <v>0</v>
      </c>
      <c r="AK160">
        <v>0</v>
      </c>
      <c r="AL160">
        <v>0</v>
      </c>
      <c r="AM160">
        <v>0</v>
      </c>
      <c r="AN160">
        <v>1047609.22</v>
      </c>
      <c r="AO160">
        <v>462.37</v>
      </c>
      <c r="AP160">
        <v>8566552.7400000002</v>
      </c>
      <c r="AQ160">
        <v>9614161.9600000009</v>
      </c>
      <c r="AS160">
        <v>9614161.9600000009</v>
      </c>
      <c r="AU160">
        <v>31</v>
      </c>
      <c r="AV160">
        <v>16</v>
      </c>
      <c r="AX160">
        <v>843.5</v>
      </c>
      <c r="AY160">
        <v>1491.33</v>
      </c>
    </row>
    <row r="161" spans="1:51" x14ac:dyDescent="0.25">
      <c r="A161" t="s">
        <v>414</v>
      </c>
      <c r="B161" t="s">
        <v>415</v>
      </c>
      <c r="C161" t="s">
        <v>233</v>
      </c>
      <c r="D161" t="s">
        <v>211</v>
      </c>
      <c r="F161">
        <v>3185.5</v>
      </c>
      <c r="H161">
        <v>18137973.850000001</v>
      </c>
      <c r="I161">
        <v>2709204.04</v>
      </c>
      <c r="J161">
        <v>6999618.6100000003</v>
      </c>
      <c r="K161">
        <v>15688127.682999998</v>
      </c>
      <c r="L161">
        <v>43534924.182999998</v>
      </c>
      <c r="M161">
        <v>1.0572999999999999</v>
      </c>
      <c r="N161">
        <v>45130545.619999997</v>
      </c>
      <c r="O161">
        <v>14167.49</v>
      </c>
      <c r="Q161">
        <v>22631689.329999998</v>
      </c>
      <c r="R161">
        <v>6653059.1500000004</v>
      </c>
      <c r="S161">
        <v>29730006.909999996</v>
      </c>
      <c r="T161">
        <v>0.65875576068428654</v>
      </c>
      <c r="V161">
        <v>15400538.710000001</v>
      </c>
      <c r="W161">
        <v>0.65875576068428654</v>
      </c>
      <c r="X161">
        <v>1</v>
      </c>
      <c r="Y161">
        <v>1</v>
      </c>
      <c r="AA161">
        <v>1571284.0741473027</v>
      </c>
      <c r="AB161">
        <v>471385.22224419081</v>
      </c>
      <c r="AC161">
        <v>6336112.9765372612</v>
      </c>
      <c r="AD161">
        <v>330495.85086701153</v>
      </c>
      <c r="AE161">
        <v>330495.85086701153</v>
      </c>
      <c r="AF161">
        <v>324317.74434031197</v>
      </c>
      <c r="AG161">
        <v>147.97840911762387</v>
      </c>
      <c r="AH161">
        <v>103.75007090472815</v>
      </c>
      <c r="AI161">
        <v>101.8106244986068</v>
      </c>
      <c r="AJ161">
        <v>0</v>
      </c>
      <c r="AK161">
        <v>0</v>
      </c>
      <c r="AL161">
        <v>0</v>
      </c>
      <c r="AM161">
        <v>0</v>
      </c>
      <c r="AN161">
        <v>795702.96</v>
      </c>
      <c r="AO161">
        <v>249.78</v>
      </c>
      <c r="AP161">
        <v>7190939.1900000004</v>
      </c>
      <c r="AQ161">
        <v>7986642.1500000004</v>
      </c>
      <c r="AS161">
        <v>7986642.1500000004</v>
      </c>
      <c r="AU161">
        <v>36</v>
      </c>
      <c r="AV161">
        <v>18</v>
      </c>
      <c r="AX161">
        <v>577.5</v>
      </c>
      <c r="AY161">
        <v>1283</v>
      </c>
    </row>
    <row r="162" spans="1:51" x14ac:dyDescent="0.25">
      <c r="A162" t="s">
        <v>416</v>
      </c>
      <c r="B162" t="s">
        <v>417</v>
      </c>
      <c r="C162" t="s">
        <v>233</v>
      </c>
      <c r="D162" t="s">
        <v>211</v>
      </c>
      <c r="F162">
        <v>1866.5</v>
      </c>
      <c r="H162">
        <v>10528568.649999999</v>
      </c>
      <c r="I162">
        <v>1587420.92</v>
      </c>
      <c r="J162">
        <v>3483066.4199999995</v>
      </c>
      <c r="K162">
        <v>8978645.2949999999</v>
      </c>
      <c r="L162">
        <v>24577701.284999996</v>
      </c>
      <c r="M162">
        <v>1.0572999999999999</v>
      </c>
      <c r="N162">
        <v>25471527.190000001</v>
      </c>
      <c r="O162">
        <v>13646.67</v>
      </c>
      <c r="Q162">
        <v>15418581.029999999</v>
      </c>
      <c r="R162">
        <v>2794875.04</v>
      </c>
      <c r="S162">
        <v>18616631.460000001</v>
      </c>
      <c r="T162">
        <v>0.7308800654602603</v>
      </c>
      <c r="V162">
        <v>6854895.7300000004</v>
      </c>
      <c r="W162">
        <v>0.7308800654602603</v>
      </c>
      <c r="X162">
        <v>2</v>
      </c>
      <c r="Y162">
        <v>0</v>
      </c>
      <c r="AA162">
        <v>0</v>
      </c>
      <c r="AB162">
        <v>0</v>
      </c>
      <c r="AC162">
        <v>2478244.5542282998</v>
      </c>
      <c r="AD162">
        <v>129266.8779169776</v>
      </c>
      <c r="AE162">
        <v>129266.8779169776</v>
      </c>
      <c r="AF162">
        <v>126850.4344425743</v>
      </c>
      <c r="AG162">
        <v>0</v>
      </c>
      <c r="AH162">
        <v>69.256296767735122</v>
      </c>
      <c r="AI162">
        <v>67.961657885118839</v>
      </c>
      <c r="AJ162">
        <v>0</v>
      </c>
      <c r="AK162">
        <v>0</v>
      </c>
      <c r="AL162">
        <v>0</v>
      </c>
      <c r="AM162">
        <v>0</v>
      </c>
      <c r="AN162">
        <v>126850.43</v>
      </c>
      <c r="AO162">
        <v>67.959999999999994</v>
      </c>
      <c r="AP162">
        <v>3043296.7600000002</v>
      </c>
      <c r="AQ162">
        <v>3170147.1900000004</v>
      </c>
      <c r="AS162">
        <v>3170147.1900000004</v>
      </c>
      <c r="AU162">
        <v>36</v>
      </c>
      <c r="AV162">
        <v>18</v>
      </c>
      <c r="AX162">
        <v>184.5</v>
      </c>
      <c r="AY162">
        <v>679</v>
      </c>
    </row>
    <row r="163" spans="1:51" x14ac:dyDescent="0.25">
      <c r="A163" t="s">
        <v>418</v>
      </c>
      <c r="B163" t="s">
        <v>419</v>
      </c>
      <c r="C163" t="s">
        <v>233</v>
      </c>
      <c r="D163" t="s">
        <v>211</v>
      </c>
      <c r="F163">
        <v>590.63</v>
      </c>
      <c r="H163">
        <v>3410664.28</v>
      </c>
      <c r="I163">
        <v>502319</v>
      </c>
      <c r="J163">
        <v>1272595.2400000002</v>
      </c>
      <c r="K163">
        <v>2915183.2567199999</v>
      </c>
      <c r="L163">
        <v>8100761.7767199995</v>
      </c>
      <c r="M163">
        <v>1.0572999999999999</v>
      </c>
      <c r="N163">
        <v>8397895.4199999999</v>
      </c>
      <c r="O163">
        <v>14218.53</v>
      </c>
      <c r="Q163">
        <v>3606322.74</v>
      </c>
      <c r="R163">
        <v>2773065.58</v>
      </c>
      <c r="S163">
        <v>6433253.7599999998</v>
      </c>
      <c r="T163">
        <v>0.76605547440837263</v>
      </c>
      <c r="V163">
        <v>1964641.6600000001</v>
      </c>
      <c r="W163">
        <v>0.76605547440837263</v>
      </c>
      <c r="X163">
        <v>2</v>
      </c>
      <c r="Y163">
        <v>0</v>
      </c>
      <c r="AA163">
        <v>0</v>
      </c>
      <c r="AB163">
        <v>0</v>
      </c>
      <c r="AC163">
        <v>740040.20843220036</v>
      </c>
      <c r="AD163">
        <v>38600.987587703297</v>
      </c>
      <c r="AE163">
        <v>38600.987587703297</v>
      </c>
      <c r="AF163">
        <v>37879.40208904419</v>
      </c>
      <c r="AG163">
        <v>0</v>
      </c>
      <c r="AH163">
        <v>65.355616185604006</v>
      </c>
      <c r="AI163">
        <v>64.133894466999962</v>
      </c>
      <c r="AJ163">
        <v>0</v>
      </c>
      <c r="AK163">
        <v>0</v>
      </c>
      <c r="AL163">
        <v>0</v>
      </c>
      <c r="AM163">
        <v>0</v>
      </c>
      <c r="AN163">
        <v>37879.4</v>
      </c>
      <c r="AO163">
        <v>64.13</v>
      </c>
      <c r="AP163">
        <v>2923434.3799999994</v>
      </c>
      <c r="AQ163">
        <v>2961313.7799999993</v>
      </c>
      <c r="AS163">
        <v>2961313.7799999993</v>
      </c>
      <c r="AU163">
        <v>27</v>
      </c>
      <c r="AV163">
        <v>14</v>
      </c>
      <c r="AX163">
        <v>44</v>
      </c>
      <c r="AY163">
        <v>310.66000000000003</v>
      </c>
    </row>
    <row r="164" spans="1:51" x14ac:dyDescent="0.25">
      <c r="A164" t="s">
        <v>420</v>
      </c>
      <c r="B164" t="s">
        <v>421</v>
      </c>
      <c r="C164" t="s">
        <v>233</v>
      </c>
      <c r="D164" t="s">
        <v>211</v>
      </c>
      <c r="F164">
        <v>1560.46</v>
      </c>
      <c r="H164">
        <v>9008192.6999999993</v>
      </c>
      <c r="I164">
        <v>1327140.02</v>
      </c>
      <c r="J164">
        <v>3707472.7499999995</v>
      </c>
      <c r="K164">
        <v>7360752.8992400002</v>
      </c>
      <c r="L164">
        <v>21403558.369240001</v>
      </c>
      <c r="M164">
        <v>1.0572999999999999</v>
      </c>
      <c r="N164">
        <v>22208211.120000001</v>
      </c>
      <c r="O164">
        <v>14231.83</v>
      </c>
      <c r="Q164">
        <v>20151628.920000002</v>
      </c>
      <c r="R164">
        <v>2293539.4700000002</v>
      </c>
      <c r="S164">
        <v>23503360.890000001</v>
      </c>
      <c r="T164">
        <v>1.0583185094468788</v>
      </c>
      <c r="V164">
        <v>-1295149.7699999996</v>
      </c>
      <c r="W164">
        <v>1.0583185094468788</v>
      </c>
      <c r="X164">
        <v>4</v>
      </c>
      <c r="Y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1.1394906940764236</v>
      </c>
      <c r="AL164">
        <v>0</v>
      </c>
      <c r="AM164">
        <v>1778.1296484784959</v>
      </c>
      <c r="AN164">
        <v>1778.12</v>
      </c>
      <c r="AO164">
        <v>1.1299999999999999</v>
      </c>
      <c r="AP164">
        <v>2493937.11</v>
      </c>
      <c r="AQ164">
        <v>2495715.23</v>
      </c>
      <c r="AS164">
        <v>2495715.23</v>
      </c>
      <c r="AU164">
        <v>27</v>
      </c>
      <c r="AV164">
        <v>14</v>
      </c>
      <c r="AX164">
        <v>277.5</v>
      </c>
      <c r="AY164">
        <v>760.33</v>
      </c>
    </row>
    <row r="165" spans="1:51" x14ac:dyDescent="0.25">
      <c r="A165" t="s">
        <v>422</v>
      </c>
      <c r="B165" t="s">
        <v>423</v>
      </c>
      <c r="C165" t="s">
        <v>233</v>
      </c>
      <c r="D165" t="s">
        <v>211</v>
      </c>
      <c r="F165">
        <v>1053</v>
      </c>
      <c r="H165">
        <v>6285703.7599999998</v>
      </c>
      <c r="I165">
        <v>895555.44</v>
      </c>
      <c r="J165">
        <v>3024939.31</v>
      </c>
      <c r="K165">
        <v>5481651.7050000001</v>
      </c>
      <c r="L165">
        <v>15687850.215</v>
      </c>
      <c r="M165">
        <v>1.0572999999999999</v>
      </c>
      <c r="N165">
        <v>16272665.380000001</v>
      </c>
      <c r="O165">
        <v>15453.62</v>
      </c>
      <c r="Q165">
        <v>4558045.78</v>
      </c>
      <c r="R165">
        <v>6004235.0800000001</v>
      </c>
      <c r="S165">
        <v>10639500.08</v>
      </c>
      <c r="T165">
        <v>0.65382651406797376</v>
      </c>
      <c r="V165">
        <v>5633165.3000000007</v>
      </c>
      <c r="W165">
        <v>0.65382651406797376</v>
      </c>
      <c r="X165">
        <v>1</v>
      </c>
      <c r="Y165">
        <v>1</v>
      </c>
      <c r="AA165">
        <v>646767.94866115972</v>
      </c>
      <c r="AB165">
        <v>194030.38459834791</v>
      </c>
      <c r="AC165">
        <v>3029672.986358833</v>
      </c>
      <c r="AD165">
        <v>158029.75028748275</v>
      </c>
      <c r="AE165">
        <v>158029.75028748275</v>
      </c>
      <c r="AF165">
        <v>155075.62959549058</v>
      </c>
      <c r="AG165">
        <v>184.26437283793723</v>
      </c>
      <c r="AH165">
        <v>150.07573626541571</v>
      </c>
      <c r="AI165">
        <v>147.27030350948772</v>
      </c>
      <c r="AJ165">
        <v>0</v>
      </c>
      <c r="AK165">
        <v>0</v>
      </c>
      <c r="AL165">
        <v>0</v>
      </c>
      <c r="AM165">
        <v>0</v>
      </c>
      <c r="AN165">
        <v>349106.01</v>
      </c>
      <c r="AO165">
        <v>331.53</v>
      </c>
      <c r="AP165">
        <v>6536559.5199999996</v>
      </c>
      <c r="AQ165">
        <v>6885665.5299999993</v>
      </c>
      <c r="AS165">
        <v>6885665.5299999993</v>
      </c>
      <c r="AU165">
        <v>35</v>
      </c>
      <c r="AV165">
        <v>18</v>
      </c>
      <c r="AX165">
        <v>217.5</v>
      </c>
      <c r="AY165">
        <v>707</v>
      </c>
    </row>
    <row r="166" spans="1:51" x14ac:dyDescent="0.25">
      <c r="A166" t="s">
        <v>424</v>
      </c>
      <c r="B166" t="s">
        <v>425</v>
      </c>
      <c r="C166" t="s">
        <v>233</v>
      </c>
      <c r="D166" t="s">
        <v>211</v>
      </c>
      <c r="F166">
        <v>1350.14</v>
      </c>
      <c r="H166">
        <v>8143253.5</v>
      </c>
      <c r="I166">
        <v>1148267.06</v>
      </c>
      <c r="J166">
        <v>4648527.9700000007</v>
      </c>
      <c r="K166">
        <v>7275487.8371600006</v>
      </c>
      <c r="L166">
        <v>21215536.36716</v>
      </c>
      <c r="M166">
        <v>1.0572999999999999</v>
      </c>
      <c r="N166">
        <v>22014301.140000001</v>
      </c>
      <c r="O166">
        <v>16305.19</v>
      </c>
      <c r="Q166">
        <v>3653026.78</v>
      </c>
      <c r="R166">
        <v>9716784.5399999991</v>
      </c>
      <c r="S166">
        <v>13499110.369999999</v>
      </c>
      <c r="T166">
        <v>0.6131973158789995</v>
      </c>
      <c r="V166">
        <v>8515190.7700000014</v>
      </c>
      <c r="W166">
        <v>0.6131973158789995</v>
      </c>
      <c r="X166">
        <v>1</v>
      </c>
      <c r="Y166">
        <v>1</v>
      </c>
      <c r="AA166">
        <v>1769396.4988913778</v>
      </c>
      <c r="AB166">
        <v>530818.94966741337</v>
      </c>
      <c r="AC166">
        <v>4950198.1006206945</v>
      </c>
      <c r="AD166">
        <v>258205.6126971081</v>
      </c>
      <c r="AE166">
        <v>258205.6126971081</v>
      </c>
      <c r="AF166">
        <v>253378.85987449443</v>
      </c>
      <c r="AG166">
        <v>393.15844998845552</v>
      </c>
      <c r="AH166">
        <v>191.24358414468728</v>
      </c>
      <c r="AI166">
        <v>187.66858242441111</v>
      </c>
      <c r="AJ166">
        <v>0</v>
      </c>
      <c r="AK166">
        <v>0</v>
      </c>
      <c r="AL166">
        <v>0</v>
      </c>
      <c r="AM166">
        <v>0</v>
      </c>
      <c r="AN166">
        <v>784197.8</v>
      </c>
      <c r="AO166">
        <v>580.82000000000005</v>
      </c>
      <c r="AP166">
        <v>10535662.140000001</v>
      </c>
      <c r="AQ166">
        <v>11319859.940000001</v>
      </c>
      <c r="AS166">
        <v>11319859.940000001</v>
      </c>
      <c r="AU166">
        <v>36</v>
      </c>
      <c r="AV166">
        <v>18</v>
      </c>
      <c r="AX166">
        <v>515</v>
      </c>
      <c r="AY166">
        <v>940.66</v>
      </c>
    </row>
    <row r="167" spans="1:51" x14ac:dyDescent="0.25">
      <c r="A167" t="s">
        <v>426</v>
      </c>
      <c r="B167" t="s">
        <v>427</v>
      </c>
      <c r="C167" t="s">
        <v>233</v>
      </c>
      <c r="D167" t="s">
        <v>211</v>
      </c>
      <c r="F167">
        <v>677</v>
      </c>
      <c r="H167">
        <v>3744173.06</v>
      </c>
      <c r="I167">
        <v>575774.96</v>
      </c>
      <c r="J167">
        <v>1016263.73</v>
      </c>
      <c r="K167">
        <v>2969152.682</v>
      </c>
      <c r="L167">
        <v>8305364.432</v>
      </c>
      <c r="M167">
        <v>1.0572999999999999</v>
      </c>
      <c r="N167">
        <v>8611129.3599999994</v>
      </c>
      <c r="O167">
        <v>12719.54</v>
      </c>
      <c r="Q167">
        <v>8206090.0899999999</v>
      </c>
      <c r="R167">
        <v>600426.96</v>
      </c>
      <c r="S167">
        <v>8912013.5500000007</v>
      </c>
      <c r="T167">
        <v>1.0349413157579137</v>
      </c>
      <c r="V167">
        <v>-300884.19000000134</v>
      </c>
      <c r="W167">
        <v>1.0349413157579137</v>
      </c>
      <c r="X167">
        <v>4</v>
      </c>
      <c r="Y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1.0184068007754812</v>
      </c>
      <c r="AL167">
        <v>0</v>
      </c>
      <c r="AM167">
        <v>689.46140412500074</v>
      </c>
      <c r="AN167">
        <v>689.46</v>
      </c>
      <c r="AO167">
        <v>1.01</v>
      </c>
      <c r="AP167">
        <v>601638</v>
      </c>
      <c r="AQ167">
        <v>602327.46</v>
      </c>
      <c r="AS167">
        <v>602327.46</v>
      </c>
      <c r="AU167">
        <v>27</v>
      </c>
      <c r="AV167">
        <v>14</v>
      </c>
      <c r="AX167">
        <v>39.5</v>
      </c>
      <c r="AY167">
        <v>173</v>
      </c>
    </row>
    <row r="168" spans="1:51" x14ac:dyDescent="0.25">
      <c r="A168" t="s">
        <v>428</v>
      </c>
      <c r="B168" t="s">
        <v>429</v>
      </c>
      <c r="C168" t="s">
        <v>233</v>
      </c>
      <c r="D168" t="s">
        <v>211</v>
      </c>
      <c r="F168">
        <v>3250.14</v>
      </c>
      <c r="H168">
        <v>19338151.91</v>
      </c>
      <c r="I168">
        <v>2764179.06</v>
      </c>
      <c r="J168">
        <v>9875137.1999999993</v>
      </c>
      <c r="K168">
        <v>17061139.914160002</v>
      </c>
      <c r="L168">
        <v>49038608.08416</v>
      </c>
      <c r="M168">
        <v>1.0572999999999999</v>
      </c>
      <c r="N168">
        <v>50870917.009999998</v>
      </c>
      <c r="O168">
        <v>15651.91</v>
      </c>
      <c r="Q168">
        <v>15306015.84</v>
      </c>
      <c r="R168">
        <v>18442742.469999999</v>
      </c>
      <c r="S168">
        <v>35171639.599999994</v>
      </c>
      <c r="T168">
        <v>0.6913899270399646</v>
      </c>
      <c r="V168">
        <v>15699277.410000004</v>
      </c>
      <c r="W168">
        <v>0.6913899270399646</v>
      </c>
      <c r="X168">
        <v>1</v>
      </c>
      <c r="Y168">
        <v>1</v>
      </c>
      <c r="AA168">
        <v>111013.29251822829</v>
      </c>
      <c r="AB168">
        <v>33303.987755468486</v>
      </c>
      <c r="AC168">
        <v>8061107.8715883382</v>
      </c>
      <c r="AD168">
        <v>420472.7274934639</v>
      </c>
      <c r="AE168">
        <v>420472.7274934639</v>
      </c>
      <c r="AF168">
        <v>412612.64303185343</v>
      </c>
      <c r="AG168">
        <v>10.246939441214375</v>
      </c>
      <c r="AH168">
        <v>129.37065095456316</v>
      </c>
      <c r="AI168">
        <v>126.95226760442733</v>
      </c>
      <c r="AJ168">
        <v>0</v>
      </c>
      <c r="AK168">
        <v>0</v>
      </c>
      <c r="AL168">
        <v>0</v>
      </c>
      <c r="AM168">
        <v>0</v>
      </c>
      <c r="AN168">
        <v>445916.63</v>
      </c>
      <c r="AO168">
        <v>137.19</v>
      </c>
      <c r="AP168">
        <v>20487157.370000001</v>
      </c>
      <c r="AQ168">
        <v>20933074</v>
      </c>
      <c r="AS168">
        <v>20933074</v>
      </c>
      <c r="AU168">
        <v>27</v>
      </c>
      <c r="AV168">
        <v>14</v>
      </c>
      <c r="AX168">
        <v>914.5</v>
      </c>
      <c r="AY168">
        <v>2101.66</v>
      </c>
    </row>
    <row r="169" spans="1:51" x14ac:dyDescent="0.25">
      <c r="A169" t="s">
        <v>430</v>
      </c>
      <c r="B169" t="s">
        <v>431</v>
      </c>
      <c r="C169" t="s">
        <v>233</v>
      </c>
      <c r="D169" t="s">
        <v>211</v>
      </c>
      <c r="F169">
        <v>1006</v>
      </c>
      <c r="H169">
        <v>6149259.2000000002</v>
      </c>
      <c r="I169">
        <v>855582.88</v>
      </c>
      <c r="J169">
        <v>2792631.73</v>
      </c>
      <c r="K169">
        <v>5254044.2020000005</v>
      </c>
      <c r="L169">
        <v>15051518.012000002</v>
      </c>
      <c r="M169">
        <v>1.0572999999999999</v>
      </c>
      <c r="N169">
        <v>15612913.26</v>
      </c>
      <c r="O169">
        <v>15519.79</v>
      </c>
      <c r="Q169">
        <v>2739687.03</v>
      </c>
      <c r="R169">
        <v>8129760.7599999998</v>
      </c>
      <c r="S169">
        <v>10987308.969999999</v>
      </c>
      <c r="T169">
        <v>0.703732147039418</v>
      </c>
      <c r="V169">
        <v>4625604.290000001</v>
      </c>
      <c r="W169">
        <v>0.703732147039418</v>
      </c>
      <c r="X169">
        <v>2</v>
      </c>
      <c r="Y169">
        <v>0</v>
      </c>
      <c r="AA169">
        <v>0</v>
      </c>
      <c r="AB169">
        <v>0</v>
      </c>
      <c r="AC169">
        <v>2613246.0956992013</v>
      </c>
      <c r="AD169">
        <v>136308.64776577969</v>
      </c>
      <c r="AE169">
        <v>136308.64776577969</v>
      </c>
      <c r="AF169">
        <v>133760.56934301541</v>
      </c>
      <c r="AG169">
        <v>0</v>
      </c>
      <c r="AH169">
        <v>135.49567372343907</v>
      </c>
      <c r="AI169">
        <v>132.96279258749047</v>
      </c>
      <c r="AJ169">
        <v>0</v>
      </c>
      <c r="AK169">
        <v>0</v>
      </c>
      <c r="AL169">
        <v>0</v>
      </c>
      <c r="AM169">
        <v>0</v>
      </c>
      <c r="AN169">
        <v>133760.56</v>
      </c>
      <c r="AO169">
        <v>132.96</v>
      </c>
      <c r="AP169">
        <v>8988490.7199999988</v>
      </c>
      <c r="AQ169">
        <v>9122251.2799999993</v>
      </c>
      <c r="AS169">
        <v>9122251.2799999993</v>
      </c>
      <c r="AU169">
        <v>28</v>
      </c>
      <c r="AV169">
        <v>14</v>
      </c>
      <c r="AX169">
        <v>75.16</v>
      </c>
      <c r="AY169">
        <v>805.66</v>
      </c>
    </row>
    <row r="170" spans="1:51" x14ac:dyDescent="0.25">
      <c r="A170" t="s">
        <v>432</v>
      </c>
      <c r="B170" t="s">
        <v>433</v>
      </c>
      <c r="C170" t="s">
        <v>233</v>
      </c>
      <c r="D170" t="s">
        <v>211</v>
      </c>
      <c r="F170">
        <v>227.3</v>
      </c>
      <c r="H170">
        <v>1398211.42</v>
      </c>
      <c r="I170">
        <v>193314.1</v>
      </c>
      <c r="J170">
        <v>584843.74</v>
      </c>
      <c r="K170">
        <v>1109790.1941999998</v>
      </c>
      <c r="L170">
        <v>3286159.4541999996</v>
      </c>
      <c r="M170">
        <v>1.0572999999999999</v>
      </c>
      <c r="N170">
        <v>3410865.41</v>
      </c>
      <c r="O170">
        <v>15006</v>
      </c>
      <c r="Q170">
        <v>789754.7</v>
      </c>
      <c r="R170">
        <v>2548558.5299999998</v>
      </c>
      <c r="S170">
        <v>3826746.9399999995</v>
      </c>
      <c r="T170">
        <v>1.121928449237755</v>
      </c>
      <c r="V170">
        <v>-415881.52999999933</v>
      </c>
      <c r="W170">
        <v>1.121928449237755</v>
      </c>
      <c r="X170">
        <v>4</v>
      </c>
      <c r="Y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1.2014757044432927</v>
      </c>
      <c r="AL170">
        <v>0</v>
      </c>
      <c r="AM170">
        <v>273.09542761996045</v>
      </c>
      <c r="AN170">
        <v>273.08999999999997</v>
      </c>
      <c r="AO170">
        <v>1.2</v>
      </c>
      <c r="AP170">
        <v>2548558.5299999998</v>
      </c>
      <c r="AQ170">
        <v>2548831.6199999996</v>
      </c>
      <c r="AS170">
        <v>2548831.6199999996</v>
      </c>
      <c r="AU170">
        <v>28</v>
      </c>
      <c r="AV170">
        <v>14</v>
      </c>
      <c r="AX170">
        <v>0</v>
      </c>
      <c r="AY170">
        <v>184.33</v>
      </c>
    </row>
    <row r="171" spans="1:51" x14ac:dyDescent="0.25">
      <c r="A171" t="s">
        <v>434</v>
      </c>
      <c r="B171" t="s">
        <v>435</v>
      </c>
      <c r="C171" t="s">
        <v>233</v>
      </c>
      <c r="D171" t="s">
        <v>211</v>
      </c>
      <c r="F171">
        <v>5138.75</v>
      </c>
      <c r="H171">
        <v>28615657.810000002</v>
      </c>
      <c r="I171">
        <v>4370404.0999999996</v>
      </c>
      <c r="J171">
        <v>9457299.8599999994</v>
      </c>
      <c r="K171">
        <v>23106876.342</v>
      </c>
      <c r="L171">
        <v>65550238.112000003</v>
      </c>
      <c r="M171">
        <v>1.0572999999999999</v>
      </c>
      <c r="N171">
        <v>67982242.739999995</v>
      </c>
      <c r="O171">
        <v>13229.33</v>
      </c>
      <c r="Q171">
        <v>67918860.780000001</v>
      </c>
      <c r="R171">
        <v>4488901.43</v>
      </c>
      <c r="S171">
        <v>72756890.919999987</v>
      </c>
      <c r="T171">
        <v>1.0702337549860008</v>
      </c>
      <c r="V171">
        <v>-4774648.1799999923</v>
      </c>
      <c r="W171">
        <v>1.0702337549860008</v>
      </c>
      <c r="X171">
        <v>4</v>
      </c>
      <c r="Y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1.0592240772575356</v>
      </c>
      <c r="AL171">
        <v>0</v>
      </c>
      <c r="AM171">
        <v>5443.0877270071614</v>
      </c>
      <c r="AN171">
        <v>5443.08</v>
      </c>
      <c r="AO171">
        <v>1.05</v>
      </c>
      <c r="AP171">
        <v>4513334.2499999991</v>
      </c>
      <c r="AQ171">
        <v>4518777.3299999991</v>
      </c>
      <c r="AS171">
        <v>4518777.3299999991</v>
      </c>
      <c r="AU171">
        <v>35</v>
      </c>
      <c r="AV171">
        <v>18</v>
      </c>
      <c r="AX171">
        <v>742</v>
      </c>
      <c r="AY171">
        <v>1501</v>
      </c>
    </row>
    <row r="172" spans="1:51" x14ac:dyDescent="0.25">
      <c r="A172" t="s">
        <v>436</v>
      </c>
      <c r="B172" t="s">
        <v>437</v>
      </c>
      <c r="C172" t="s">
        <v>233</v>
      </c>
      <c r="D172" t="s">
        <v>211</v>
      </c>
      <c r="F172">
        <v>3535.25</v>
      </c>
      <c r="H172">
        <v>19626072.190000001</v>
      </c>
      <c r="I172">
        <v>3006659.42</v>
      </c>
      <c r="J172">
        <v>5454928.9400000004</v>
      </c>
      <c r="K172">
        <v>16573940.956000002</v>
      </c>
      <c r="L172">
        <v>44661601.506000005</v>
      </c>
      <c r="M172">
        <v>1.0572999999999999</v>
      </c>
      <c r="N172">
        <v>46271024.450000003</v>
      </c>
      <c r="O172">
        <v>13088.47</v>
      </c>
      <c r="Q172">
        <v>32507627.390000001</v>
      </c>
      <c r="R172">
        <v>5464043.9800000004</v>
      </c>
      <c r="S172">
        <v>38078271.590000004</v>
      </c>
      <c r="T172">
        <v>0.82293988608674518</v>
      </c>
      <c r="V172">
        <v>8192752.8599999994</v>
      </c>
      <c r="W172">
        <v>0.82293988608674518</v>
      </c>
      <c r="X172">
        <v>2</v>
      </c>
      <c r="Y172">
        <v>0</v>
      </c>
      <c r="AA172">
        <v>0</v>
      </c>
      <c r="AB172">
        <v>0</v>
      </c>
      <c r="AC172">
        <v>1784964.5977489993</v>
      </c>
      <c r="AD172">
        <v>93104.936052284</v>
      </c>
      <c r="AE172">
        <v>114169.01191483805</v>
      </c>
      <c r="AF172">
        <v>112034.79959172563</v>
      </c>
      <c r="AG172">
        <v>0</v>
      </c>
      <c r="AH172">
        <v>26.336167471121986</v>
      </c>
      <c r="AI172">
        <v>31.69077139996482</v>
      </c>
      <c r="AJ172">
        <v>0</v>
      </c>
      <c r="AK172">
        <v>0</v>
      </c>
      <c r="AL172">
        <v>0</v>
      </c>
      <c r="AM172">
        <v>0</v>
      </c>
      <c r="AN172">
        <v>112034.79</v>
      </c>
      <c r="AO172">
        <v>31.69</v>
      </c>
      <c r="AP172">
        <v>5685928.25</v>
      </c>
      <c r="AQ172">
        <v>5797963.04</v>
      </c>
      <c r="AS172">
        <v>5797963.04</v>
      </c>
      <c r="AU172">
        <v>28</v>
      </c>
      <c r="AV172">
        <v>14</v>
      </c>
      <c r="AX172">
        <v>176.5</v>
      </c>
      <c r="AY172">
        <v>1000</v>
      </c>
    </row>
    <row r="173" spans="1:51" x14ac:dyDescent="0.25">
      <c r="A173" t="s">
        <v>438</v>
      </c>
      <c r="B173" t="s">
        <v>439</v>
      </c>
      <c r="C173" t="s">
        <v>233</v>
      </c>
      <c r="D173" t="s">
        <v>211</v>
      </c>
      <c r="F173">
        <v>1544.87</v>
      </c>
      <c r="H173">
        <v>8678258.8000000007</v>
      </c>
      <c r="I173">
        <v>1313881.03</v>
      </c>
      <c r="J173">
        <v>2791439.5600000005</v>
      </c>
      <c r="K173">
        <v>7395403.1892799987</v>
      </c>
      <c r="L173">
        <v>20178982.57928</v>
      </c>
      <c r="M173">
        <v>1.0572999999999999</v>
      </c>
      <c r="N173">
        <v>20911481.670000002</v>
      </c>
      <c r="O173">
        <v>13536.07</v>
      </c>
      <c r="Q173">
        <v>6896028.6699999999</v>
      </c>
      <c r="R173">
        <v>6145929.5099999998</v>
      </c>
      <c r="S173">
        <v>13123267.550000001</v>
      </c>
      <c r="T173">
        <v>0.62756277900799751</v>
      </c>
      <c r="V173">
        <v>7788214.120000001</v>
      </c>
      <c r="W173">
        <v>0.62756277900799751</v>
      </c>
      <c r="X173">
        <v>1</v>
      </c>
      <c r="Y173">
        <v>1</v>
      </c>
      <c r="AA173">
        <v>1380354.413131332</v>
      </c>
      <c r="AB173">
        <v>414106.32393939962</v>
      </c>
      <c r="AC173">
        <v>3694901.9645649851</v>
      </c>
      <c r="AD173">
        <v>192728.53454018835</v>
      </c>
      <c r="AE173">
        <v>192728.53454018835</v>
      </c>
      <c r="AF173">
        <v>189125.77397904865</v>
      </c>
      <c r="AG173">
        <v>268.05253771475896</v>
      </c>
      <c r="AH173">
        <v>124.7538851425611</v>
      </c>
      <c r="AI173">
        <v>122.42180505741497</v>
      </c>
      <c r="AJ173">
        <v>0</v>
      </c>
      <c r="AK173">
        <v>0</v>
      </c>
      <c r="AL173">
        <v>0</v>
      </c>
      <c r="AM173">
        <v>0</v>
      </c>
      <c r="AN173">
        <v>603232.09</v>
      </c>
      <c r="AO173">
        <v>390.47</v>
      </c>
      <c r="AP173">
        <v>6285918.870000001</v>
      </c>
      <c r="AQ173">
        <v>6889150.9600000009</v>
      </c>
      <c r="AS173">
        <v>6889150.9600000009</v>
      </c>
      <c r="AU173">
        <v>28</v>
      </c>
      <c r="AV173">
        <v>14</v>
      </c>
      <c r="AX173">
        <v>152</v>
      </c>
      <c r="AY173">
        <v>522</v>
      </c>
    </row>
    <row r="174" spans="1:51" x14ac:dyDescent="0.25">
      <c r="A174" t="s">
        <v>440</v>
      </c>
      <c r="B174" t="s">
        <v>441</v>
      </c>
      <c r="C174" t="s">
        <v>233</v>
      </c>
      <c r="D174" t="s">
        <v>211</v>
      </c>
      <c r="F174">
        <v>1680.62</v>
      </c>
      <c r="H174">
        <v>9810608.1400000006</v>
      </c>
      <c r="I174">
        <v>1429333.69</v>
      </c>
      <c r="J174">
        <v>4264144.8800000008</v>
      </c>
      <c r="K174">
        <v>8522616.8602799997</v>
      </c>
      <c r="L174">
        <v>24026703.570280001</v>
      </c>
      <c r="M174">
        <v>1.0572999999999999</v>
      </c>
      <c r="N174">
        <v>24915087.73</v>
      </c>
      <c r="O174">
        <v>14824.93</v>
      </c>
      <c r="Q174">
        <v>4711533.7300000004</v>
      </c>
      <c r="R174">
        <v>11108825.23</v>
      </c>
      <c r="S174">
        <v>15974537.140000001</v>
      </c>
      <c r="T174">
        <v>0.64115917684549129</v>
      </c>
      <c r="V174">
        <v>8940550.5899999999</v>
      </c>
      <c r="W174">
        <v>0.64115917684549129</v>
      </c>
      <c r="X174">
        <v>1</v>
      </c>
      <c r="Y174">
        <v>1</v>
      </c>
      <c r="AA174">
        <v>1305874.6125820428</v>
      </c>
      <c r="AB174">
        <v>391762.38377461286</v>
      </c>
      <c r="AC174">
        <v>5022090.3780871695</v>
      </c>
      <c r="AD174">
        <v>261955.56152220545</v>
      </c>
      <c r="AE174">
        <v>261955.56152220545</v>
      </c>
      <c r="AF174">
        <v>257058.70923162464</v>
      </c>
      <c r="AG174">
        <v>233.10586793838755</v>
      </c>
      <c r="AH174">
        <v>155.86840661315793</v>
      </c>
      <c r="AI174">
        <v>152.95468888364096</v>
      </c>
      <c r="AJ174">
        <v>0</v>
      </c>
      <c r="AK174">
        <v>0</v>
      </c>
      <c r="AL174">
        <v>0</v>
      </c>
      <c r="AM174">
        <v>0</v>
      </c>
      <c r="AN174">
        <v>648821.09</v>
      </c>
      <c r="AO174">
        <v>386.06</v>
      </c>
      <c r="AP174">
        <v>11783529.369999997</v>
      </c>
      <c r="AQ174">
        <v>12432350.459999997</v>
      </c>
      <c r="AS174">
        <v>12432350.459999997</v>
      </c>
      <c r="AU174">
        <v>30</v>
      </c>
      <c r="AV174">
        <v>15</v>
      </c>
      <c r="AX174">
        <v>308</v>
      </c>
      <c r="AY174">
        <v>928</v>
      </c>
    </row>
    <row r="175" spans="1:51" x14ac:dyDescent="0.25">
      <c r="A175" t="s">
        <v>442</v>
      </c>
      <c r="B175" t="s">
        <v>443</v>
      </c>
      <c r="C175" t="s">
        <v>233</v>
      </c>
      <c r="D175" t="s">
        <v>211</v>
      </c>
      <c r="F175">
        <v>1339.71</v>
      </c>
      <c r="H175">
        <v>8232570.7400000002</v>
      </c>
      <c r="I175">
        <v>1139396.56</v>
      </c>
      <c r="J175">
        <v>4864294.7699999996</v>
      </c>
      <c r="K175">
        <v>7350181.806239998</v>
      </c>
      <c r="L175">
        <v>21586443.87624</v>
      </c>
      <c r="M175">
        <v>1.0572999999999999</v>
      </c>
      <c r="N175">
        <v>22402181.690000001</v>
      </c>
      <c r="O175">
        <v>16721.66</v>
      </c>
      <c r="Q175">
        <v>2589692.2000000002</v>
      </c>
      <c r="R175">
        <v>13484156.640000001</v>
      </c>
      <c r="S175">
        <v>16204008.300000001</v>
      </c>
      <c r="T175">
        <v>0.72332277830034863</v>
      </c>
      <c r="V175">
        <v>6198173.3900000006</v>
      </c>
      <c r="W175">
        <v>0.72332277830034863</v>
      </c>
      <c r="X175">
        <v>2</v>
      </c>
      <c r="Y175">
        <v>0</v>
      </c>
      <c r="AA175">
        <v>0</v>
      </c>
      <c r="AB175">
        <v>0</v>
      </c>
      <c r="AC175">
        <v>3500415.5974524007</v>
      </c>
      <c r="AD175">
        <v>182583.99677406484</v>
      </c>
      <c r="AE175">
        <v>182583.99677406484</v>
      </c>
      <c r="AF175">
        <v>179170.8725875387</v>
      </c>
      <c r="AG175">
        <v>0</v>
      </c>
      <c r="AH175">
        <v>136.28620878702469</v>
      </c>
      <c r="AI175">
        <v>133.73854982611064</v>
      </c>
      <c r="AJ175">
        <v>0</v>
      </c>
      <c r="AK175">
        <v>0</v>
      </c>
      <c r="AL175">
        <v>0</v>
      </c>
      <c r="AM175">
        <v>0</v>
      </c>
      <c r="AN175">
        <v>179170.87</v>
      </c>
      <c r="AO175">
        <v>133.72999999999999</v>
      </c>
      <c r="AP175">
        <v>14521925.700000001</v>
      </c>
      <c r="AQ175">
        <v>14701096.57</v>
      </c>
      <c r="AS175">
        <v>14701096.57</v>
      </c>
      <c r="AU175">
        <v>30</v>
      </c>
      <c r="AV175">
        <v>15</v>
      </c>
      <c r="AX175">
        <v>457</v>
      </c>
      <c r="AY175">
        <v>1116.6600000000001</v>
      </c>
    </row>
    <row r="176" spans="1:51" x14ac:dyDescent="0.25">
      <c r="A176" t="s">
        <v>444</v>
      </c>
      <c r="B176" t="s">
        <v>445</v>
      </c>
      <c r="C176" t="s">
        <v>233</v>
      </c>
      <c r="D176" t="s">
        <v>211</v>
      </c>
      <c r="F176">
        <v>2745.75</v>
      </c>
      <c r="H176">
        <v>16615278.500000002</v>
      </c>
      <c r="I176">
        <v>2335205.46</v>
      </c>
      <c r="J176">
        <v>6936588.3300000001</v>
      </c>
      <c r="K176">
        <v>14084366.063999999</v>
      </c>
      <c r="L176">
        <v>39971438.354000002</v>
      </c>
      <c r="M176">
        <v>1.0572999999999999</v>
      </c>
      <c r="N176">
        <v>41454767.590000004</v>
      </c>
      <c r="O176">
        <v>15097.79</v>
      </c>
      <c r="Q176">
        <v>6416019.1799999997</v>
      </c>
      <c r="R176">
        <v>17750192.43</v>
      </c>
      <c r="S176">
        <v>24349569.48</v>
      </c>
      <c r="T176">
        <v>0.58737681804960273</v>
      </c>
      <c r="V176">
        <v>17105198.110000003</v>
      </c>
      <c r="W176">
        <v>0.58737681804960273</v>
      </c>
      <c r="X176">
        <v>1</v>
      </c>
      <c r="Y176">
        <v>1</v>
      </c>
      <c r="AA176">
        <v>4402304.1166655682</v>
      </c>
      <c r="AB176">
        <v>1320691.2349996704</v>
      </c>
      <c r="AC176">
        <v>10061941.535282291</v>
      </c>
      <c r="AD176">
        <v>524837.53705013962</v>
      </c>
      <c r="AE176">
        <v>524837.53705013962</v>
      </c>
      <c r="AF176">
        <v>515026.5145982689</v>
      </c>
      <c r="AG176">
        <v>480.99471364824564</v>
      </c>
      <c r="AH176">
        <v>191.14542003100777</v>
      </c>
      <c r="AI176">
        <v>187.57225333634486</v>
      </c>
      <c r="AJ176">
        <v>0</v>
      </c>
      <c r="AK176">
        <v>0</v>
      </c>
      <c r="AL176">
        <v>0</v>
      </c>
      <c r="AM176">
        <v>0</v>
      </c>
      <c r="AN176">
        <v>1835717.74</v>
      </c>
      <c r="AO176">
        <v>668.56</v>
      </c>
      <c r="AP176">
        <v>19552357.82</v>
      </c>
      <c r="AQ176">
        <v>21388075.559999999</v>
      </c>
      <c r="AS176">
        <v>21388075.559999999</v>
      </c>
      <c r="AU176">
        <v>38</v>
      </c>
      <c r="AV176">
        <v>19</v>
      </c>
      <c r="AX176">
        <v>133</v>
      </c>
      <c r="AY176">
        <v>1985.33</v>
      </c>
    </row>
    <row r="177" spans="1:51" x14ac:dyDescent="0.25">
      <c r="A177" t="s">
        <v>446</v>
      </c>
      <c r="B177" t="s">
        <v>447</v>
      </c>
      <c r="C177" t="s">
        <v>233</v>
      </c>
      <c r="D177" t="s">
        <v>211</v>
      </c>
      <c r="F177">
        <v>1186.3800000000001</v>
      </c>
      <c r="H177">
        <v>6694111.7300000004</v>
      </c>
      <c r="I177">
        <v>1008992.46</v>
      </c>
      <c r="J177">
        <v>2479904.0800000005</v>
      </c>
      <c r="K177">
        <v>5791896.1107199993</v>
      </c>
      <c r="L177">
        <v>15974904.380720001</v>
      </c>
      <c r="M177">
        <v>1.0572999999999999</v>
      </c>
      <c r="N177">
        <v>16558390.75</v>
      </c>
      <c r="O177">
        <v>13957.07</v>
      </c>
      <c r="Q177">
        <v>5629898.96</v>
      </c>
      <c r="R177">
        <v>6141183.2999999998</v>
      </c>
      <c r="S177">
        <v>11888637.35</v>
      </c>
      <c r="T177">
        <v>0.7179826548059931</v>
      </c>
      <c r="V177">
        <v>4669753.4000000004</v>
      </c>
      <c r="W177">
        <v>0.7179826548059931</v>
      </c>
      <c r="X177">
        <v>2</v>
      </c>
      <c r="Y177">
        <v>0</v>
      </c>
      <c r="AA177">
        <v>0</v>
      </c>
      <c r="AB177">
        <v>0</v>
      </c>
      <c r="AC177">
        <v>2165196.0510800006</v>
      </c>
      <c r="AD177">
        <v>112938.06058152915</v>
      </c>
      <c r="AE177">
        <v>112938.06058152915</v>
      </c>
      <c r="AF177">
        <v>110826.85898138471</v>
      </c>
      <c r="AG177">
        <v>0</v>
      </c>
      <c r="AH177">
        <v>95.195519632435762</v>
      </c>
      <c r="AI177">
        <v>93.415987273373375</v>
      </c>
      <c r="AJ177">
        <v>0</v>
      </c>
      <c r="AK177">
        <v>0</v>
      </c>
      <c r="AL177">
        <v>0</v>
      </c>
      <c r="AM177">
        <v>0</v>
      </c>
      <c r="AN177">
        <v>110826.85</v>
      </c>
      <c r="AO177">
        <v>93.41</v>
      </c>
      <c r="AP177">
        <v>6351042.4500000002</v>
      </c>
      <c r="AQ177">
        <v>6461869.2999999998</v>
      </c>
      <c r="AS177">
        <v>6461869.2999999998</v>
      </c>
      <c r="AU177">
        <v>38</v>
      </c>
      <c r="AV177">
        <v>19</v>
      </c>
      <c r="AX177">
        <v>188.33</v>
      </c>
      <c r="AY177">
        <v>457.66</v>
      </c>
    </row>
    <row r="178" spans="1:51" x14ac:dyDescent="0.25">
      <c r="A178" t="s">
        <v>448</v>
      </c>
      <c r="B178" t="s">
        <v>449</v>
      </c>
      <c r="C178" t="s">
        <v>233</v>
      </c>
      <c r="D178" t="s">
        <v>211</v>
      </c>
      <c r="F178">
        <v>2309.14</v>
      </c>
      <c r="H178">
        <v>13019358.890000001</v>
      </c>
      <c r="I178">
        <v>1963877.38</v>
      </c>
      <c r="J178">
        <v>4598296.8199999994</v>
      </c>
      <c r="K178">
        <v>10530903.236159999</v>
      </c>
      <c r="L178">
        <v>30112436.326159999</v>
      </c>
      <c r="M178">
        <v>1.0572999999999999</v>
      </c>
      <c r="N178">
        <v>31234458.170000002</v>
      </c>
      <c r="O178">
        <v>13526.44</v>
      </c>
      <c r="Q178">
        <v>27891072.710000001</v>
      </c>
      <c r="R178">
        <v>2448582.7599999998</v>
      </c>
      <c r="S178">
        <v>30586003.030000001</v>
      </c>
      <c r="T178">
        <v>0.97923911032902666</v>
      </c>
      <c r="V178">
        <v>648455.1400000006</v>
      </c>
      <c r="W178">
        <v>0.97923911032902666</v>
      </c>
      <c r="X178">
        <v>3</v>
      </c>
      <c r="Y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27.699809846032576</v>
      </c>
      <c r="AK178">
        <v>0</v>
      </c>
      <c r="AL178">
        <v>63962.738907867657</v>
      </c>
      <c r="AM178">
        <v>0</v>
      </c>
      <c r="AN178">
        <v>63962.73</v>
      </c>
      <c r="AO178">
        <v>27.69</v>
      </c>
      <c r="AP178">
        <v>2644494.5100000007</v>
      </c>
      <c r="AQ178">
        <v>2708457.2400000007</v>
      </c>
      <c r="AS178">
        <v>2708457.2400000007</v>
      </c>
      <c r="AU178">
        <v>38</v>
      </c>
      <c r="AV178">
        <v>19</v>
      </c>
      <c r="AX178">
        <v>346</v>
      </c>
      <c r="AY178">
        <v>814</v>
      </c>
    </row>
    <row r="179" spans="1:51" x14ac:dyDescent="0.25">
      <c r="A179" t="s">
        <v>450</v>
      </c>
      <c r="B179" t="s">
        <v>451</v>
      </c>
      <c r="C179" t="s">
        <v>233</v>
      </c>
      <c r="D179" t="s">
        <v>211</v>
      </c>
      <c r="F179">
        <v>885.22</v>
      </c>
      <c r="H179">
        <v>5644160.4800000004</v>
      </c>
      <c r="I179">
        <v>752861.9</v>
      </c>
      <c r="J179">
        <v>3538210.54</v>
      </c>
      <c r="K179">
        <v>5005921.6756799985</v>
      </c>
      <c r="L179">
        <v>14941154.59568</v>
      </c>
      <c r="M179">
        <v>1.0572999999999999</v>
      </c>
      <c r="N179">
        <v>15510443.439999999</v>
      </c>
      <c r="O179">
        <v>17521.560000000001</v>
      </c>
      <c r="Q179">
        <v>2209704.14</v>
      </c>
      <c r="R179">
        <v>9823406.3900000006</v>
      </c>
      <c r="S179">
        <v>12716578.25</v>
      </c>
      <c r="T179">
        <v>0.81987199780537034</v>
      </c>
      <c r="V179">
        <v>2793865.1899999995</v>
      </c>
      <c r="W179">
        <v>0.81987199780537034</v>
      </c>
      <c r="X179">
        <v>2</v>
      </c>
      <c r="Y179">
        <v>0</v>
      </c>
      <c r="AA179">
        <v>0</v>
      </c>
      <c r="AB179">
        <v>0</v>
      </c>
      <c r="AC179">
        <v>1088586.779011399</v>
      </c>
      <c r="AD179">
        <v>56781.407639699464</v>
      </c>
      <c r="AE179">
        <v>56781.407639699464</v>
      </c>
      <c r="AF179">
        <v>55719.967430348173</v>
      </c>
      <c r="AG179">
        <v>0</v>
      </c>
      <c r="AH179">
        <v>64.143837283047674</v>
      </c>
      <c r="AI179">
        <v>62.944767888601895</v>
      </c>
      <c r="AJ179">
        <v>0</v>
      </c>
      <c r="AK179">
        <v>0</v>
      </c>
      <c r="AL179">
        <v>0</v>
      </c>
      <c r="AM179">
        <v>0</v>
      </c>
      <c r="AN179">
        <v>55719.96</v>
      </c>
      <c r="AO179">
        <v>62.94</v>
      </c>
      <c r="AP179">
        <v>10458515.109999999</v>
      </c>
      <c r="AQ179">
        <v>10514235.07</v>
      </c>
      <c r="AS179">
        <v>10514235.07</v>
      </c>
      <c r="AU179">
        <v>30</v>
      </c>
      <c r="AV179">
        <v>15</v>
      </c>
      <c r="AX179">
        <v>230.83</v>
      </c>
      <c r="AY179">
        <v>975.66</v>
      </c>
    </row>
    <row r="180" spans="1:51" x14ac:dyDescent="0.25">
      <c r="A180" t="s">
        <v>452</v>
      </c>
      <c r="B180" t="s">
        <v>453</v>
      </c>
      <c r="C180" t="s">
        <v>233</v>
      </c>
      <c r="D180" t="s">
        <v>211</v>
      </c>
      <c r="F180">
        <v>2053.63</v>
      </c>
      <c r="H180">
        <v>12929740.300000001</v>
      </c>
      <c r="I180">
        <v>1746571.24</v>
      </c>
      <c r="J180">
        <v>6189970.1599999992</v>
      </c>
      <c r="K180">
        <v>10976171.914720001</v>
      </c>
      <c r="L180">
        <v>31842453.614720002</v>
      </c>
      <c r="M180">
        <v>1.0572999999999999</v>
      </c>
      <c r="N180">
        <v>33038091.550000001</v>
      </c>
      <c r="O180">
        <v>16087.65</v>
      </c>
      <c r="Q180">
        <v>4343511.22</v>
      </c>
      <c r="R180">
        <v>18973447.600000001</v>
      </c>
      <c r="S180">
        <v>23724573.240000002</v>
      </c>
      <c r="T180">
        <v>0.71809756940999825</v>
      </c>
      <c r="V180">
        <v>9313518.3099999987</v>
      </c>
      <c r="W180">
        <v>0.71809756940999825</v>
      </c>
      <c r="X180">
        <v>2</v>
      </c>
      <c r="Y180">
        <v>0</v>
      </c>
      <c r="AA180">
        <v>0</v>
      </c>
      <c r="AB180">
        <v>0</v>
      </c>
      <c r="AC180">
        <v>5375684.8391474979</v>
      </c>
      <c r="AD180">
        <v>280399.28288619244</v>
      </c>
      <c r="AE180">
        <v>280399.28288619244</v>
      </c>
      <c r="AF180">
        <v>275157.6538759144</v>
      </c>
      <c r="AG180">
        <v>0</v>
      </c>
      <c r="AH180">
        <v>136.53836518077375</v>
      </c>
      <c r="AI180">
        <v>133.98599254778824</v>
      </c>
      <c r="AJ180">
        <v>0</v>
      </c>
      <c r="AK180">
        <v>0</v>
      </c>
      <c r="AL180">
        <v>0</v>
      </c>
      <c r="AM180">
        <v>0</v>
      </c>
      <c r="AN180">
        <v>275157.65000000002</v>
      </c>
      <c r="AO180">
        <v>133.97999999999999</v>
      </c>
      <c r="AP180">
        <v>20775250.789999999</v>
      </c>
      <c r="AQ180">
        <v>21050408.439999998</v>
      </c>
      <c r="AS180">
        <v>21050408.439999998</v>
      </c>
      <c r="AU180">
        <v>30</v>
      </c>
      <c r="AV180">
        <v>15</v>
      </c>
      <c r="AX180">
        <v>86.5</v>
      </c>
      <c r="AY180">
        <v>1948.33</v>
      </c>
    </row>
    <row r="181" spans="1:51" x14ac:dyDescent="0.25">
      <c r="A181" t="s">
        <v>454</v>
      </c>
      <c r="B181" t="s">
        <v>455</v>
      </c>
      <c r="C181" t="s">
        <v>233</v>
      </c>
      <c r="D181" t="s">
        <v>211</v>
      </c>
      <c r="F181">
        <v>2564.75</v>
      </c>
      <c r="H181">
        <v>15834884.960000001</v>
      </c>
      <c r="I181">
        <v>2181268.58</v>
      </c>
      <c r="J181">
        <v>7068952.9700000007</v>
      </c>
      <c r="K181">
        <v>13425926.592000002</v>
      </c>
      <c r="L181">
        <v>38511033.101999998</v>
      </c>
      <c r="M181">
        <v>1.0572999999999999</v>
      </c>
      <c r="N181">
        <v>39948409.700000003</v>
      </c>
      <c r="O181">
        <v>15575.94</v>
      </c>
      <c r="Q181">
        <v>5926426.4800000004</v>
      </c>
      <c r="R181">
        <v>20880678.960000001</v>
      </c>
      <c r="S181">
        <v>27122890.770000003</v>
      </c>
      <c r="T181">
        <v>0.67894794745734277</v>
      </c>
      <c r="V181">
        <v>12825518.93</v>
      </c>
      <c r="W181">
        <v>0.67894794745734277</v>
      </c>
      <c r="X181">
        <v>1</v>
      </c>
      <c r="Y181">
        <v>1</v>
      </c>
      <c r="AA181">
        <v>584214.89857162908</v>
      </c>
      <c r="AB181">
        <v>175264.46957148871</v>
      </c>
      <c r="AC181">
        <v>7557907.0598421777</v>
      </c>
      <c r="AD181">
        <v>394225.43975556345</v>
      </c>
      <c r="AE181">
        <v>394225.43975556345</v>
      </c>
      <c r="AF181">
        <v>386856.00756464346</v>
      </c>
      <c r="AG181">
        <v>68.335888321079523</v>
      </c>
      <c r="AH181">
        <v>153.70910995440624</v>
      </c>
      <c r="AI181">
        <v>150.83575692158826</v>
      </c>
      <c r="AJ181">
        <v>0</v>
      </c>
      <c r="AK181">
        <v>0</v>
      </c>
      <c r="AL181">
        <v>0</v>
      </c>
      <c r="AM181">
        <v>0</v>
      </c>
      <c r="AN181">
        <v>562120.47</v>
      </c>
      <c r="AO181">
        <v>219.17</v>
      </c>
      <c r="AP181">
        <v>22866883.330000002</v>
      </c>
      <c r="AQ181">
        <v>23429003.800000001</v>
      </c>
      <c r="AS181">
        <v>23429003.800000001</v>
      </c>
      <c r="AU181">
        <v>34</v>
      </c>
      <c r="AV181">
        <v>17</v>
      </c>
      <c r="AX181">
        <v>107.5</v>
      </c>
      <c r="AY181">
        <v>2139.33</v>
      </c>
    </row>
    <row r="182" spans="1:51" x14ac:dyDescent="0.25">
      <c r="A182" t="s">
        <v>456</v>
      </c>
      <c r="B182" t="s">
        <v>457</v>
      </c>
      <c r="C182" t="s">
        <v>233</v>
      </c>
      <c r="D182" t="s">
        <v>211</v>
      </c>
      <c r="F182">
        <v>973</v>
      </c>
      <c r="H182">
        <v>5698495.4000000004</v>
      </c>
      <c r="I182">
        <v>827517.04</v>
      </c>
      <c r="J182">
        <v>2020960.08</v>
      </c>
      <c r="K182">
        <v>4812306.7870000005</v>
      </c>
      <c r="L182">
        <v>13359279.307</v>
      </c>
      <c r="M182">
        <v>1.0572999999999999</v>
      </c>
      <c r="N182">
        <v>13849020.83</v>
      </c>
      <c r="O182">
        <v>14233.32</v>
      </c>
      <c r="Q182">
        <v>5930779.6200000001</v>
      </c>
      <c r="R182">
        <v>2391544.54</v>
      </c>
      <c r="S182">
        <v>8522005.5800000001</v>
      </c>
      <c r="T182">
        <v>0.61535076628229757</v>
      </c>
      <c r="V182">
        <v>5327015.25</v>
      </c>
      <c r="W182">
        <v>0.61535076628229757</v>
      </c>
      <c r="X182">
        <v>1</v>
      </c>
      <c r="Y182">
        <v>1</v>
      </c>
      <c r="AA182">
        <v>1083290.0106041878</v>
      </c>
      <c r="AB182">
        <v>324987.00318125635</v>
      </c>
      <c r="AC182">
        <v>2356919.408344293</v>
      </c>
      <c r="AD182">
        <v>122938.47792332522</v>
      </c>
      <c r="AE182">
        <v>122938.47792332522</v>
      </c>
      <c r="AF182">
        <v>120640.3340560177</v>
      </c>
      <c r="AG182">
        <v>334.00514201567972</v>
      </c>
      <c r="AH182">
        <v>126.34992592325305</v>
      </c>
      <c r="AI182">
        <v>123.98801033506444</v>
      </c>
      <c r="AJ182">
        <v>0</v>
      </c>
      <c r="AK182">
        <v>0</v>
      </c>
      <c r="AL182">
        <v>0</v>
      </c>
      <c r="AM182">
        <v>0</v>
      </c>
      <c r="AN182">
        <v>445627.33</v>
      </c>
      <c r="AO182">
        <v>457.99</v>
      </c>
      <c r="AP182">
        <v>2679295.7800000003</v>
      </c>
      <c r="AQ182">
        <v>3124923.1100000003</v>
      </c>
      <c r="AS182">
        <v>3124923.1100000003</v>
      </c>
      <c r="AU182">
        <v>29</v>
      </c>
      <c r="AV182">
        <v>15</v>
      </c>
      <c r="AX182">
        <v>0</v>
      </c>
      <c r="AY182">
        <v>570.66</v>
      </c>
    </row>
    <row r="183" spans="1:51" x14ac:dyDescent="0.25">
      <c r="A183" t="s">
        <v>458</v>
      </c>
      <c r="B183" t="s">
        <v>459</v>
      </c>
      <c r="C183" t="s">
        <v>233</v>
      </c>
      <c r="D183" t="s">
        <v>211</v>
      </c>
      <c r="F183">
        <v>1564.25</v>
      </c>
      <c r="H183">
        <v>9497032.9299999997</v>
      </c>
      <c r="I183">
        <v>1330363.3400000001</v>
      </c>
      <c r="J183">
        <v>4861677.9800000004</v>
      </c>
      <c r="K183">
        <v>8306874.0430000015</v>
      </c>
      <c r="L183">
        <v>23995948.293000001</v>
      </c>
      <c r="M183">
        <v>1.0572999999999999</v>
      </c>
      <c r="N183">
        <v>24894932.239999998</v>
      </c>
      <c r="O183">
        <v>15914.93</v>
      </c>
      <c r="Q183">
        <v>6095352.6699999999</v>
      </c>
      <c r="R183">
        <v>9723913.5700000003</v>
      </c>
      <c r="S183">
        <v>16185593.84</v>
      </c>
      <c r="T183">
        <v>0.65015617170444651</v>
      </c>
      <c r="V183">
        <v>8709338.3999999985</v>
      </c>
      <c r="W183">
        <v>0.65015617170444651</v>
      </c>
      <c r="X183">
        <v>1</v>
      </c>
      <c r="Y183">
        <v>1</v>
      </c>
      <c r="AA183">
        <v>1080838.6254107729</v>
      </c>
      <c r="AB183">
        <v>324251.58762323187</v>
      </c>
      <c r="AC183">
        <v>4807856.5713212537</v>
      </c>
      <c r="AD183">
        <v>250780.98422003826</v>
      </c>
      <c r="AE183">
        <v>250780.98422003826</v>
      </c>
      <c r="AF183">
        <v>246093.02329309337</v>
      </c>
      <c r="AG183">
        <v>207.28885256399673</v>
      </c>
      <c r="AH183">
        <v>160.32027119708374</v>
      </c>
      <c r="AI183">
        <v>157.32333277487191</v>
      </c>
      <c r="AJ183">
        <v>0</v>
      </c>
      <c r="AK183">
        <v>0</v>
      </c>
      <c r="AL183">
        <v>0</v>
      </c>
      <c r="AM183">
        <v>0</v>
      </c>
      <c r="AN183">
        <v>570344.61</v>
      </c>
      <c r="AO183">
        <v>364.61</v>
      </c>
      <c r="AP183">
        <v>10844894.1</v>
      </c>
      <c r="AQ183">
        <v>11415238.709999999</v>
      </c>
      <c r="AS183">
        <v>11415238.709999999</v>
      </c>
      <c r="AU183">
        <v>29</v>
      </c>
      <c r="AV183">
        <v>15</v>
      </c>
      <c r="AX183">
        <v>324.83</v>
      </c>
      <c r="AY183">
        <v>1212</v>
      </c>
    </row>
    <row r="184" spans="1:51" x14ac:dyDescent="0.25">
      <c r="A184" t="s">
        <v>460</v>
      </c>
      <c r="B184" t="s">
        <v>461</v>
      </c>
      <c r="C184" t="s">
        <v>233</v>
      </c>
      <c r="D184" t="s">
        <v>211</v>
      </c>
      <c r="F184">
        <v>1743.47</v>
      </c>
      <c r="H184">
        <v>10934195.359999999</v>
      </c>
      <c r="I184">
        <v>1482786.36</v>
      </c>
      <c r="J184">
        <v>5947430.2699999996</v>
      </c>
      <c r="K184">
        <v>9511171.9156799987</v>
      </c>
      <c r="L184">
        <v>27875583.905679997</v>
      </c>
      <c r="M184">
        <v>1.0572999999999999</v>
      </c>
      <c r="N184">
        <v>28927864.710000001</v>
      </c>
      <c r="O184">
        <v>16592.12</v>
      </c>
      <c r="Q184">
        <v>2889747.18</v>
      </c>
      <c r="R184">
        <v>17675031.629999999</v>
      </c>
      <c r="S184">
        <v>21262457.57</v>
      </c>
      <c r="T184">
        <v>0.73501648957345389</v>
      </c>
      <c r="V184">
        <v>7665407.1400000006</v>
      </c>
      <c r="W184">
        <v>0.73501648957345389</v>
      </c>
      <c r="X184">
        <v>2</v>
      </c>
      <c r="Y184">
        <v>0</v>
      </c>
      <c r="AA184">
        <v>0</v>
      </c>
      <c r="AB184">
        <v>0</v>
      </c>
      <c r="AC184">
        <v>4311108.2503076997</v>
      </c>
      <c r="AD184">
        <v>224870.26267386784</v>
      </c>
      <c r="AE184">
        <v>224870.26267386784</v>
      </c>
      <c r="AF184">
        <v>220666.66243549422</v>
      </c>
      <c r="AG184">
        <v>0</v>
      </c>
      <c r="AH184">
        <v>128.97856726749978</v>
      </c>
      <c r="AI184">
        <v>126.56751331281536</v>
      </c>
      <c r="AJ184">
        <v>0</v>
      </c>
      <c r="AK184">
        <v>0</v>
      </c>
      <c r="AL184">
        <v>0</v>
      </c>
      <c r="AM184">
        <v>0</v>
      </c>
      <c r="AN184">
        <v>220666.66</v>
      </c>
      <c r="AO184">
        <v>126.56</v>
      </c>
      <c r="AP184">
        <v>19060040.019999996</v>
      </c>
      <c r="AQ184">
        <v>19280706.679999996</v>
      </c>
      <c r="AS184">
        <v>19280706.679999996</v>
      </c>
      <c r="AU184">
        <v>30</v>
      </c>
      <c r="AV184">
        <v>15</v>
      </c>
      <c r="AX184">
        <v>377</v>
      </c>
      <c r="AY184">
        <v>1566</v>
      </c>
    </row>
    <row r="185" spans="1:51" x14ac:dyDescent="0.25">
      <c r="A185" t="s">
        <v>462</v>
      </c>
      <c r="B185" t="s">
        <v>463</v>
      </c>
      <c r="C185" t="s">
        <v>233</v>
      </c>
      <c r="D185" t="s">
        <v>211</v>
      </c>
      <c r="F185">
        <v>912.31</v>
      </c>
      <c r="H185">
        <v>5635761.5300000003</v>
      </c>
      <c r="I185">
        <v>775901.4</v>
      </c>
      <c r="J185">
        <v>2462828.16</v>
      </c>
      <c r="K185">
        <v>4762562.8276399989</v>
      </c>
      <c r="L185">
        <v>13637053.917639999</v>
      </c>
      <c r="M185">
        <v>1.0572999999999999</v>
      </c>
      <c r="N185">
        <v>14145562.25</v>
      </c>
      <c r="O185">
        <v>15505.21</v>
      </c>
      <c r="Q185">
        <v>2660373.5299999998</v>
      </c>
      <c r="R185">
        <v>6784421.1200000001</v>
      </c>
      <c r="S185">
        <v>9643292.4699999988</v>
      </c>
      <c r="T185">
        <v>0.68171857007663295</v>
      </c>
      <c r="V185">
        <v>4502269.7800000012</v>
      </c>
      <c r="W185">
        <v>0.68171857007663295</v>
      </c>
      <c r="X185">
        <v>1</v>
      </c>
      <c r="Y185">
        <v>1</v>
      </c>
      <c r="AA185">
        <v>167676.00021942705</v>
      </c>
      <c r="AB185">
        <v>50302.800065828116</v>
      </c>
      <c r="AC185">
        <v>2587266.4810529291</v>
      </c>
      <c r="AD185">
        <v>134953.5338529578</v>
      </c>
      <c r="AE185">
        <v>134953.5338529578</v>
      </c>
      <c r="AF185">
        <v>132430.78717970644</v>
      </c>
      <c r="AG185">
        <v>55.137836991623594</v>
      </c>
      <c r="AH185">
        <v>147.92508451398956</v>
      </c>
      <c r="AI185">
        <v>145.15985485164742</v>
      </c>
      <c r="AJ185">
        <v>0</v>
      </c>
      <c r="AK185">
        <v>0</v>
      </c>
      <c r="AL185">
        <v>0</v>
      </c>
      <c r="AM185">
        <v>0</v>
      </c>
      <c r="AN185">
        <v>182733.58</v>
      </c>
      <c r="AO185">
        <v>200.29</v>
      </c>
      <c r="AP185">
        <v>7506792.2300000004</v>
      </c>
      <c r="AQ185">
        <v>7689525.8100000005</v>
      </c>
      <c r="AS185">
        <v>7689525.8100000005</v>
      </c>
      <c r="AU185">
        <v>30</v>
      </c>
      <c r="AV185">
        <v>15</v>
      </c>
      <c r="AX185">
        <v>0</v>
      </c>
      <c r="AY185">
        <v>788.33</v>
      </c>
    </row>
    <row r="186" spans="1:51" x14ac:dyDescent="0.25">
      <c r="A186" t="s">
        <v>464</v>
      </c>
      <c r="B186" t="s">
        <v>465</v>
      </c>
      <c r="C186" t="s">
        <v>233</v>
      </c>
      <c r="D186" t="s">
        <v>211</v>
      </c>
      <c r="F186">
        <v>1935.22</v>
      </c>
      <c r="H186">
        <v>10812514.08</v>
      </c>
      <c r="I186">
        <v>1645865.9</v>
      </c>
      <c r="J186">
        <v>2981091.6900000004</v>
      </c>
      <c r="K186">
        <v>9100529.9526799973</v>
      </c>
      <c r="L186">
        <v>24540001.622680001</v>
      </c>
      <c r="M186">
        <v>1.0572999999999999</v>
      </c>
      <c r="N186">
        <v>25424683.34</v>
      </c>
      <c r="O186">
        <v>13137.87</v>
      </c>
      <c r="Q186">
        <v>9379025.2300000004</v>
      </c>
      <c r="R186">
        <v>6588844.8799999999</v>
      </c>
      <c r="S186">
        <v>16240072.780000001</v>
      </c>
      <c r="T186">
        <v>0.63875221424881667</v>
      </c>
      <c r="V186">
        <v>9184610.5599999987</v>
      </c>
      <c r="W186">
        <v>0.63875221424881667</v>
      </c>
      <c r="X186">
        <v>1</v>
      </c>
      <c r="Y186">
        <v>1</v>
      </c>
      <c r="AA186">
        <v>1393780.3115625568</v>
      </c>
      <c r="AB186">
        <v>418134.09346876701</v>
      </c>
      <c r="AC186">
        <v>4438340.1993080229</v>
      </c>
      <c r="AD186">
        <v>231506.76543163756</v>
      </c>
      <c r="AE186">
        <v>231506.76543163756</v>
      </c>
      <c r="AF186">
        <v>227179.10608361196</v>
      </c>
      <c r="AG186">
        <v>216.06540520910647</v>
      </c>
      <c r="AH186">
        <v>119.62813810917496</v>
      </c>
      <c r="AI186">
        <v>117.39187590228086</v>
      </c>
      <c r="AJ186">
        <v>0</v>
      </c>
      <c r="AK186">
        <v>0</v>
      </c>
      <c r="AL186">
        <v>0</v>
      </c>
      <c r="AM186">
        <v>0</v>
      </c>
      <c r="AN186">
        <v>645313.18999999994</v>
      </c>
      <c r="AO186">
        <v>333.45</v>
      </c>
      <c r="AP186">
        <v>6735787.3100000005</v>
      </c>
      <c r="AQ186">
        <v>7381100.5</v>
      </c>
      <c r="AS186">
        <v>7381100.5</v>
      </c>
      <c r="AU186">
        <v>29</v>
      </c>
      <c r="AV186">
        <v>15</v>
      </c>
      <c r="AX186">
        <v>63</v>
      </c>
      <c r="AY186">
        <v>590</v>
      </c>
    </row>
    <row r="187" spans="1:51" x14ac:dyDescent="0.25">
      <c r="A187" t="s">
        <v>466</v>
      </c>
      <c r="B187" t="s">
        <v>467</v>
      </c>
      <c r="C187" t="s">
        <v>233</v>
      </c>
      <c r="D187" t="s">
        <v>211</v>
      </c>
      <c r="F187">
        <v>229.5</v>
      </c>
      <c r="H187">
        <v>1350084.63</v>
      </c>
      <c r="I187">
        <v>195185.16</v>
      </c>
      <c r="J187">
        <v>595431.29999999993</v>
      </c>
      <c r="K187">
        <v>1170212.9510000001</v>
      </c>
      <c r="L187">
        <v>3310914.0410000002</v>
      </c>
      <c r="M187">
        <v>1.0572999999999999</v>
      </c>
      <c r="N187">
        <v>3433576.21</v>
      </c>
      <c r="O187">
        <v>14961.11</v>
      </c>
      <c r="Q187">
        <v>1788510.24</v>
      </c>
      <c r="R187">
        <v>415605.66</v>
      </c>
      <c r="S187">
        <v>2315404.14</v>
      </c>
      <c r="T187">
        <v>0.67434185187344364</v>
      </c>
      <c r="V187">
        <v>1118172.0699999998</v>
      </c>
      <c r="W187">
        <v>0.67434185187344364</v>
      </c>
      <c r="X187">
        <v>1</v>
      </c>
      <c r="Y187">
        <v>1</v>
      </c>
      <c r="AA187">
        <v>66028.802787799854</v>
      </c>
      <c r="AB187">
        <v>19808.640836339957</v>
      </c>
      <c r="AC187">
        <v>447718.4442410504</v>
      </c>
      <c r="AD187">
        <v>23353.290688823381</v>
      </c>
      <c r="AE187">
        <v>23353.290688823381</v>
      </c>
      <c r="AF187">
        <v>22916.737197316499</v>
      </c>
      <c r="AG187">
        <v>86.31216050692791</v>
      </c>
      <c r="AH187">
        <v>101.75725790336985</v>
      </c>
      <c r="AI187">
        <v>99.855064040594769</v>
      </c>
      <c r="AJ187">
        <v>0</v>
      </c>
      <c r="AK187">
        <v>0</v>
      </c>
      <c r="AL187">
        <v>0</v>
      </c>
      <c r="AM187">
        <v>0</v>
      </c>
      <c r="AN187">
        <v>42725.37</v>
      </c>
      <c r="AO187">
        <v>186.16</v>
      </c>
      <c r="AP187">
        <v>458129.65</v>
      </c>
      <c r="AQ187">
        <v>500855.02</v>
      </c>
      <c r="AS187">
        <v>500855.02</v>
      </c>
      <c r="AU187">
        <v>29</v>
      </c>
      <c r="AV187">
        <v>15</v>
      </c>
      <c r="AX187">
        <v>36.159999999999997</v>
      </c>
      <c r="AY187">
        <v>142</v>
      </c>
    </row>
    <row r="188" spans="1:51" x14ac:dyDescent="0.25">
      <c r="A188" t="s">
        <v>468</v>
      </c>
      <c r="B188" t="s">
        <v>469</v>
      </c>
      <c r="C188" t="s">
        <v>233</v>
      </c>
      <c r="D188" t="s">
        <v>211</v>
      </c>
      <c r="F188">
        <v>180.8</v>
      </c>
      <c r="H188">
        <v>1112488.44</v>
      </c>
      <c r="I188">
        <v>153766.78</v>
      </c>
      <c r="J188">
        <v>620006.29999999993</v>
      </c>
      <c r="K188">
        <v>980642.68019999983</v>
      </c>
      <c r="L188">
        <v>2866904.2001999998</v>
      </c>
      <c r="M188">
        <v>1.0572999999999999</v>
      </c>
      <c r="N188">
        <v>2974986.98</v>
      </c>
      <c r="O188">
        <v>16454.57</v>
      </c>
      <c r="Q188">
        <v>429459.13</v>
      </c>
      <c r="R188">
        <v>1449928.66</v>
      </c>
      <c r="S188">
        <v>1945223.3499999999</v>
      </c>
      <c r="T188">
        <v>0.65385944983194511</v>
      </c>
      <c r="V188">
        <v>1029763.6300000001</v>
      </c>
      <c r="W188">
        <v>0.65385944983194511</v>
      </c>
      <c r="X188">
        <v>1</v>
      </c>
      <c r="Y188">
        <v>1</v>
      </c>
      <c r="AA188">
        <v>118144.86006130814</v>
      </c>
      <c r="AB188">
        <v>35443.458018392441</v>
      </c>
      <c r="AC188">
        <v>607907.05390155467</v>
      </c>
      <c r="AD188">
        <v>31708.834702163404</v>
      </c>
      <c r="AE188">
        <v>31708.834702163404</v>
      </c>
      <c r="AF188">
        <v>31116.08729515798</v>
      </c>
      <c r="AG188">
        <v>196.03682532296702</v>
      </c>
      <c r="AH188">
        <v>175.3807229101958</v>
      </c>
      <c r="AI188">
        <v>172.10225273870563</v>
      </c>
      <c r="AJ188">
        <v>0</v>
      </c>
      <c r="AK188">
        <v>0</v>
      </c>
      <c r="AL188">
        <v>0</v>
      </c>
      <c r="AM188">
        <v>0</v>
      </c>
      <c r="AN188">
        <v>66559.539999999994</v>
      </c>
      <c r="AO188">
        <v>368.13</v>
      </c>
      <c r="AP188">
        <v>1557951.8000000003</v>
      </c>
      <c r="AQ188">
        <v>1624511.3400000003</v>
      </c>
      <c r="AS188">
        <v>1624511.3400000003</v>
      </c>
      <c r="AU188">
        <v>33</v>
      </c>
      <c r="AV188">
        <v>17</v>
      </c>
      <c r="AX188">
        <v>48.5</v>
      </c>
      <c r="AY188">
        <v>152.66</v>
      </c>
    </row>
    <row r="189" spans="1:51" x14ac:dyDescent="0.25">
      <c r="A189" t="s">
        <v>470</v>
      </c>
      <c r="B189" t="s">
        <v>471</v>
      </c>
      <c r="C189" t="s">
        <v>233</v>
      </c>
      <c r="D189" t="s">
        <v>211</v>
      </c>
      <c r="F189">
        <v>1035.05</v>
      </c>
      <c r="H189">
        <v>6371161.8499999996</v>
      </c>
      <c r="I189">
        <v>880289.32</v>
      </c>
      <c r="J189">
        <v>3335548.5600000005</v>
      </c>
      <c r="K189">
        <v>5555104.4501999998</v>
      </c>
      <c r="L189">
        <v>16142104.180199999</v>
      </c>
      <c r="M189">
        <v>1.0572999999999999</v>
      </c>
      <c r="N189">
        <v>16748739.26</v>
      </c>
      <c r="O189">
        <v>16181.57</v>
      </c>
      <c r="Q189">
        <v>2386921.27</v>
      </c>
      <c r="R189">
        <v>8064233.6200000001</v>
      </c>
      <c r="S189">
        <v>10655378.050000001</v>
      </c>
      <c r="T189">
        <v>0.63618985791053506</v>
      </c>
      <c r="V189">
        <v>6093361.209999999</v>
      </c>
      <c r="W189">
        <v>0.63618985791053506</v>
      </c>
      <c r="X189">
        <v>1</v>
      </c>
      <c r="Y189">
        <v>1</v>
      </c>
      <c r="AA189">
        <v>961081.57823331654</v>
      </c>
      <c r="AB189">
        <v>288324.47346999496</v>
      </c>
      <c r="AC189">
        <v>3620087.7034295495</v>
      </c>
      <c r="AD189">
        <v>188826.1731109489</v>
      </c>
      <c r="AE189">
        <v>188826.1731109489</v>
      </c>
      <c r="AF189">
        <v>185296.36113464704</v>
      </c>
      <c r="AG189">
        <v>278.56091345345152</v>
      </c>
      <c r="AH189">
        <v>182.43193383020039</v>
      </c>
      <c r="AI189">
        <v>179.02165222418921</v>
      </c>
      <c r="AJ189">
        <v>0</v>
      </c>
      <c r="AK189">
        <v>0</v>
      </c>
      <c r="AL189">
        <v>0</v>
      </c>
      <c r="AM189">
        <v>0</v>
      </c>
      <c r="AN189">
        <v>473620.83</v>
      </c>
      <c r="AO189">
        <v>457.58</v>
      </c>
      <c r="AP189">
        <v>9194193.5500000007</v>
      </c>
      <c r="AQ189">
        <v>9667814.3800000008</v>
      </c>
      <c r="AS189">
        <v>9667814.3800000008</v>
      </c>
      <c r="AU189">
        <v>34</v>
      </c>
      <c r="AV189">
        <v>17</v>
      </c>
      <c r="AX189">
        <v>178.83</v>
      </c>
      <c r="AY189">
        <v>902</v>
      </c>
    </row>
    <row r="190" spans="1:51" x14ac:dyDescent="0.25">
      <c r="A190" t="s">
        <v>472</v>
      </c>
      <c r="B190" t="s">
        <v>473</v>
      </c>
      <c r="C190" t="s">
        <v>233</v>
      </c>
      <c r="D190" t="s">
        <v>211</v>
      </c>
      <c r="F190">
        <v>881.25</v>
      </c>
      <c r="H190">
        <v>5334224.2799999993</v>
      </c>
      <c r="I190">
        <v>749485.5</v>
      </c>
      <c r="J190">
        <v>2584301.4700000002</v>
      </c>
      <c r="K190">
        <v>4626713.0329999998</v>
      </c>
      <c r="L190">
        <v>13294724.283</v>
      </c>
      <c r="M190">
        <v>1.0572999999999999</v>
      </c>
      <c r="N190">
        <v>13791401.32</v>
      </c>
      <c r="O190">
        <v>15649.81</v>
      </c>
      <c r="Q190">
        <v>1234718.55</v>
      </c>
      <c r="R190">
        <v>7850409.4299999997</v>
      </c>
      <c r="S190">
        <v>9176453.4000000004</v>
      </c>
      <c r="T190">
        <v>0.66537498163384601</v>
      </c>
      <c r="V190">
        <v>4614947.92</v>
      </c>
      <c r="W190">
        <v>0.66537498163384601</v>
      </c>
      <c r="X190">
        <v>1</v>
      </c>
      <c r="Y190">
        <v>1</v>
      </c>
      <c r="AA190">
        <v>388878.9013486132</v>
      </c>
      <c r="AB190">
        <v>116663.67040458396</v>
      </c>
      <c r="AC190">
        <v>2861814.7278937944</v>
      </c>
      <c r="AD190">
        <v>149274.15231094917</v>
      </c>
      <c r="AE190">
        <v>149274.15231094917</v>
      </c>
      <c r="AF190">
        <v>146483.70392183788</v>
      </c>
      <c r="AG190">
        <v>132.38430684208109</v>
      </c>
      <c r="AH190">
        <v>169.38910900533239</v>
      </c>
      <c r="AI190">
        <v>166.22264274818482</v>
      </c>
      <c r="AJ190">
        <v>0</v>
      </c>
      <c r="AK190">
        <v>0</v>
      </c>
      <c r="AL190">
        <v>0</v>
      </c>
      <c r="AM190">
        <v>0</v>
      </c>
      <c r="AN190">
        <v>263147.37</v>
      </c>
      <c r="AO190">
        <v>298.60000000000002</v>
      </c>
      <c r="AP190">
        <v>8445974.6900000013</v>
      </c>
      <c r="AQ190">
        <v>8709122.0600000005</v>
      </c>
      <c r="AS190">
        <v>8709122.0600000005</v>
      </c>
      <c r="AU190">
        <v>33</v>
      </c>
      <c r="AV190">
        <v>17</v>
      </c>
      <c r="AX190">
        <v>149</v>
      </c>
      <c r="AY190">
        <v>658.33</v>
      </c>
    </row>
    <row r="191" spans="1:51" x14ac:dyDescent="0.25">
      <c r="A191" t="s">
        <v>474</v>
      </c>
      <c r="B191" t="s">
        <v>475</v>
      </c>
      <c r="C191" t="s">
        <v>233</v>
      </c>
      <c r="D191" t="s">
        <v>211</v>
      </c>
      <c r="F191">
        <v>834.47</v>
      </c>
      <c r="H191">
        <v>5052273.4399999995</v>
      </c>
      <c r="I191">
        <v>709700.04</v>
      </c>
      <c r="J191">
        <v>2384022.0299999998</v>
      </c>
      <c r="K191">
        <v>4363643.4816799983</v>
      </c>
      <c r="L191">
        <v>12509638.991679998</v>
      </c>
      <c r="M191">
        <v>1.0572999999999999</v>
      </c>
      <c r="N191">
        <v>12976404.529999999</v>
      </c>
      <c r="O191">
        <v>15550.47</v>
      </c>
      <c r="Q191">
        <v>3451819.31</v>
      </c>
      <c r="R191">
        <v>5050423.74</v>
      </c>
      <c r="S191">
        <v>8785845.7599999998</v>
      </c>
      <c r="T191">
        <v>0.67706318338705496</v>
      </c>
      <c r="V191">
        <v>4190558.7699999996</v>
      </c>
      <c r="W191">
        <v>0.67706318338705496</v>
      </c>
      <c r="X191">
        <v>1</v>
      </c>
      <c r="Y191">
        <v>1</v>
      </c>
      <c r="AA191">
        <v>214227.43968087621</v>
      </c>
      <c r="AB191">
        <v>64268.231904262859</v>
      </c>
      <c r="AC191">
        <v>2264051.528110628</v>
      </c>
      <c r="AD191">
        <v>118094.42776044215</v>
      </c>
      <c r="AE191">
        <v>118094.42776044215</v>
      </c>
      <c r="AF191">
        <v>115886.8358859916</v>
      </c>
      <c r="AG191">
        <v>77.01682733263371</v>
      </c>
      <c r="AH191">
        <v>141.5202796510865</v>
      </c>
      <c r="AI191">
        <v>138.87477786618044</v>
      </c>
      <c r="AJ191">
        <v>0</v>
      </c>
      <c r="AK191">
        <v>0</v>
      </c>
      <c r="AL191">
        <v>0</v>
      </c>
      <c r="AM191">
        <v>0</v>
      </c>
      <c r="AN191">
        <v>180155.06</v>
      </c>
      <c r="AO191">
        <v>215.89</v>
      </c>
      <c r="AP191">
        <v>5621665.370000001</v>
      </c>
      <c r="AQ191">
        <v>5801820.4300000006</v>
      </c>
      <c r="AS191">
        <v>5801820.4300000006</v>
      </c>
      <c r="AU191">
        <v>34</v>
      </c>
      <c r="AV191">
        <v>17</v>
      </c>
      <c r="AX191">
        <v>115.5</v>
      </c>
      <c r="AY191">
        <v>629.33000000000004</v>
      </c>
    </row>
    <row r="192" spans="1:51" x14ac:dyDescent="0.25">
      <c r="A192" t="s">
        <v>476</v>
      </c>
      <c r="B192" t="s">
        <v>477</v>
      </c>
      <c r="C192" t="s">
        <v>233</v>
      </c>
      <c r="D192" t="s">
        <v>211</v>
      </c>
      <c r="F192">
        <v>2673.5</v>
      </c>
      <c r="H192">
        <v>15771457.859999999</v>
      </c>
      <c r="I192">
        <v>2273758.2799999998</v>
      </c>
      <c r="J192">
        <v>6070869.29</v>
      </c>
      <c r="K192">
        <v>13388655.242000001</v>
      </c>
      <c r="L192">
        <v>37504740.671999998</v>
      </c>
      <c r="M192">
        <v>1.0572999999999999</v>
      </c>
      <c r="N192">
        <v>38886592.359999999</v>
      </c>
      <c r="O192">
        <v>14545.2</v>
      </c>
      <c r="Q192">
        <v>7995244.0700000003</v>
      </c>
      <c r="R192">
        <v>16475086.699999999</v>
      </c>
      <c r="S192">
        <v>24781997.399999999</v>
      </c>
      <c r="T192">
        <v>0.63728899592373534</v>
      </c>
      <c r="V192">
        <v>14104594.960000001</v>
      </c>
      <c r="W192">
        <v>0.63728899592373534</v>
      </c>
      <c r="X192">
        <v>1</v>
      </c>
      <c r="Y192">
        <v>1</v>
      </c>
      <c r="AA192">
        <v>2188661.2995674647</v>
      </c>
      <c r="AB192">
        <v>656598.38987023942</v>
      </c>
      <c r="AC192">
        <v>8056609.5052045621</v>
      </c>
      <c r="AD192">
        <v>420238.08972247987</v>
      </c>
      <c r="AE192">
        <v>420238.08972247987</v>
      </c>
      <c r="AF192">
        <v>412382.39144950244</v>
      </c>
      <c r="AG192">
        <v>245.59505886300335</v>
      </c>
      <c r="AH192">
        <v>157.18649325695898</v>
      </c>
      <c r="AI192">
        <v>154.24813594520384</v>
      </c>
      <c r="AJ192">
        <v>0</v>
      </c>
      <c r="AK192">
        <v>0</v>
      </c>
      <c r="AL192">
        <v>0</v>
      </c>
      <c r="AM192">
        <v>0</v>
      </c>
      <c r="AN192">
        <v>1068980.78</v>
      </c>
      <c r="AO192">
        <v>399.84</v>
      </c>
      <c r="AP192">
        <v>17367516.510000005</v>
      </c>
      <c r="AQ192">
        <v>18436497.290000007</v>
      </c>
      <c r="AS192">
        <v>18436497.290000007</v>
      </c>
      <c r="AU192">
        <v>33</v>
      </c>
      <c r="AV192">
        <v>17</v>
      </c>
      <c r="AX192">
        <v>149.16</v>
      </c>
      <c r="AY192">
        <v>1603</v>
      </c>
    </row>
    <row r="193" spans="1:51" x14ac:dyDescent="0.25">
      <c r="A193" t="s">
        <v>478</v>
      </c>
      <c r="B193" t="s">
        <v>479</v>
      </c>
      <c r="C193" t="s">
        <v>233</v>
      </c>
      <c r="D193" t="s">
        <v>211</v>
      </c>
      <c r="F193">
        <v>1784.06</v>
      </c>
      <c r="H193">
        <v>10386922.07</v>
      </c>
      <c r="I193">
        <v>1517307.34</v>
      </c>
      <c r="J193">
        <v>3722636.0699999994</v>
      </c>
      <c r="K193">
        <v>8292814.4956399985</v>
      </c>
      <c r="L193">
        <v>23919679.975639999</v>
      </c>
      <c r="M193">
        <v>1.0572999999999999</v>
      </c>
      <c r="N193">
        <v>24815099.359999999</v>
      </c>
      <c r="O193">
        <v>13909.34</v>
      </c>
      <c r="Q193">
        <v>18761163.649999999</v>
      </c>
      <c r="R193">
        <v>4456669.37</v>
      </c>
      <c r="S193">
        <v>23928465.009999998</v>
      </c>
      <c r="T193">
        <v>0.96427036873246674</v>
      </c>
      <c r="V193">
        <v>886634.35000000149</v>
      </c>
      <c r="W193">
        <v>0.96427036873246674</v>
      </c>
      <c r="X193">
        <v>3</v>
      </c>
      <c r="Y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28.483912166921932</v>
      </c>
      <c r="AK193">
        <v>0</v>
      </c>
      <c r="AL193">
        <v>50817.00834051874</v>
      </c>
      <c r="AM193">
        <v>0</v>
      </c>
      <c r="AN193">
        <v>50817</v>
      </c>
      <c r="AO193">
        <v>28.48</v>
      </c>
      <c r="AP193">
        <v>4935941.43</v>
      </c>
      <c r="AQ193">
        <v>4986758.43</v>
      </c>
      <c r="AS193">
        <v>4986758.43</v>
      </c>
      <c r="AU193">
        <v>38</v>
      </c>
      <c r="AV193">
        <v>19</v>
      </c>
      <c r="AX193">
        <v>95.5</v>
      </c>
      <c r="AY193">
        <v>929</v>
      </c>
    </row>
    <row r="194" spans="1:51" x14ac:dyDescent="0.25">
      <c r="A194" t="s">
        <v>480</v>
      </c>
      <c r="B194" t="s">
        <v>481</v>
      </c>
      <c r="C194" t="s">
        <v>233</v>
      </c>
      <c r="D194" t="s">
        <v>211</v>
      </c>
      <c r="F194">
        <v>1335.5</v>
      </c>
      <c r="H194">
        <v>7997460.6099999994</v>
      </c>
      <c r="I194">
        <v>1135816.04</v>
      </c>
      <c r="J194">
        <v>3235130.69</v>
      </c>
      <c r="K194">
        <v>6789163.801</v>
      </c>
      <c r="L194">
        <v>19157571.140999999</v>
      </c>
      <c r="M194">
        <v>1.0572999999999999</v>
      </c>
      <c r="N194">
        <v>19866280.879999999</v>
      </c>
      <c r="O194">
        <v>14875.53</v>
      </c>
      <c r="Q194">
        <v>3717673.11</v>
      </c>
      <c r="R194">
        <v>7343404.7800000003</v>
      </c>
      <c r="S194">
        <v>11129580.99</v>
      </c>
      <c r="T194">
        <v>0.56022468710811868</v>
      </c>
      <c r="V194">
        <v>8736699.8899999987</v>
      </c>
      <c r="W194">
        <v>0.56022468710811868</v>
      </c>
      <c r="X194">
        <v>1</v>
      </c>
      <c r="Y194">
        <v>1</v>
      </c>
      <c r="AA194">
        <v>2649118.7809619512</v>
      </c>
      <c r="AB194">
        <v>794735.6342885854</v>
      </c>
      <c r="AC194">
        <v>5053102.7383031342</v>
      </c>
      <c r="AD194">
        <v>263573.18677840329</v>
      </c>
      <c r="AE194">
        <v>263573.18677840329</v>
      </c>
      <c r="AF194">
        <v>258646.0954965406</v>
      </c>
      <c r="AG194">
        <v>595.08471305772025</v>
      </c>
      <c r="AH194">
        <v>197.35918141400472</v>
      </c>
      <c r="AI194">
        <v>193.66985810298809</v>
      </c>
      <c r="AJ194">
        <v>0</v>
      </c>
      <c r="AK194">
        <v>0</v>
      </c>
      <c r="AL194">
        <v>0</v>
      </c>
      <c r="AM194">
        <v>0</v>
      </c>
      <c r="AN194">
        <v>1053381.72</v>
      </c>
      <c r="AO194">
        <v>788.75</v>
      </c>
      <c r="AP194">
        <v>8124689.1199999992</v>
      </c>
      <c r="AQ194">
        <v>9178070.8399999999</v>
      </c>
      <c r="AS194">
        <v>9178070.8399999999</v>
      </c>
      <c r="AU194">
        <v>38</v>
      </c>
      <c r="AV194">
        <v>19</v>
      </c>
      <c r="AX194">
        <v>25.5</v>
      </c>
      <c r="AY194">
        <v>956</v>
      </c>
    </row>
    <row r="195" spans="1:51" x14ac:dyDescent="0.25">
      <c r="A195" t="s">
        <v>482</v>
      </c>
      <c r="B195" t="s">
        <v>483</v>
      </c>
      <c r="C195" t="s">
        <v>233</v>
      </c>
      <c r="D195" t="s">
        <v>211</v>
      </c>
      <c r="F195">
        <v>2316</v>
      </c>
      <c r="H195">
        <v>12945037.91</v>
      </c>
      <c r="I195">
        <v>1969711.68</v>
      </c>
      <c r="J195">
        <v>3772204.9599999995</v>
      </c>
      <c r="K195">
        <v>10958726.322000001</v>
      </c>
      <c r="L195">
        <v>29645680.872000001</v>
      </c>
      <c r="M195">
        <v>1.0572999999999999</v>
      </c>
      <c r="N195">
        <v>30716443.359999999</v>
      </c>
      <c r="O195">
        <v>13262.71</v>
      </c>
      <c r="Q195">
        <v>13132509.869999999</v>
      </c>
      <c r="R195">
        <v>8185650.6299999999</v>
      </c>
      <c r="S195">
        <v>21523033.619999997</v>
      </c>
      <c r="T195">
        <v>0.7007007083387794</v>
      </c>
      <c r="V195">
        <v>9193409.7400000021</v>
      </c>
      <c r="W195">
        <v>0.7007007083387794</v>
      </c>
      <c r="X195">
        <v>2</v>
      </c>
      <c r="Y195">
        <v>0</v>
      </c>
      <c r="AA195">
        <v>0</v>
      </c>
      <c r="AB195">
        <v>0</v>
      </c>
      <c r="AC195">
        <v>4306049.7851736024</v>
      </c>
      <c r="AD195">
        <v>224606.40978097194</v>
      </c>
      <c r="AE195">
        <v>224606.40978097194</v>
      </c>
      <c r="AF195">
        <v>220407.74186255154</v>
      </c>
      <c r="AG195">
        <v>0</v>
      </c>
      <c r="AH195">
        <v>96.98031510404661</v>
      </c>
      <c r="AI195">
        <v>95.16741876621397</v>
      </c>
      <c r="AJ195">
        <v>0</v>
      </c>
      <c r="AK195">
        <v>0</v>
      </c>
      <c r="AL195">
        <v>0</v>
      </c>
      <c r="AM195">
        <v>0</v>
      </c>
      <c r="AN195">
        <v>220407.74</v>
      </c>
      <c r="AO195">
        <v>95.16</v>
      </c>
      <c r="AP195">
        <v>8411023.0300000012</v>
      </c>
      <c r="AQ195">
        <v>8631430.7700000014</v>
      </c>
      <c r="AS195">
        <v>8631430.7700000014</v>
      </c>
      <c r="AU195">
        <v>80</v>
      </c>
      <c r="AV195">
        <v>40</v>
      </c>
      <c r="AX195">
        <v>108.66</v>
      </c>
      <c r="AY195">
        <v>754</v>
      </c>
    </row>
    <row r="196" spans="1:51" x14ac:dyDescent="0.25">
      <c r="A196" t="s">
        <v>484</v>
      </c>
      <c r="B196" t="s">
        <v>485</v>
      </c>
      <c r="C196" t="s">
        <v>233</v>
      </c>
      <c r="D196" t="s">
        <v>211</v>
      </c>
      <c r="F196">
        <v>2466.87</v>
      </c>
      <c r="H196">
        <v>14491775.359999999</v>
      </c>
      <c r="I196">
        <v>2098023.59</v>
      </c>
      <c r="J196">
        <v>5201311.879999999</v>
      </c>
      <c r="K196">
        <v>12217522.37328</v>
      </c>
      <c r="L196">
        <v>34008633.203280002</v>
      </c>
      <c r="M196">
        <v>1.0572999999999999</v>
      </c>
      <c r="N196">
        <v>35257263.850000001</v>
      </c>
      <c r="O196">
        <v>14292.3</v>
      </c>
      <c r="Q196">
        <v>11251254.25</v>
      </c>
      <c r="R196">
        <v>13329710.890000001</v>
      </c>
      <c r="S196">
        <v>24972358.770000003</v>
      </c>
      <c r="T196">
        <v>0.70828975487841217</v>
      </c>
      <c r="V196">
        <v>10284905.079999998</v>
      </c>
      <c r="W196">
        <v>0.70828975487841217</v>
      </c>
      <c r="X196">
        <v>2</v>
      </c>
      <c r="Y196">
        <v>0</v>
      </c>
      <c r="AA196">
        <v>0</v>
      </c>
      <c r="AB196">
        <v>0</v>
      </c>
      <c r="AC196">
        <v>5161984.7693715002</v>
      </c>
      <c r="AD196">
        <v>269252.54565904842</v>
      </c>
      <c r="AE196">
        <v>269252.54565904842</v>
      </c>
      <c r="AF196">
        <v>264219.28758545162</v>
      </c>
      <c r="AG196">
        <v>0</v>
      </c>
      <c r="AH196">
        <v>109.14744014035942</v>
      </c>
      <c r="AI196">
        <v>107.1070983008637</v>
      </c>
      <c r="AJ196">
        <v>0</v>
      </c>
      <c r="AK196">
        <v>0</v>
      </c>
      <c r="AL196">
        <v>0</v>
      </c>
      <c r="AM196">
        <v>0</v>
      </c>
      <c r="AN196">
        <v>264219.28000000003</v>
      </c>
      <c r="AO196">
        <v>107.1</v>
      </c>
      <c r="AP196">
        <v>14151179.82</v>
      </c>
      <c r="AQ196">
        <v>14415399.1</v>
      </c>
      <c r="AS196">
        <v>14415399.1</v>
      </c>
      <c r="AU196">
        <v>38</v>
      </c>
      <c r="AV196">
        <v>19</v>
      </c>
      <c r="AX196">
        <v>46.5</v>
      </c>
      <c r="AY196">
        <v>1420.66</v>
      </c>
    </row>
    <row r="197" spans="1:51" x14ac:dyDescent="0.25">
      <c r="A197" t="s">
        <v>486</v>
      </c>
      <c r="B197" t="s">
        <v>487</v>
      </c>
      <c r="C197" t="s">
        <v>233</v>
      </c>
      <c r="D197" t="s">
        <v>211</v>
      </c>
      <c r="F197">
        <v>1614.29</v>
      </c>
      <c r="H197">
        <v>9769015.9700000007</v>
      </c>
      <c r="I197">
        <v>1372921.35</v>
      </c>
      <c r="J197">
        <v>4124001.9800000004</v>
      </c>
      <c r="K197">
        <v>8295589.2427599989</v>
      </c>
      <c r="L197">
        <v>23561528.54276</v>
      </c>
      <c r="M197">
        <v>1.0572999999999999</v>
      </c>
      <c r="N197">
        <v>24436266.859999999</v>
      </c>
      <c r="O197">
        <v>15137.47</v>
      </c>
      <c r="Q197">
        <v>2650098.58</v>
      </c>
      <c r="R197">
        <v>14712843.84</v>
      </c>
      <c r="S197">
        <v>17858780.93</v>
      </c>
      <c r="T197">
        <v>0.7308309829941021</v>
      </c>
      <c r="V197">
        <v>6577485.9299999997</v>
      </c>
      <c r="W197">
        <v>0.7308309829941021</v>
      </c>
      <c r="X197">
        <v>2</v>
      </c>
      <c r="Y197">
        <v>0</v>
      </c>
      <c r="AA197">
        <v>0</v>
      </c>
      <c r="AB197">
        <v>0</v>
      </c>
      <c r="AC197">
        <v>3776280.419393999</v>
      </c>
      <c r="AD197">
        <v>196973.28866161127</v>
      </c>
      <c r="AE197">
        <v>196973.28866161127</v>
      </c>
      <c r="AF197">
        <v>193291.17901613965</v>
      </c>
      <c r="AG197">
        <v>0</v>
      </c>
      <c r="AH197">
        <v>122.01852744030582</v>
      </c>
      <c r="AI197">
        <v>119.73758061819106</v>
      </c>
      <c r="AJ197">
        <v>0</v>
      </c>
      <c r="AK197">
        <v>0</v>
      </c>
      <c r="AL197">
        <v>0</v>
      </c>
      <c r="AM197">
        <v>0</v>
      </c>
      <c r="AN197">
        <v>193291.17</v>
      </c>
      <c r="AO197">
        <v>119.73</v>
      </c>
      <c r="AP197">
        <v>15589639.440000001</v>
      </c>
      <c r="AQ197">
        <v>15782930.610000001</v>
      </c>
      <c r="AS197">
        <v>15782930.610000001</v>
      </c>
      <c r="AU197">
        <v>80</v>
      </c>
      <c r="AV197">
        <v>40</v>
      </c>
      <c r="AX197">
        <v>46</v>
      </c>
      <c r="AY197">
        <v>1231</v>
      </c>
    </row>
    <row r="198" spans="1:51" x14ac:dyDescent="0.25">
      <c r="A198" t="s">
        <v>488</v>
      </c>
      <c r="B198" t="s">
        <v>489</v>
      </c>
      <c r="C198" t="s">
        <v>233</v>
      </c>
      <c r="D198" t="s">
        <v>211</v>
      </c>
      <c r="F198">
        <v>1138.75</v>
      </c>
      <c r="H198">
        <v>6816930.3200000003</v>
      </c>
      <c r="I198">
        <v>968484.1</v>
      </c>
      <c r="J198">
        <v>2924358.9399999995</v>
      </c>
      <c r="K198">
        <v>5833267.3479999993</v>
      </c>
      <c r="L198">
        <v>16543040.707999999</v>
      </c>
      <c r="M198">
        <v>1.0572999999999999</v>
      </c>
      <c r="N198">
        <v>17156710.719999999</v>
      </c>
      <c r="O198">
        <v>15066.26</v>
      </c>
      <c r="Q198">
        <v>4206393.1500000004</v>
      </c>
      <c r="R198">
        <v>5967379.7400000002</v>
      </c>
      <c r="S198">
        <v>10518080.870000001</v>
      </c>
      <c r="T198">
        <v>0.61305928867465342</v>
      </c>
      <c r="V198">
        <v>6638629.8499999978</v>
      </c>
      <c r="W198">
        <v>0.61305928867465342</v>
      </c>
      <c r="X198">
        <v>1</v>
      </c>
      <c r="Y198">
        <v>1</v>
      </c>
      <c r="AA198">
        <v>1381336.4137912896</v>
      </c>
      <c r="AB198">
        <v>414400.92413738684</v>
      </c>
      <c r="AC198">
        <v>3626233.0818616995</v>
      </c>
      <c r="AD198">
        <v>189146.72012160893</v>
      </c>
      <c r="AE198">
        <v>189146.72012160893</v>
      </c>
      <c r="AF198">
        <v>185610.91601689311</v>
      </c>
      <c r="AG198">
        <v>363.90860517004336</v>
      </c>
      <c r="AH198">
        <v>166.10030307056766</v>
      </c>
      <c r="AI198">
        <v>162.99531593140998</v>
      </c>
      <c r="AJ198">
        <v>0</v>
      </c>
      <c r="AK198">
        <v>0</v>
      </c>
      <c r="AL198">
        <v>0</v>
      </c>
      <c r="AM198">
        <v>0</v>
      </c>
      <c r="AN198">
        <v>600011.84</v>
      </c>
      <c r="AO198">
        <v>526.9</v>
      </c>
      <c r="AP198">
        <v>6644599.9199999999</v>
      </c>
      <c r="AQ198">
        <v>7244611.7599999998</v>
      </c>
      <c r="AS198">
        <v>7244611.7599999998</v>
      </c>
      <c r="AU198">
        <v>29</v>
      </c>
      <c r="AV198">
        <v>15</v>
      </c>
      <c r="AX198">
        <v>124</v>
      </c>
      <c r="AY198">
        <v>755</v>
      </c>
    </row>
    <row r="199" spans="1:51" x14ac:dyDescent="0.25">
      <c r="A199" t="s">
        <v>490</v>
      </c>
      <c r="B199" t="s">
        <v>491</v>
      </c>
      <c r="C199" t="s">
        <v>233</v>
      </c>
      <c r="D199" t="s">
        <v>211</v>
      </c>
      <c r="F199">
        <v>1235.31</v>
      </c>
      <c r="H199">
        <v>7716708.1900000004</v>
      </c>
      <c r="I199">
        <v>1050606.44</v>
      </c>
      <c r="J199">
        <v>3693614.73</v>
      </c>
      <c r="K199">
        <v>6575467.0036399998</v>
      </c>
      <c r="L199">
        <v>19036396.363640003</v>
      </c>
      <c r="M199">
        <v>1.0572999999999999</v>
      </c>
      <c r="N199">
        <v>19750407.609999999</v>
      </c>
      <c r="O199">
        <v>15988.21</v>
      </c>
      <c r="Q199">
        <v>1924972.82</v>
      </c>
      <c r="R199">
        <v>11717567.939999999</v>
      </c>
      <c r="S199">
        <v>13722790.689999999</v>
      </c>
      <c r="T199">
        <v>0.69481050522987153</v>
      </c>
      <c r="V199">
        <v>6027616.9199999999</v>
      </c>
      <c r="W199">
        <v>0.69481050522987153</v>
      </c>
      <c r="X199">
        <v>2</v>
      </c>
      <c r="Y199">
        <v>0</v>
      </c>
      <c r="AA199">
        <v>0</v>
      </c>
      <c r="AB199">
        <v>0</v>
      </c>
      <c r="AC199">
        <v>3699596.7755511003</v>
      </c>
      <c r="AD199">
        <v>192973.41899178535</v>
      </c>
      <c r="AE199">
        <v>192973.41899178535</v>
      </c>
      <c r="AF199">
        <v>189366.0806962362</v>
      </c>
      <c r="AG199">
        <v>0</v>
      </c>
      <c r="AH199">
        <v>156.21456880603682</v>
      </c>
      <c r="AI199">
        <v>153.29438011206597</v>
      </c>
      <c r="AJ199">
        <v>0</v>
      </c>
      <c r="AK199">
        <v>0</v>
      </c>
      <c r="AL199">
        <v>0</v>
      </c>
      <c r="AM199">
        <v>0</v>
      </c>
      <c r="AN199">
        <v>189366.08</v>
      </c>
      <c r="AO199">
        <v>153.29</v>
      </c>
      <c r="AP199">
        <v>12715805.609999999</v>
      </c>
      <c r="AQ199">
        <v>12905171.689999999</v>
      </c>
      <c r="AS199">
        <v>12905171.689999999</v>
      </c>
      <c r="AU199">
        <v>33</v>
      </c>
      <c r="AV199">
        <v>17</v>
      </c>
      <c r="AX199">
        <v>77.5</v>
      </c>
      <c r="AY199">
        <v>1126</v>
      </c>
    </row>
    <row r="200" spans="1:51" x14ac:dyDescent="0.25">
      <c r="A200" t="s">
        <v>492</v>
      </c>
      <c r="B200" t="s">
        <v>493</v>
      </c>
      <c r="C200" t="s">
        <v>233</v>
      </c>
      <c r="D200" t="s">
        <v>211</v>
      </c>
      <c r="F200">
        <v>394.38</v>
      </c>
      <c r="H200">
        <v>2383944.98</v>
      </c>
      <c r="I200">
        <v>335412.3</v>
      </c>
      <c r="J200">
        <v>897489.90000000014</v>
      </c>
      <c r="K200">
        <v>1990735.8427199998</v>
      </c>
      <c r="L200">
        <v>5607583.0227199998</v>
      </c>
      <c r="M200">
        <v>1.0572999999999999</v>
      </c>
      <c r="N200">
        <v>5814828.3600000003</v>
      </c>
      <c r="O200">
        <v>14744.22</v>
      </c>
      <c r="Q200">
        <v>1189428.57</v>
      </c>
      <c r="R200">
        <v>2069528.43</v>
      </c>
      <c r="S200">
        <v>4637029.2</v>
      </c>
      <c r="T200">
        <v>0.79744902392957306</v>
      </c>
      <c r="V200">
        <v>1177799.1600000001</v>
      </c>
      <c r="W200">
        <v>0.79744902392957306</v>
      </c>
      <c r="X200">
        <v>2</v>
      </c>
      <c r="Y200">
        <v>0</v>
      </c>
      <c r="AA200">
        <v>0</v>
      </c>
      <c r="AB200">
        <v>0</v>
      </c>
      <c r="AC200">
        <v>521418.99370560003</v>
      </c>
      <c r="AD200">
        <v>27197.560179416381</v>
      </c>
      <c r="AE200">
        <v>27197.560179416381</v>
      </c>
      <c r="AF200">
        <v>26689.144041622356</v>
      </c>
      <c r="AG200">
        <v>0</v>
      </c>
      <c r="AH200">
        <v>68.962828184533649</v>
      </c>
      <c r="AI200">
        <v>67.673675241194672</v>
      </c>
      <c r="AJ200">
        <v>0</v>
      </c>
      <c r="AK200">
        <v>0</v>
      </c>
      <c r="AL200">
        <v>0</v>
      </c>
      <c r="AM200">
        <v>0</v>
      </c>
      <c r="AN200">
        <v>26689.14</v>
      </c>
      <c r="AO200">
        <v>67.67</v>
      </c>
      <c r="AP200">
        <v>2309887.7600000002</v>
      </c>
      <c r="AQ200">
        <v>2336576.9000000004</v>
      </c>
      <c r="AS200">
        <v>2336576.9000000004</v>
      </c>
      <c r="AU200">
        <v>29</v>
      </c>
      <c r="AV200">
        <v>15</v>
      </c>
      <c r="AX200">
        <v>0</v>
      </c>
      <c r="AY200">
        <v>267</v>
      </c>
    </row>
    <row r="201" spans="1:51" x14ac:dyDescent="0.25">
      <c r="A201" t="s">
        <v>494</v>
      </c>
      <c r="B201" t="s">
        <v>495</v>
      </c>
      <c r="C201" t="s">
        <v>233</v>
      </c>
      <c r="D201" t="s">
        <v>211</v>
      </c>
      <c r="F201">
        <v>2812.22</v>
      </c>
      <c r="H201">
        <v>17334755.739999998</v>
      </c>
      <c r="I201">
        <v>2391736.86</v>
      </c>
      <c r="J201">
        <v>9811696.8800000008</v>
      </c>
      <c r="K201">
        <v>15314480.635680001</v>
      </c>
      <c r="L201">
        <v>44852670.115679994</v>
      </c>
      <c r="M201">
        <v>1.0572999999999999</v>
      </c>
      <c r="N201">
        <v>46545208.369999997</v>
      </c>
      <c r="O201">
        <v>16551.05</v>
      </c>
      <c r="Q201">
        <v>6634824.8600000003</v>
      </c>
      <c r="R201">
        <v>24370434.399999999</v>
      </c>
      <c r="S201">
        <v>32368939.93</v>
      </c>
      <c r="T201">
        <v>0.69543012188689446</v>
      </c>
      <c r="V201">
        <v>14176268.439999998</v>
      </c>
      <c r="W201">
        <v>0.69543012188689446</v>
      </c>
      <c r="X201">
        <v>2</v>
      </c>
      <c r="Y201">
        <v>0</v>
      </c>
      <c r="AA201">
        <v>0</v>
      </c>
      <c r="AB201">
        <v>0</v>
      </c>
      <c r="AC201">
        <v>8340098.7254677005</v>
      </c>
      <c r="AD201">
        <v>435025.07527804602</v>
      </c>
      <c r="AE201">
        <v>435025.07527804602</v>
      </c>
      <c r="AF201">
        <v>426892.95728079247</v>
      </c>
      <c r="AG201">
        <v>0</v>
      </c>
      <c r="AH201">
        <v>154.69098266780196</v>
      </c>
      <c r="AI201">
        <v>151.79927504988675</v>
      </c>
      <c r="AJ201">
        <v>0</v>
      </c>
      <c r="AK201">
        <v>0</v>
      </c>
      <c r="AL201">
        <v>0</v>
      </c>
      <c r="AM201">
        <v>0</v>
      </c>
      <c r="AN201">
        <v>426892.95</v>
      </c>
      <c r="AO201">
        <v>151.79</v>
      </c>
      <c r="AP201">
        <v>26836504.659999996</v>
      </c>
      <c r="AQ201">
        <v>27263397.609999996</v>
      </c>
      <c r="AS201">
        <v>27263397.609999996</v>
      </c>
      <c r="AU201">
        <v>80</v>
      </c>
      <c r="AV201">
        <v>40</v>
      </c>
      <c r="AX201">
        <v>856.5</v>
      </c>
      <c r="AY201">
        <v>2298</v>
      </c>
    </row>
    <row r="202" spans="1:51" x14ac:dyDescent="0.25">
      <c r="A202" t="s">
        <v>496</v>
      </c>
      <c r="B202" t="s">
        <v>497</v>
      </c>
      <c r="C202" t="s">
        <v>233</v>
      </c>
      <c r="D202" t="s">
        <v>211</v>
      </c>
      <c r="F202">
        <v>999.63</v>
      </c>
      <c r="H202">
        <v>5843817.29</v>
      </c>
      <c r="I202">
        <v>850165.32</v>
      </c>
      <c r="J202">
        <v>2416548.44</v>
      </c>
      <c r="K202">
        <v>5037939.1297199996</v>
      </c>
      <c r="L202">
        <v>14148470.179719999</v>
      </c>
      <c r="M202">
        <v>1.0572999999999999</v>
      </c>
      <c r="N202">
        <v>14670503.6</v>
      </c>
      <c r="O202">
        <v>14675.93</v>
      </c>
      <c r="Q202">
        <v>3763206.57</v>
      </c>
      <c r="R202">
        <v>5365418.8</v>
      </c>
      <c r="S202">
        <v>9218808.5500000007</v>
      </c>
      <c r="T202">
        <v>0.62839073567999404</v>
      </c>
      <c r="V202">
        <v>5451695.0499999989</v>
      </c>
      <c r="W202">
        <v>0.62839073567999404</v>
      </c>
      <c r="X202">
        <v>1</v>
      </c>
      <c r="Y202">
        <v>1</v>
      </c>
      <c r="AA202">
        <v>956244.63757058047</v>
      </c>
      <c r="AB202">
        <v>286873.39127117413</v>
      </c>
      <c r="AC202">
        <v>2938988.6282296702</v>
      </c>
      <c r="AD202">
        <v>153299.59408426969</v>
      </c>
      <c r="AE202">
        <v>153299.59408426969</v>
      </c>
      <c r="AF202">
        <v>150433.89631448581</v>
      </c>
      <c r="AG202">
        <v>286.97957371344813</v>
      </c>
      <c r="AH202">
        <v>153.35633592856325</v>
      </c>
      <c r="AI202">
        <v>150.48957745814533</v>
      </c>
      <c r="AJ202">
        <v>0</v>
      </c>
      <c r="AK202">
        <v>0</v>
      </c>
      <c r="AL202">
        <v>0</v>
      </c>
      <c r="AM202">
        <v>0</v>
      </c>
      <c r="AN202">
        <v>437307.28</v>
      </c>
      <c r="AO202">
        <v>437.46</v>
      </c>
      <c r="AP202">
        <v>5810421.4799999995</v>
      </c>
      <c r="AQ202">
        <v>6247728.7599999998</v>
      </c>
      <c r="AS202">
        <v>6247728.7599999998</v>
      </c>
      <c r="AU202">
        <v>33</v>
      </c>
      <c r="AV202">
        <v>17</v>
      </c>
      <c r="AX202">
        <v>134.5</v>
      </c>
      <c r="AY202">
        <v>563</v>
      </c>
    </row>
    <row r="203" spans="1:51" x14ac:dyDescent="0.25">
      <c r="A203" t="s">
        <v>498</v>
      </c>
      <c r="B203" t="s">
        <v>499</v>
      </c>
      <c r="C203" t="s">
        <v>233</v>
      </c>
      <c r="D203" t="s">
        <v>211</v>
      </c>
      <c r="F203">
        <v>340.79</v>
      </c>
      <c r="H203">
        <v>2085278.23</v>
      </c>
      <c r="I203">
        <v>289835.07</v>
      </c>
      <c r="J203">
        <v>997847.87000000011</v>
      </c>
      <c r="K203">
        <v>1795253.56176</v>
      </c>
      <c r="L203">
        <v>5168214.7317599999</v>
      </c>
      <c r="M203">
        <v>1.0572999999999999</v>
      </c>
      <c r="N203">
        <v>5361485.4000000004</v>
      </c>
      <c r="O203">
        <v>15732.51</v>
      </c>
      <c r="Q203">
        <v>1345521.88</v>
      </c>
      <c r="R203">
        <v>2316769.64</v>
      </c>
      <c r="S203">
        <v>3692126.15</v>
      </c>
      <c r="T203">
        <v>0.68863866532211382</v>
      </c>
      <c r="V203">
        <v>1669359.2500000005</v>
      </c>
      <c r="W203">
        <v>0.68863866532211382</v>
      </c>
      <c r="X203">
        <v>1</v>
      </c>
      <c r="Y203">
        <v>1</v>
      </c>
      <c r="AA203">
        <v>26450.975694794673</v>
      </c>
      <c r="AB203">
        <v>7935.2927084384019</v>
      </c>
      <c r="AC203">
        <v>892568.46099566703</v>
      </c>
      <c r="AD203">
        <v>46556.962299469065</v>
      </c>
      <c r="AE203">
        <v>46556.962299469065</v>
      </c>
      <c r="AF203">
        <v>45686.652212697671</v>
      </c>
      <c r="AG203">
        <v>23.284992835583207</v>
      </c>
      <c r="AH203">
        <v>136.61481351996557</v>
      </c>
      <c r="AI203">
        <v>134.0610118040367</v>
      </c>
      <c r="AJ203">
        <v>0</v>
      </c>
      <c r="AK203">
        <v>0</v>
      </c>
      <c r="AL203">
        <v>0</v>
      </c>
      <c r="AM203">
        <v>0</v>
      </c>
      <c r="AN203">
        <v>53621.94</v>
      </c>
      <c r="AO203">
        <v>157.34</v>
      </c>
      <c r="AP203">
        <v>2598114.9799999995</v>
      </c>
      <c r="AQ203">
        <v>2651736.9199999995</v>
      </c>
      <c r="AS203">
        <v>2651736.9199999995</v>
      </c>
      <c r="AU203">
        <v>33</v>
      </c>
      <c r="AV203">
        <v>17</v>
      </c>
      <c r="AX203">
        <v>29.5</v>
      </c>
      <c r="AY203">
        <v>292</v>
      </c>
    </row>
    <row r="204" spans="1:51" x14ac:dyDescent="0.25">
      <c r="A204" t="s">
        <v>500</v>
      </c>
      <c r="B204" t="s">
        <v>501</v>
      </c>
      <c r="C204" t="s">
        <v>233</v>
      </c>
      <c r="D204" t="s">
        <v>211</v>
      </c>
      <c r="F204">
        <v>1460.5</v>
      </c>
      <c r="H204">
        <v>8662141.5999999996</v>
      </c>
      <c r="I204">
        <v>1242126.04</v>
      </c>
      <c r="J204">
        <v>3473107.9899999998</v>
      </c>
      <c r="K204">
        <v>7373013.8309999993</v>
      </c>
      <c r="L204">
        <v>20750389.460999999</v>
      </c>
      <c r="M204">
        <v>1.0572999999999999</v>
      </c>
      <c r="N204">
        <v>21516913.079999998</v>
      </c>
      <c r="O204">
        <v>14732.56</v>
      </c>
      <c r="Q204">
        <v>5130571.2300000004</v>
      </c>
      <c r="R204">
        <v>7597002.3399999999</v>
      </c>
      <c r="S204">
        <v>13170072.199999999</v>
      </c>
      <c r="T204">
        <v>0.61208000195165546</v>
      </c>
      <c r="V204">
        <v>8346840.879999999</v>
      </c>
      <c r="W204">
        <v>0.61208000195165546</v>
      </c>
      <c r="X204">
        <v>1</v>
      </c>
      <c r="Y204">
        <v>1</v>
      </c>
      <c r="AA204">
        <v>1753460.1469968073</v>
      </c>
      <c r="AB204">
        <v>526038.04409904219</v>
      </c>
      <c r="AC204">
        <v>4517148.0654314831</v>
      </c>
      <c r="AD204">
        <v>235617.43594302743</v>
      </c>
      <c r="AE204">
        <v>235617.43594302743</v>
      </c>
      <c r="AF204">
        <v>231212.93399546872</v>
      </c>
      <c r="AG204">
        <v>360.17668202604739</v>
      </c>
      <c r="AH204">
        <v>161.32655661966959</v>
      </c>
      <c r="AI204">
        <v>158.31080725468587</v>
      </c>
      <c r="AJ204">
        <v>0</v>
      </c>
      <c r="AK204">
        <v>0</v>
      </c>
      <c r="AL204">
        <v>0</v>
      </c>
      <c r="AM204">
        <v>0</v>
      </c>
      <c r="AN204">
        <v>757250.97</v>
      </c>
      <c r="AO204">
        <v>518.48</v>
      </c>
      <c r="AP204">
        <v>8204618.0600000005</v>
      </c>
      <c r="AQ204">
        <v>8961869.0300000012</v>
      </c>
      <c r="AS204">
        <v>8961869.0300000012</v>
      </c>
      <c r="AU204">
        <v>29</v>
      </c>
      <c r="AV204">
        <v>15</v>
      </c>
      <c r="AX204">
        <v>123.5</v>
      </c>
      <c r="AY204">
        <v>891.66</v>
      </c>
    </row>
    <row r="205" spans="1:51" x14ac:dyDescent="0.25">
      <c r="A205" t="s">
        <v>502</v>
      </c>
      <c r="B205" t="s">
        <v>503</v>
      </c>
      <c r="C205" t="s">
        <v>233</v>
      </c>
      <c r="D205" t="s">
        <v>222</v>
      </c>
      <c r="F205">
        <v>4943.82</v>
      </c>
      <c r="H205">
        <v>33131826.510000002</v>
      </c>
      <c r="I205">
        <v>4204620.03</v>
      </c>
      <c r="J205">
        <v>13376438.27</v>
      </c>
      <c r="K205">
        <v>29684478.469079994</v>
      </c>
      <c r="L205">
        <v>80397363.279080003</v>
      </c>
      <c r="M205">
        <v>1.0572999999999999</v>
      </c>
      <c r="N205">
        <v>83303211.569999993</v>
      </c>
      <c r="O205">
        <v>16849.96</v>
      </c>
      <c r="Q205">
        <v>21133401.649999999</v>
      </c>
      <c r="R205">
        <v>38634718.939999998</v>
      </c>
      <c r="S205">
        <v>63753155.280000001</v>
      </c>
      <c r="T205">
        <v>0.76531449482506431</v>
      </c>
      <c r="V205">
        <v>19550056.289999992</v>
      </c>
      <c r="W205">
        <v>0.76531449482506431</v>
      </c>
      <c r="X205">
        <v>2</v>
      </c>
      <c r="Y205">
        <v>0</v>
      </c>
      <c r="AA205">
        <v>0</v>
      </c>
      <c r="AB205">
        <v>0</v>
      </c>
      <c r="AC205">
        <v>9556970.386289401</v>
      </c>
      <c r="AD205">
        <v>498497.90734850749</v>
      </c>
      <c r="AE205">
        <v>498497.90734850749</v>
      </c>
      <c r="AF205">
        <v>489179.26335689158</v>
      </c>
      <c r="AG205">
        <v>0</v>
      </c>
      <c r="AH205">
        <v>100.83253584242702</v>
      </c>
      <c r="AI205">
        <v>98.947628222081633</v>
      </c>
      <c r="AJ205">
        <v>0</v>
      </c>
      <c r="AK205">
        <v>0</v>
      </c>
      <c r="AL205">
        <v>0</v>
      </c>
      <c r="AM205">
        <v>0</v>
      </c>
      <c r="AN205">
        <v>489179.26</v>
      </c>
      <c r="AO205">
        <v>98.94</v>
      </c>
      <c r="AP205">
        <v>42274829.510000005</v>
      </c>
      <c r="AQ205">
        <v>42764008.770000003</v>
      </c>
      <c r="AS205">
        <v>42764008.770000003</v>
      </c>
      <c r="AU205">
        <v>29</v>
      </c>
      <c r="AV205">
        <v>15</v>
      </c>
      <c r="AX205">
        <v>341</v>
      </c>
      <c r="AY205">
        <v>3835.66</v>
      </c>
    </row>
    <row r="206" spans="1:51" x14ac:dyDescent="0.25">
      <c r="A206" t="s">
        <v>504</v>
      </c>
      <c r="B206" t="s">
        <v>505</v>
      </c>
      <c r="C206" t="s">
        <v>233</v>
      </c>
      <c r="D206" t="s">
        <v>222</v>
      </c>
      <c r="F206">
        <v>2871.16</v>
      </c>
      <c r="H206">
        <v>19096432.350000001</v>
      </c>
      <c r="I206">
        <v>2441864.15</v>
      </c>
      <c r="J206">
        <v>8141257.0399999991</v>
      </c>
      <c r="K206">
        <v>17306748.93104</v>
      </c>
      <c r="L206">
        <v>46986302.471039996</v>
      </c>
      <c r="M206">
        <v>1.0572999999999999</v>
      </c>
      <c r="N206">
        <v>48686940.880000003</v>
      </c>
      <c r="O206">
        <v>16957.23</v>
      </c>
      <c r="Q206">
        <v>10793100.060000001</v>
      </c>
      <c r="R206">
        <v>20566037.010000002</v>
      </c>
      <c r="S206">
        <v>34621178.32</v>
      </c>
      <c r="T206">
        <v>0.71109783638556667</v>
      </c>
      <c r="V206">
        <v>14065762.560000002</v>
      </c>
      <c r="W206">
        <v>0.71109783638556667</v>
      </c>
      <c r="X206">
        <v>2</v>
      </c>
      <c r="Y206">
        <v>0</v>
      </c>
      <c r="AA206">
        <v>0</v>
      </c>
      <c r="AB206">
        <v>0</v>
      </c>
      <c r="AC206">
        <v>7731975.4644104028</v>
      </c>
      <c r="AD206">
        <v>403304.96306739032</v>
      </c>
      <c r="AE206">
        <v>403304.96306739032</v>
      </c>
      <c r="AF206">
        <v>395765.8032926445</v>
      </c>
      <c r="AG206">
        <v>0</v>
      </c>
      <c r="AH206">
        <v>140.46760301320384</v>
      </c>
      <c r="AI206">
        <v>137.84177938277369</v>
      </c>
      <c r="AJ206">
        <v>0</v>
      </c>
      <c r="AK206">
        <v>0</v>
      </c>
      <c r="AL206">
        <v>0</v>
      </c>
      <c r="AM206">
        <v>0</v>
      </c>
      <c r="AN206">
        <v>395765.8</v>
      </c>
      <c r="AO206">
        <v>137.84</v>
      </c>
      <c r="AP206">
        <v>22754172.059999999</v>
      </c>
      <c r="AQ206">
        <v>23149937.859999999</v>
      </c>
      <c r="AS206">
        <v>23149937.859999999</v>
      </c>
      <c r="AU206">
        <v>80</v>
      </c>
      <c r="AV206">
        <v>40</v>
      </c>
      <c r="AX206">
        <v>438</v>
      </c>
      <c r="AY206">
        <v>2080.33</v>
      </c>
    </row>
    <row r="207" spans="1:51" x14ac:dyDescent="0.25">
      <c r="A207" t="s">
        <v>506</v>
      </c>
      <c r="B207" t="s">
        <v>507</v>
      </c>
      <c r="C207" t="s">
        <v>233</v>
      </c>
      <c r="D207" t="s">
        <v>222</v>
      </c>
      <c r="F207">
        <v>1391.5</v>
      </c>
      <c r="H207">
        <v>8377915.5</v>
      </c>
      <c r="I207">
        <v>1183442.92</v>
      </c>
      <c r="J207">
        <v>1576918.5699999998</v>
      </c>
      <c r="K207">
        <v>7030988.0199999996</v>
      </c>
      <c r="L207">
        <v>18169265.009999998</v>
      </c>
      <c r="M207">
        <v>1.0572999999999999</v>
      </c>
      <c r="N207">
        <v>18807488.280000001</v>
      </c>
      <c r="O207">
        <v>13515.98</v>
      </c>
      <c r="Q207">
        <v>19341771.460000001</v>
      </c>
      <c r="R207">
        <v>876725.64</v>
      </c>
      <c r="S207">
        <v>20611728.330000002</v>
      </c>
      <c r="T207">
        <v>1.0959320044834824</v>
      </c>
      <c r="V207">
        <v>-1804240.0500000007</v>
      </c>
      <c r="W207">
        <v>1.0959320044834824</v>
      </c>
      <c r="X207">
        <v>4</v>
      </c>
      <c r="Y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1.082174846620783</v>
      </c>
      <c r="AL207">
        <v>0</v>
      </c>
      <c r="AM207">
        <v>1505.8462990728194</v>
      </c>
      <c r="AN207">
        <v>1505.84</v>
      </c>
      <c r="AO207">
        <v>1.08</v>
      </c>
      <c r="AP207">
        <v>884861.95</v>
      </c>
      <c r="AQ207">
        <v>886367.78999999992</v>
      </c>
      <c r="AS207">
        <v>886367.78999999992</v>
      </c>
      <c r="AU207">
        <v>82</v>
      </c>
      <c r="AV207">
        <v>41</v>
      </c>
      <c r="AX207">
        <v>35</v>
      </c>
      <c r="AY207">
        <v>185</v>
      </c>
    </row>
    <row r="208" spans="1:51" x14ac:dyDescent="0.25">
      <c r="A208" t="s">
        <v>508</v>
      </c>
      <c r="B208" t="s">
        <v>509</v>
      </c>
      <c r="C208" t="s">
        <v>233</v>
      </c>
      <c r="D208" t="s">
        <v>222</v>
      </c>
      <c r="F208">
        <v>3409.32</v>
      </c>
      <c r="H208">
        <v>22134912.369999997</v>
      </c>
      <c r="I208">
        <v>2899558.47</v>
      </c>
      <c r="J208">
        <v>7350618.7699999996</v>
      </c>
      <c r="K208">
        <v>19706082.370079998</v>
      </c>
      <c r="L208">
        <v>52091171.980079994</v>
      </c>
      <c r="M208">
        <v>1.0572999999999999</v>
      </c>
      <c r="N208">
        <v>53946837.609999999</v>
      </c>
      <c r="O208">
        <v>15823.34</v>
      </c>
      <c r="Q208">
        <v>9381357.9199999999</v>
      </c>
      <c r="R208">
        <v>25457409.649999999</v>
      </c>
      <c r="S208">
        <v>35895722.950000003</v>
      </c>
      <c r="T208">
        <v>0.66539067979299116</v>
      </c>
      <c r="V208">
        <v>18051114.659999996</v>
      </c>
      <c r="W208">
        <v>0.66539067979299116</v>
      </c>
      <c r="X208">
        <v>1</v>
      </c>
      <c r="Y208">
        <v>1</v>
      </c>
      <c r="AA208">
        <v>1520302.9036034793</v>
      </c>
      <c r="AB208">
        <v>456090.87108104379</v>
      </c>
      <c r="AC208">
        <v>10721658.816535177</v>
      </c>
      <c r="AD208">
        <v>559248.82753797132</v>
      </c>
      <c r="AE208">
        <v>559248.82753797132</v>
      </c>
      <c r="AF208">
        <v>548794.53946628328</v>
      </c>
      <c r="AG208">
        <v>133.77766565797396</v>
      </c>
      <c r="AH208">
        <v>164.03529957234031</v>
      </c>
      <c r="AI208">
        <v>160.96891446572434</v>
      </c>
      <c r="AJ208">
        <v>0</v>
      </c>
      <c r="AK208">
        <v>0</v>
      </c>
      <c r="AL208">
        <v>0</v>
      </c>
      <c r="AM208">
        <v>0</v>
      </c>
      <c r="AN208">
        <v>1004885.41</v>
      </c>
      <c r="AO208">
        <v>294.74</v>
      </c>
      <c r="AP208">
        <v>26693388.25</v>
      </c>
      <c r="AQ208">
        <v>27698273.66</v>
      </c>
      <c r="AS208">
        <v>27698273.66</v>
      </c>
      <c r="AU208">
        <v>34</v>
      </c>
      <c r="AV208">
        <v>17</v>
      </c>
      <c r="AX208">
        <v>113.5</v>
      </c>
      <c r="AY208">
        <v>1971</v>
      </c>
    </row>
    <row r="209" spans="1:51" x14ac:dyDescent="0.25">
      <c r="A209" t="s">
        <v>510</v>
      </c>
      <c r="B209" t="s">
        <v>511</v>
      </c>
      <c r="C209" t="s">
        <v>233</v>
      </c>
      <c r="D209" t="s">
        <v>222</v>
      </c>
      <c r="F209">
        <v>1973</v>
      </c>
      <c r="H209">
        <v>12958709.01</v>
      </c>
      <c r="I209">
        <v>1677997.04</v>
      </c>
      <c r="J209">
        <v>5085360.5200000005</v>
      </c>
      <c r="K209">
        <v>11693872.664999999</v>
      </c>
      <c r="L209">
        <v>31415939.234999999</v>
      </c>
      <c r="M209">
        <v>1.0572999999999999</v>
      </c>
      <c r="N209">
        <v>32546013.640000001</v>
      </c>
      <c r="O209">
        <v>16495.689999999999</v>
      </c>
      <c r="Q209">
        <v>11166418.060000001</v>
      </c>
      <c r="R209">
        <v>9057173.6500000004</v>
      </c>
      <c r="S209">
        <v>21277081.190000001</v>
      </c>
      <c r="T209">
        <v>0.6537538337367943</v>
      </c>
      <c r="V209">
        <v>11268932.449999999</v>
      </c>
      <c r="W209">
        <v>0.6537538337367943</v>
      </c>
      <c r="X209">
        <v>1</v>
      </c>
      <c r="Y209">
        <v>1</v>
      </c>
      <c r="AA209">
        <v>1295928.4938937128</v>
      </c>
      <c r="AB209">
        <v>388778.5481681138</v>
      </c>
      <c r="AC209">
        <v>6001309.8472736944</v>
      </c>
      <c r="AD209">
        <v>313032.29781979736</v>
      </c>
      <c r="AE209">
        <v>313032.29781979736</v>
      </c>
      <c r="AF209">
        <v>307180.645288745</v>
      </c>
      <c r="AG209">
        <v>197.04944154491324</v>
      </c>
      <c r="AH209">
        <v>158.65803234657747</v>
      </c>
      <c r="AI209">
        <v>155.69216689748859</v>
      </c>
      <c r="AJ209">
        <v>0</v>
      </c>
      <c r="AK209">
        <v>0</v>
      </c>
      <c r="AL209">
        <v>0</v>
      </c>
      <c r="AM209">
        <v>0</v>
      </c>
      <c r="AN209">
        <v>695959.19</v>
      </c>
      <c r="AO209">
        <v>352.74</v>
      </c>
      <c r="AP209">
        <v>10067919.91</v>
      </c>
      <c r="AQ209">
        <v>10763879.1</v>
      </c>
      <c r="AS209">
        <v>10763879.1</v>
      </c>
      <c r="AU209">
        <v>21</v>
      </c>
      <c r="AV209">
        <v>11</v>
      </c>
      <c r="AX209">
        <v>244</v>
      </c>
      <c r="AY209">
        <v>1277.6600000000001</v>
      </c>
    </row>
    <row r="210" spans="1:51" x14ac:dyDescent="0.25">
      <c r="A210" t="s">
        <v>512</v>
      </c>
      <c r="B210" t="s">
        <v>513</v>
      </c>
      <c r="C210" t="s">
        <v>233</v>
      </c>
      <c r="D210" t="s">
        <v>222</v>
      </c>
      <c r="F210">
        <v>5357.66</v>
      </c>
      <c r="H210">
        <v>34520982.109999999</v>
      </c>
      <c r="I210">
        <v>4556582.67</v>
      </c>
      <c r="J210">
        <v>11924506.089999998</v>
      </c>
      <c r="K210">
        <v>30999997.462039992</v>
      </c>
      <c r="L210">
        <v>82002068.332039982</v>
      </c>
      <c r="M210">
        <v>1.0572999999999999</v>
      </c>
      <c r="N210">
        <v>84924486.989999995</v>
      </c>
      <c r="O210">
        <v>15851.04</v>
      </c>
      <c r="Q210">
        <v>41723621.399999999</v>
      </c>
      <c r="R210">
        <v>17835187.539999999</v>
      </c>
      <c r="S210">
        <v>62846816.969999999</v>
      </c>
      <c r="T210">
        <v>0.74003175288418666</v>
      </c>
      <c r="V210">
        <v>22077670.019999996</v>
      </c>
      <c r="W210">
        <v>0.74003175288418666</v>
      </c>
      <c r="X210">
        <v>2</v>
      </c>
      <c r="Y210">
        <v>0</v>
      </c>
      <c r="AA210">
        <v>0</v>
      </c>
      <c r="AB210">
        <v>0</v>
      </c>
      <c r="AC210">
        <v>9694413.9346655961</v>
      </c>
      <c r="AD210">
        <v>505667.05389544874</v>
      </c>
      <c r="AE210">
        <v>505667.05389544874</v>
      </c>
      <c r="AF210">
        <v>496214.39384597208</v>
      </c>
      <c r="AG210">
        <v>0</v>
      </c>
      <c r="AH210">
        <v>94.382072377763564</v>
      </c>
      <c r="AI210">
        <v>92.617746151486301</v>
      </c>
      <c r="AJ210">
        <v>0</v>
      </c>
      <c r="AK210">
        <v>0</v>
      </c>
      <c r="AL210">
        <v>0</v>
      </c>
      <c r="AM210">
        <v>0</v>
      </c>
      <c r="AN210">
        <v>496214.39</v>
      </c>
      <c r="AO210">
        <v>92.61</v>
      </c>
      <c r="AP210">
        <v>19712357.140000001</v>
      </c>
      <c r="AQ210">
        <v>20208571.530000001</v>
      </c>
      <c r="AS210">
        <v>20208571.530000001</v>
      </c>
      <c r="AU210">
        <v>36</v>
      </c>
      <c r="AV210">
        <v>18</v>
      </c>
      <c r="AX210">
        <v>505.5</v>
      </c>
      <c r="AY210">
        <v>2834</v>
      </c>
    </row>
    <row r="211" spans="1:51" x14ac:dyDescent="0.25">
      <c r="A211" t="s">
        <v>514</v>
      </c>
      <c r="B211" t="s">
        <v>515</v>
      </c>
      <c r="C211" t="s">
        <v>233</v>
      </c>
      <c r="D211" t="s">
        <v>222</v>
      </c>
      <c r="F211">
        <v>1965</v>
      </c>
      <c r="H211">
        <v>12721098.09</v>
      </c>
      <c r="I211">
        <v>1671193.2</v>
      </c>
      <c r="J211">
        <v>4896646.47</v>
      </c>
      <c r="K211">
        <v>11542061.241</v>
      </c>
      <c r="L211">
        <v>30830999.000999998</v>
      </c>
      <c r="M211">
        <v>1.0572999999999999</v>
      </c>
      <c r="N211">
        <v>31936255.129999999</v>
      </c>
      <c r="O211">
        <v>16252.54</v>
      </c>
      <c r="Q211">
        <v>14819174.369999999</v>
      </c>
      <c r="R211">
        <v>2298839.9</v>
      </c>
      <c r="S211">
        <v>20437885.289999999</v>
      </c>
      <c r="T211">
        <v>0.63995873050253904</v>
      </c>
      <c r="V211">
        <v>11498369.84</v>
      </c>
      <c r="W211">
        <v>0.63995873050253904</v>
      </c>
      <c r="X211">
        <v>1</v>
      </c>
      <c r="Y211">
        <v>1</v>
      </c>
      <c r="AA211">
        <v>1712212.8538410775</v>
      </c>
      <c r="AB211">
        <v>513663.85615232325</v>
      </c>
      <c r="AC211">
        <v>5340785.6627660822</v>
      </c>
      <c r="AD211">
        <v>278578.91872358287</v>
      </c>
      <c r="AE211">
        <v>278578.91872358287</v>
      </c>
      <c r="AF211">
        <v>273371.31859349948</v>
      </c>
      <c r="AG211">
        <v>261.40654257115688</v>
      </c>
      <c r="AH211">
        <v>141.77044209851545</v>
      </c>
      <c r="AI211">
        <v>139.12026391526692</v>
      </c>
      <c r="AJ211">
        <v>0</v>
      </c>
      <c r="AK211">
        <v>0</v>
      </c>
      <c r="AL211">
        <v>0</v>
      </c>
      <c r="AM211">
        <v>0</v>
      </c>
      <c r="AN211">
        <v>787035.17</v>
      </c>
      <c r="AO211">
        <v>400.52</v>
      </c>
      <c r="AP211">
        <v>2898087.8200000008</v>
      </c>
      <c r="AQ211">
        <v>3685122.9900000007</v>
      </c>
      <c r="AS211">
        <v>3685122.9900000007</v>
      </c>
      <c r="AU211">
        <v>23</v>
      </c>
      <c r="AV211">
        <v>12</v>
      </c>
      <c r="AX211">
        <v>325</v>
      </c>
      <c r="AY211">
        <v>1091</v>
      </c>
    </row>
    <row r="212" spans="1:51" x14ac:dyDescent="0.25">
      <c r="A212" t="s">
        <v>516</v>
      </c>
      <c r="B212" t="s">
        <v>517</v>
      </c>
      <c r="C212" t="s">
        <v>233</v>
      </c>
      <c r="D212" t="s">
        <v>222</v>
      </c>
      <c r="F212">
        <v>3347.82</v>
      </c>
      <c r="H212">
        <v>21593861.759999998</v>
      </c>
      <c r="I212">
        <v>2847253.95</v>
      </c>
      <c r="J212">
        <v>6935361.4000000013</v>
      </c>
      <c r="K212">
        <v>19225146.061080001</v>
      </c>
      <c r="L212">
        <v>50601623.171080001</v>
      </c>
      <c r="M212">
        <v>1.0572999999999999</v>
      </c>
      <c r="N212">
        <v>52399495.299999997</v>
      </c>
      <c r="O212">
        <v>15651.82</v>
      </c>
      <c r="Q212">
        <v>17769012.300000001</v>
      </c>
      <c r="R212">
        <v>21452619.41</v>
      </c>
      <c r="S212">
        <v>40631489.140000001</v>
      </c>
      <c r="T212">
        <v>0.77541756666499806</v>
      </c>
      <c r="V212">
        <v>11768006.159999996</v>
      </c>
      <c r="W212">
        <v>0.77541756666499806</v>
      </c>
      <c r="X212">
        <v>2</v>
      </c>
      <c r="Y212">
        <v>0</v>
      </c>
      <c r="AA212">
        <v>0</v>
      </c>
      <c r="AB212">
        <v>0</v>
      </c>
      <c r="AC212">
        <v>5325588.5987539962</v>
      </c>
      <c r="AD212">
        <v>277786.22979585174</v>
      </c>
      <c r="AE212">
        <v>277786.22979585174</v>
      </c>
      <c r="AF212">
        <v>272593.44775387814</v>
      </c>
      <c r="AG212">
        <v>0</v>
      </c>
      <c r="AH212">
        <v>82.975258465464606</v>
      </c>
      <c r="AI212">
        <v>81.424164905484204</v>
      </c>
      <c r="AJ212">
        <v>0</v>
      </c>
      <c r="AK212">
        <v>0</v>
      </c>
      <c r="AL212">
        <v>0</v>
      </c>
      <c r="AM212">
        <v>0</v>
      </c>
      <c r="AN212">
        <v>272593.44</v>
      </c>
      <c r="AO212">
        <v>81.42</v>
      </c>
      <c r="AP212">
        <v>22539638.349999998</v>
      </c>
      <c r="AQ212">
        <v>22812231.789999999</v>
      </c>
      <c r="AS212">
        <v>22812231.789999999</v>
      </c>
      <c r="AU212">
        <v>38</v>
      </c>
      <c r="AV212">
        <v>19</v>
      </c>
      <c r="AX212">
        <v>116</v>
      </c>
      <c r="AY212">
        <v>1803</v>
      </c>
    </row>
    <row r="213" spans="1:51" x14ac:dyDescent="0.25">
      <c r="A213" t="s">
        <v>518</v>
      </c>
      <c r="B213" t="s">
        <v>519</v>
      </c>
      <c r="C213" t="s">
        <v>233</v>
      </c>
      <c r="D213" t="s">
        <v>222</v>
      </c>
      <c r="F213">
        <v>5134</v>
      </c>
      <c r="H213">
        <v>32797301.050000001</v>
      </c>
      <c r="I213">
        <v>4366364.32</v>
      </c>
      <c r="J213">
        <v>10079894.380000001</v>
      </c>
      <c r="K213">
        <v>29224292.219999999</v>
      </c>
      <c r="L213">
        <v>76467851.969999999</v>
      </c>
      <c r="M213">
        <v>1.0572999999999999</v>
      </c>
      <c r="N213">
        <v>79174907.939999998</v>
      </c>
      <c r="O213">
        <v>15421.68</v>
      </c>
      <c r="Q213">
        <v>17526522.73</v>
      </c>
      <c r="R213">
        <v>34094299.899999999</v>
      </c>
      <c r="S213">
        <v>52413339.07</v>
      </c>
      <c r="T213">
        <v>0.66199431655442731</v>
      </c>
      <c r="V213">
        <v>26761568.869999997</v>
      </c>
      <c r="W213">
        <v>0.66199431655442731</v>
      </c>
      <c r="X213">
        <v>1</v>
      </c>
      <c r="Y213">
        <v>1</v>
      </c>
      <c r="AA213">
        <v>2500174.5608820543</v>
      </c>
      <c r="AB213">
        <v>750052.36826461623</v>
      </c>
      <c r="AC213">
        <v>15412491.097848998</v>
      </c>
      <c r="AD213">
        <v>803925.74725642439</v>
      </c>
      <c r="AE213">
        <v>803925.74725642439</v>
      </c>
      <c r="AF213">
        <v>788897.60426135454</v>
      </c>
      <c r="AG213">
        <v>146.09512432111731</v>
      </c>
      <c r="AH213">
        <v>156.58857562454702</v>
      </c>
      <c r="AI213">
        <v>153.66139545410101</v>
      </c>
      <c r="AJ213">
        <v>0</v>
      </c>
      <c r="AK213">
        <v>0</v>
      </c>
      <c r="AL213">
        <v>0</v>
      </c>
      <c r="AM213">
        <v>0</v>
      </c>
      <c r="AN213">
        <v>1538949.97</v>
      </c>
      <c r="AO213">
        <v>299.75</v>
      </c>
      <c r="AP213">
        <v>35235535.620000005</v>
      </c>
      <c r="AQ213">
        <v>36774485.590000004</v>
      </c>
      <c r="AS213">
        <v>36774485.590000004</v>
      </c>
      <c r="AU213">
        <v>30</v>
      </c>
      <c r="AV213">
        <v>15</v>
      </c>
      <c r="AX213">
        <v>224</v>
      </c>
      <c r="AY213">
        <v>2456</v>
      </c>
    </row>
    <row r="214" spans="1:51" x14ac:dyDescent="0.25">
      <c r="A214" t="s">
        <v>520</v>
      </c>
      <c r="B214" t="s">
        <v>521</v>
      </c>
      <c r="C214" t="s">
        <v>233</v>
      </c>
      <c r="D214" t="s">
        <v>222</v>
      </c>
      <c r="F214">
        <v>1902.5</v>
      </c>
      <c r="H214">
        <v>12165453.489999998</v>
      </c>
      <c r="I214">
        <v>1618038.2</v>
      </c>
      <c r="J214">
        <v>3909923.94</v>
      </c>
      <c r="K214">
        <v>10884714.756000001</v>
      </c>
      <c r="L214">
        <v>28578130.386</v>
      </c>
      <c r="M214">
        <v>1.0572999999999999</v>
      </c>
      <c r="N214">
        <v>29591963.100000001</v>
      </c>
      <c r="O214">
        <v>15554.25</v>
      </c>
      <c r="Q214">
        <v>14161919.380000001</v>
      </c>
      <c r="R214">
        <v>5564862.0300000003</v>
      </c>
      <c r="S214">
        <v>20280392.93</v>
      </c>
      <c r="T214">
        <v>0.68533448968784361</v>
      </c>
      <c r="V214">
        <v>9311570.1700000018</v>
      </c>
      <c r="W214">
        <v>0.68533448968784361</v>
      </c>
      <c r="X214">
        <v>1</v>
      </c>
      <c r="Y214">
        <v>1</v>
      </c>
      <c r="AA214">
        <v>243769.47619892657</v>
      </c>
      <c r="AB214">
        <v>73130.84285967797</v>
      </c>
      <c r="AC214">
        <v>4304421.0882496927</v>
      </c>
      <c r="AD214">
        <v>224521.45587032274</v>
      </c>
      <c r="AE214">
        <v>224521.45587032274</v>
      </c>
      <c r="AF214">
        <v>220324.37603329119</v>
      </c>
      <c r="AG214">
        <v>38.439339216650708</v>
      </c>
      <c r="AH214">
        <v>118.0139058451105</v>
      </c>
      <c r="AI214">
        <v>115.80781920278118</v>
      </c>
      <c r="AJ214">
        <v>0</v>
      </c>
      <c r="AK214">
        <v>0</v>
      </c>
      <c r="AL214">
        <v>0</v>
      </c>
      <c r="AM214">
        <v>0</v>
      </c>
      <c r="AN214">
        <v>293455.21000000002</v>
      </c>
      <c r="AO214">
        <v>154.24</v>
      </c>
      <c r="AP214">
        <v>6114207.5899999999</v>
      </c>
      <c r="AQ214">
        <v>6407662.7999999998</v>
      </c>
      <c r="AS214">
        <v>6407662.7999999998</v>
      </c>
      <c r="AU214">
        <v>36</v>
      </c>
      <c r="AV214">
        <v>18</v>
      </c>
      <c r="AX214">
        <v>136.5</v>
      </c>
      <c r="AY214">
        <v>919</v>
      </c>
    </row>
    <row r="215" spans="1:51" x14ac:dyDescent="0.25">
      <c r="A215" t="s">
        <v>522</v>
      </c>
      <c r="B215" t="s">
        <v>523</v>
      </c>
      <c r="C215" t="s">
        <v>233</v>
      </c>
      <c r="D215" t="s">
        <v>222</v>
      </c>
      <c r="F215">
        <v>7552</v>
      </c>
      <c r="H215">
        <v>47092672.75</v>
      </c>
      <c r="I215">
        <v>6422824.96</v>
      </c>
      <c r="J215">
        <v>12515140.26</v>
      </c>
      <c r="K215">
        <v>41964497.997000001</v>
      </c>
      <c r="L215">
        <v>107995135.96700001</v>
      </c>
      <c r="M215">
        <v>1.0572999999999999</v>
      </c>
      <c r="N215">
        <v>111778691.52</v>
      </c>
      <c r="O215">
        <v>14801.2</v>
      </c>
      <c r="Q215">
        <v>88818497.400000006</v>
      </c>
      <c r="R215">
        <v>7164430.7000000002</v>
      </c>
      <c r="S215">
        <v>97140581.360000014</v>
      </c>
      <c r="T215">
        <v>0.86904382256629964</v>
      </c>
      <c r="V215">
        <v>14638110.159999982</v>
      </c>
      <c r="W215">
        <v>0.86904382256629964</v>
      </c>
      <c r="X215">
        <v>2</v>
      </c>
      <c r="Y215">
        <v>0</v>
      </c>
      <c r="AA215">
        <v>0</v>
      </c>
      <c r="AB215">
        <v>0</v>
      </c>
      <c r="AC215">
        <v>1607281.9482159938</v>
      </c>
      <c r="AD215">
        <v>83836.891328465252</v>
      </c>
      <c r="AE215">
        <v>243887.80934328743</v>
      </c>
      <c r="AF215">
        <v>239328.70561253431</v>
      </c>
      <c r="AG215">
        <v>0</v>
      </c>
      <c r="AH215">
        <v>11.101283279722624</v>
      </c>
      <c r="AI215">
        <v>31.690771399964817</v>
      </c>
      <c r="AJ215">
        <v>0</v>
      </c>
      <c r="AK215">
        <v>0</v>
      </c>
      <c r="AL215">
        <v>0</v>
      </c>
      <c r="AM215">
        <v>0</v>
      </c>
      <c r="AN215">
        <v>239328.7</v>
      </c>
      <c r="AO215">
        <v>31.69</v>
      </c>
      <c r="AP215">
        <v>7620597.9000000013</v>
      </c>
      <c r="AQ215">
        <v>7859926.6000000015</v>
      </c>
      <c r="AS215">
        <v>7859926.6000000015</v>
      </c>
      <c r="AU215">
        <v>35</v>
      </c>
      <c r="AV215">
        <v>18</v>
      </c>
      <c r="AX215">
        <v>380.5</v>
      </c>
      <c r="AY215">
        <v>2515</v>
      </c>
    </row>
    <row r="216" spans="1:51" x14ac:dyDescent="0.25">
      <c r="A216" t="s">
        <v>524</v>
      </c>
      <c r="B216" t="s">
        <v>525</v>
      </c>
      <c r="C216" t="s">
        <v>233</v>
      </c>
      <c r="D216" t="s">
        <v>222</v>
      </c>
      <c r="F216">
        <v>863.5</v>
      </c>
      <c r="H216">
        <v>5395519.9399999995</v>
      </c>
      <c r="I216">
        <v>734389.48</v>
      </c>
      <c r="J216">
        <v>1415456.2099999997</v>
      </c>
      <c r="K216">
        <v>4550340.8139999993</v>
      </c>
      <c r="L216">
        <v>12095706.443999998</v>
      </c>
      <c r="M216">
        <v>1.0572999999999999</v>
      </c>
      <c r="N216">
        <v>12528055.890000001</v>
      </c>
      <c r="O216">
        <v>14508.46</v>
      </c>
      <c r="Q216">
        <v>8554741.6999999993</v>
      </c>
      <c r="R216">
        <v>2992674.41</v>
      </c>
      <c r="S216">
        <v>12004587.559999999</v>
      </c>
      <c r="T216">
        <v>0.95821631587564682</v>
      </c>
      <c r="V216">
        <v>523468.33000000194</v>
      </c>
      <c r="W216">
        <v>0.95821631587564682</v>
      </c>
      <c r="X216">
        <v>3</v>
      </c>
      <c r="Y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29.710804786642964</v>
      </c>
      <c r="AK216">
        <v>0</v>
      </c>
      <c r="AL216">
        <v>25655.2799332662</v>
      </c>
      <c r="AM216">
        <v>0</v>
      </c>
      <c r="AN216">
        <v>25655.27</v>
      </c>
      <c r="AO216">
        <v>29.71</v>
      </c>
      <c r="AP216">
        <v>3084228.3600000003</v>
      </c>
      <c r="AQ216">
        <v>3109883.6300000004</v>
      </c>
      <c r="AS216">
        <v>3109883.6300000004</v>
      </c>
      <c r="AU216">
        <v>36</v>
      </c>
      <c r="AV216">
        <v>18</v>
      </c>
      <c r="AX216">
        <v>27.5</v>
      </c>
      <c r="AY216">
        <v>303</v>
      </c>
    </row>
    <row r="217" spans="1:51" x14ac:dyDescent="0.25">
      <c r="A217" t="s">
        <v>526</v>
      </c>
      <c r="B217" t="s">
        <v>527</v>
      </c>
      <c r="C217" t="s">
        <v>233</v>
      </c>
      <c r="D217" t="s">
        <v>222</v>
      </c>
      <c r="F217">
        <v>2844.5</v>
      </c>
      <c r="H217">
        <v>17428164.140000001</v>
      </c>
      <c r="I217">
        <v>2419190.36</v>
      </c>
      <c r="J217">
        <v>3660379.33</v>
      </c>
      <c r="K217">
        <v>15403268.346000001</v>
      </c>
      <c r="L217">
        <v>38911002.175999999</v>
      </c>
      <c r="M217">
        <v>1.0572999999999999</v>
      </c>
      <c r="N217">
        <v>40257995.32</v>
      </c>
      <c r="O217">
        <v>14152.92</v>
      </c>
      <c r="Q217">
        <v>12059613.710000001</v>
      </c>
      <c r="R217">
        <v>15496065.039999999</v>
      </c>
      <c r="S217">
        <v>28103052.640000001</v>
      </c>
      <c r="T217">
        <v>0.69807382152579578</v>
      </c>
      <c r="V217">
        <v>12154942.68</v>
      </c>
      <c r="W217">
        <v>0.69807382152579578</v>
      </c>
      <c r="X217">
        <v>2</v>
      </c>
      <c r="Y217">
        <v>0</v>
      </c>
      <c r="AA217">
        <v>0</v>
      </c>
      <c r="AB217">
        <v>0</v>
      </c>
      <c r="AC217">
        <v>6769137.499339602</v>
      </c>
      <c r="AD217">
        <v>353082.69687808969</v>
      </c>
      <c r="AE217">
        <v>353082.69687808969</v>
      </c>
      <c r="AF217">
        <v>346482.36435250839</v>
      </c>
      <c r="AG217">
        <v>0</v>
      </c>
      <c r="AH217">
        <v>124.12821124207758</v>
      </c>
      <c r="AI217">
        <v>121.80782715855455</v>
      </c>
      <c r="AJ217">
        <v>0</v>
      </c>
      <c r="AK217">
        <v>0</v>
      </c>
      <c r="AL217">
        <v>0</v>
      </c>
      <c r="AM217">
        <v>0</v>
      </c>
      <c r="AN217">
        <v>346482.36</v>
      </c>
      <c r="AO217">
        <v>121.8</v>
      </c>
      <c r="AP217">
        <v>15648616.610000001</v>
      </c>
      <c r="AQ217">
        <v>15995098.970000001</v>
      </c>
      <c r="AS217">
        <v>15995098.970000001</v>
      </c>
      <c r="AU217">
        <v>80</v>
      </c>
      <c r="AV217">
        <v>40</v>
      </c>
      <c r="AX217">
        <v>5</v>
      </c>
      <c r="AY217">
        <v>659</v>
      </c>
    </row>
    <row r="218" spans="1:51" x14ac:dyDescent="0.25">
      <c r="A218" t="s">
        <v>528</v>
      </c>
      <c r="B218" t="s">
        <v>529</v>
      </c>
      <c r="C218" t="s">
        <v>530</v>
      </c>
      <c r="D218" t="s">
        <v>97</v>
      </c>
      <c r="F218">
        <v>49</v>
      </c>
      <c r="H218">
        <v>310345.61</v>
      </c>
      <c r="I218">
        <v>41673.519999999997</v>
      </c>
      <c r="J218">
        <v>92274.499999999985</v>
      </c>
      <c r="K218">
        <v>276967.08600000001</v>
      </c>
      <c r="L218">
        <v>721260.71600000001</v>
      </c>
      <c r="M218">
        <v>0.9</v>
      </c>
      <c r="N218">
        <v>676831.35</v>
      </c>
      <c r="O218">
        <v>13812.88</v>
      </c>
      <c r="Q218">
        <v>67683.13</v>
      </c>
      <c r="R218">
        <v>336804.53</v>
      </c>
      <c r="S218">
        <v>404487.66000000003</v>
      </c>
      <c r="T218">
        <v>0.59761956948359451</v>
      </c>
      <c r="V218">
        <v>272343.68999999994</v>
      </c>
      <c r="W218">
        <v>0.59761956948359451</v>
      </c>
      <c r="X218">
        <v>1</v>
      </c>
      <c r="Y218">
        <v>1</v>
      </c>
      <c r="AA218">
        <v>64943.736020052049</v>
      </c>
      <c r="AB218">
        <v>19483.120806015613</v>
      </c>
      <c r="AC218">
        <v>166659.69077458588</v>
      </c>
      <c r="AD218">
        <v>8693.0798916848944</v>
      </c>
      <c r="AE218">
        <v>8693.0798916848944</v>
      </c>
      <c r="AF218">
        <v>8530.5762672822093</v>
      </c>
      <c r="AG218">
        <v>397.61471032684926</v>
      </c>
      <c r="AH218">
        <v>177.40979370785499</v>
      </c>
      <c r="AI218">
        <v>174.093393209841</v>
      </c>
      <c r="AJ218">
        <v>0</v>
      </c>
      <c r="AK218">
        <v>0</v>
      </c>
      <c r="AL218">
        <v>0</v>
      </c>
      <c r="AM218">
        <v>0</v>
      </c>
      <c r="AN218">
        <v>28013.69</v>
      </c>
      <c r="AO218">
        <v>571.70000000000005</v>
      </c>
      <c r="AP218">
        <v>336804.52999999997</v>
      </c>
      <c r="AQ218">
        <v>364818.22</v>
      </c>
      <c r="AS218">
        <v>364818.22</v>
      </c>
      <c r="AU218">
        <v>89</v>
      </c>
      <c r="AV218">
        <v>45</v>
      </c>
      <c r="AX218">
        <v>2</v>
      </c>
      <c r="AY218">
        <v>23.853676246898395</v>
      </c>
    </row>
    <row r="219" spans="1:51" x14ac:dyDescent="0.25">
      <c r="A219" t="s">
        <v>531</v>
      </c>
      <c r="B219" t="s">
        <v>532</v>
      </c>
      <c r="C219" t="s">
        <v>530</v>
      </c>
      <c r="D219" t="s">
        <v>97</v>
      </c>
      <c r="F219">
        <v>30.98</v>
      </c>
      <c r="H219">
        <v>179960.38</v>
      </c>
      <c r="I219">
        <v>26347.87</v>
      </c>
      <c r="J219">
        <v>55585.679999999993</v>
      </c>
      <c r="K219">
        <v>162644.96311999997</v>
      </c>
      <c r="L219">
        <v>424538.89311999996</v>
      </c>
      <c r="M219">
        <v>0.9</v>
      </c>
      <c r="N219">
        <v>398349.5</v>
      </c>
      <c r="O219">
        <v>12858.27</v>
      </c>
      <c r="Q219">
        <v>39834.949999999997</v>
      </c>
      <c r="R219">
        <v>226791.58</v>
      </c>
      <c r="S219">
        <v>266626.52999999997</v>
      </c>
      <c r="T219">
        <v>0.66932814023865972</v>
      </c>
      <c r="V219">
        <v>131722.97000000003</v>
      </c>
      <c r="W219">
        <v>0.66932814023865972</v>
      </c>
      <c r="X219">
        <v>1</v>
      </c>
      <c r="Y219">
        <v>1</v>
      </c>
      <c r="AA219">
        <v>9657.6017691471498</v>
      </c>
      <c r="AB219">
        <v>2897.2805307441449</v>
      </c>
      <c r="AC219">
        <v>80091.665522330295</v>
      </c>
      <c r="AD219">
        <v>4177.634338620127</v>
      </c>
      <c r="AE219">
        <v>4177.634338620127</v>
      </c>
      <c r="AF219">
        <v>4099.5399543611893</v>
      </c>
      <c r="AG219">
        <v>93.520998410075691</v>
      </c>
      <c r="AH219">
        <v>134.84939763137919</v>
      </c>
      <c r="AI219">
        <v>132.32859762302095</v>
      </c>
      <c r="AJ219">
        <v>0</v>
      </c>
      <c r="AK219">
        <v>0</v>
      </c>
      <c r="AL219">
        <v>0</v>
      </c>
      <c r="AM219">
        <v>0</v>
      </c>
      <c r="AN219">
        <v>6996.82</v>
      </c>
      <c r="AO219">
        <v>225.84</v>
      </c>
      <c r="AP219">
        <v>226791.58000000002</v>
      </c>
      <c r="AQ219">
        <v>233788.40000000002</v>
      </c>
      <c r="AS219">
        <v>233788.40000000002</v>
      </c>
      <c r="AU219">
        <v>89</v>
      </c>
      <c r="AV219">
        <v>45</v>
      </c>
      <c r="AX219">
        <v>0</v>
      </c>
      <c r="AY219">
        <v>15.081365104671677</v>
      </c>
    </row>
    <row r="220" spans="1:51" x14ac:dyDescent="0.25">
      <c r="A220" t="s">
        <v>533</v>
      </c>
      <c r="B220" t="s">
        <v>534</v>
      </c>
      <c r="C220" t="s">
        <v>535</v>
      </c>
      <c r="D220" t="s">
        <v>102</v>
      </c>
      <c r="F220">
        <v>647.75</v>
      </c>
      <c r="H220">
        <v>3786404.8</v>
      </c>
      <c r="I220">
        <v>550898.42000000004</v>
      </c>
      <c r="J220">
        <v>994358.20000000007</v>
      </c>
      <c r="K220">
        <v>3031488.75</v>
      </c>
      <c r="L220">
        <v>8363150.1699999999</v>
      </c>
      <c r="M220">
        <v>0.9</v>
      </c>
      <c r="N220">
        <v>7829984.0199999996</v>
      </c>
      <c r="O220">
        <v>12087.97</v>
      </c>
      <c r="Q220">
        <v>7046985.6100000003</v>
      </c>
      <c r="R220">
        <v>562711.68999999994</v>
      </c>
      <c r="S220">
        <v>7722738.9000000004</v>
      </c>
      <c r="T220">
        <v>0.98630327728306155</v>
      </c>
      <c r="V220">
        <v>107245.11999999918</v>
      </c>
      <c r="W220">
        <v>0.98630327728306155</v>
      </c>
      <c r="X220">
        <v>3</v>
      </c>
      <c r="Y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24.75406514998755</v>
      </c>
      <c r="AK220">
        <v>0</v>
      </c>
      <c r="AL220">
        <v>16034.445700904436</v>
      </c>
      <c r="AM220">
        <v>0</v>
      </c>
      <c r="AN220">
        <v>16034.44</v>
      </c>
      <c r="AO220">
        <v>24.75</v>
      </c>
      <c r="AP220">
        <v>565372.27</v>
      </c>
      <c r="AQ220">
        <v>581406.71</v>
      </c>
      <c r="AS220">
        <v>581406.71</v>
      </c>
      <c r="AU220">
        <v>89</v>
      </c>
      <c r="AV220">
        <v>45</v>
      </c>
      <c r="AX220">
        <v>0</v>
      </c>
      <c r="AY220">
        <v>224.33</v>
      </c>
    </row>
    <row r="221" spans="1:51" x14ac:dyDescent="0.25">
      <c r="A221" t="s">
        <v>536</v>
      </c>
      <c r="B221" t="s">
        <v>537</v>
      </c>
      <c r="C221" t="s">
        <v>535</v>
      </c>
      <c r="D221" t="s">
        <v>102</v>
      </c>
      <c r="F221">
        <v>967.88</v>
      </c>
      <c r="H221">
        <v>5791887.8100000005</v>
      </c>
      <c r="I221">
        <v>823162.58</v>
      </c>
      <c r="J221">
        <v>1808743.4</v>
      </c>
      <c r="K221">
        <v>4951486.1137199998</v>
      </c>
      <c r="L221">
        <v>13375279.903720001</v>
      </c>
      <c r="M221">
        <v>0.9</v>
      </c>
      <c r="N221">
        <v>12532900.52</v>
      </c>
      <c r="O221">
        <v>12948.81</v>
      </c>
      <c r="Q221">
        <v>5401983.3399999999</v>
      </c>
      <c r="R221">
        <v>3884234.65</v>
      </c>
      <c r="S221">
        <v>9734002.6799999997</v>
      </c>
      <c r="T221">
        <v>0.77667597093477925</v>
      </c>
      <c r="V221">
        <v>2798897.84</v>
      </c>
      <c r="W221">
        <v>0.77667597093477925</v>
      </c>
      <c r="X221">
        <v>2</v>
      </c>
      <c r="Y221">
        <v>0</v>
      </c>
      <c r="AA221">
        <v>0</v>
      </c>
      <c r="AB221">
        <v>0</v>
      </c>
      <c r="AC221">
        <v>924118.89644520031</v>
      </c>
      <c r="AD221">
        <v>48202.653916353207</v>
      </c>
      <c r="AE221">
        <v>48202.653916353207</v>
      </c>
      <c r="AF221">
        <v>47301.580181286277</v>
      </c>
      <c r="AG221">
        <v>0</v>
      </c>
      <c r="AH221">
        <v>49.802303918205986</v>
      </c>
      <c r="AI221">
        <v>48.87132721131367</v>
      </c>
      <c r="AJ221">
        <v>0</v>
      </c>
      <c r="AK221">
        <v>0</v>
      </c>
      <c r="AL221">
        <v>0</v>
      </c>
      <c r="AM221">
        <v>0</v>
      </c>
      <c r="AN221">
        <v>47301.58</v>
      </c>
      <c r="AO221">
        <v>48.87</v>
      </c>
      <c r="AP221">
        <v>4031554.4199999995</v>
      </c>
      <c r="AQ221">
        <v>4078855.9999999995</v>
      </c>
      <c r="AS221">
        <v>4078855.9999999995</v>
      </c>
      <c r="AU221">
        <v>89</v>
      </c>
      <c r="AV221">
        <v>45</v>
      </c>
      <c r="AX221">
        <v>0</v>
      </c>
      <c r="AY221">
        <v>478.66</v>
      </c>
    </row>
    <row r="222" spans="1:51" x14ac:dyDescent="0.25">
      <c r="A222" t="s">
        <v>538</v>
      </c>
      <c r="B222" t="s">
        <v>539</v>
      </c>
      <c r="C222" t="s">
        <v>535</v>
      </c>
      <c r="D222" t="s">
        <v>102</v>
      </c>
      <c r="F222">
        <v>409.79</v>
      </c>
      <c r="H222">
        <v>2395749.59</v>
      </c>
      <c r="I222">
        <v>348518.19</v>
      </c>
      <c r="J222">
        <v>647686.5</v>
      </c>
      <c r="K222">
        <v>2051843.0637600003</v>
      </c>
      <c r="L222">
        <v>5443797.3437600005</v>
      </c>
      <c r="M222">
        <v>0.9</v>
      </c>
      <c r="N222">
        <v>5104601.91</v>
      </c>
      <c r="O222">
        <v>12456.62</v>
      </c>
      <c r="Q222">
        <v>3031945.52</v>
      </c>
      <c r="R222">
        <v>1340347.93</v>
      </c>
      <c r="S222">
        <v>4463452.8099999996</v>
      </c>
      <c r="T222">
        <v>0.87439782547117362</v>
      </c>
      <c r="V222">
        <v>641149.10000000056</v>
      </c>
      <c r="W222">
        <v>0.87439782547117362</v>
      </c>
      <c r="X222">
        <v>2</v>
      </c>
      <c r="Y222">
        <v>0</v>
      </c>
      <c r="AA222">
        <v>0</v>
      </c>
      <c r="AB222">
        <v>0</v>
      </c>
      <c r="AC222">
        <v>57842.911123400401</v>
      </c>
      <c r="AD222">
        <v>3017.1245681923833</v>
      </c>
      <c r="AE222">
        <v>13233.949336703623</v>
      </c>
      <c r="AF222">
        <v>12986.561211991584</v>
      </c>
      <c r="AG222">
        <v>0</v>
      </c>
      <c r="AH222">
        <v>7.362611503922456</v>
      </c>
      <c r="AI222">
        <v>31.69077139996482</v>
      </c>
      <c r="AJ222">
        <v>0</v>
      </c>
      <c r="AK222">
        <v>0</v>
      </c>
      <c r="AL222">
        <v>0</v>
      </c>
      <c r="AM222">
        <v>0</v>
      </c>
      <c r="AN222">
        <v>12986.56</v>
      </c>
      <c r="AO222">
        <v>31.69</v>
      </c>
      <c r="AP222">
        <v>1360311.34</v>
      </c>
      <c r="AQ222">
        <v>1373297.9000000001</v>
      </c>
      <c r="AS222">
        <v>1373297.9000000001</v>
      </c>
      <c r="AU222">
        <v>89</v>
      </c>
      <c r="AV222">
        <v>45</v>
      </c>
      <c r="AX222">
        <v>0</v>
      </c>
      <c r="AY222">
        <v>151</v>
      </c>
    </row>
    <row r="223" spans="1:51" x14ac:dyDescent="0.25">
      <c r="A223" t="s">
        <v>540</v>
      </c>
      <c r="B223" t="s">
        <v>541</v>
      </c>
      <c r="C223" t="s">
        <v>530</v>
      </c>
      <c r="D223" t="s">
        <v>102</v>
      </c>
      <c r="F223">
        <v>607.27</v>
      </c>
      <c r="H223">
        <v>3477589.6500000004</v>
      </c>
      <c r="I223">
        <v>516470.98</v>
      </c>
      <c r="J223">
        <v>829236.45</v>
      </c>
      <c r="K223">
        <v>2982549.1608799994</v>
      </c>
      <c r="L223">
        <v>7805846.2408799995</v>
      </c>
      <c r="M223">
        <v>0.9</v>
      </c>
      <c r="N223">
        <v>7323516.5300000003</v>
      </c>
      <c r="O223">
        <v>12059.73</v>
      </c>
      <c r="Q223">
        <v>4592577.21</v>
      </c>
      <c r="R223">
        <v>1192953.3500000001</v>
      </c>
      <c r="S223">
        <v>6007805.0700000003</v>
      </c>
      <c r="T223">
        <v>0.82034430391324586</v>
      </c>
      <c r="V223">
        <v>1315711.46</v>
      </c>
      <c r="W223">
        <v>0.82034430391324586</v>
      </c>
      <c r="X223">
        <v>2</v>
      </c>
      <c r="Y223">
        <v>0</v>
      </c>
      <c r="AA223">
        <v>0</v>
      </c>
      <c r="AB223">
        <v>0</v>
      </c>
      <c r="AC223">
        <v>217534.87203030003</v>
      </c>
      <c r="AD223">
        <v>11346.763053488254</v>
      </c>
      <c r="AE223">
        <v>19611.460537592448</v>
      </c>
      <c r="AF223">
        <v>19244.854748056638</v>
      </c>
      <c r="AG223">
        <v>0</v>
      </c>
      <c r="AH223">
        <v>18.684873373438922</v>
      </c>
      <c r="AI223">
        <v>31.690771399964824</v>
      </c>
      <c r="AJ223">
        <v>0</v>
      </c>
      <c r="AK223">
        <v>0</v>
      </c>
      <c r="AL223">
        <v>0</v>
      </c>
      <c r="AM223">
        <v>0</v>
      </c>
      <c r="AN223">
        <v>19244.849999999999</v>
      </c>
      <c r="AO223">
        <v>31.69</v>
      </c>
      <c r="AP223">
        <v>1213123.7100000002</v>
      </c>
      <c r="AQ223">
        <v>1232368.5600000003</v>
      </c>
      <c r="AS223">
        <v>1232368.5600000003</v>
      </c>
      <c r="AU223">
        <v>89</v>
      </c>
      <c r="AV223">
        <v>45</v>
      </c>
      <c r="AX223">
        <v>15</v>
      </c>
      <c r="AY223">
        <v>145</v>
      </c>
    </row>
    <row r="224" spans="1:51" x14ac:dyDescent="0.25">
      <c r="A224" t="s">
        <v>542</v>
      </c>
      <c r="B224" t="s">
        <v>543</v>
      </c>
      <c r="C224" t="s">
        <v>530</v>
      </c>
      <c r="D224" t="s">
        <v>102</v>
      </c>
      <c r="F224">
        <v>790.5</v>
      </c>
      <c r="H224">
        <v>4571072.0199999996</v>
      </c>
      <c r="I224">
        <v>672304.44</v>
      </c>
      <c r="J224">
        <v>1337162.9599999997</v>
      </c>
      <c r="K224">
        <v>3713520.4029999995</v>
      </c>
      <c r="L224">
        <v>10294059.822999999</v>
      </c>
      <c r="M224">
        <v>0.9</v>
      </c>
      <c r="N224">
        <v>9636005.8800000008</v>
      </c>
      <c r="O224">
        <v>12189.76</v>
      </c>
      <c r="Q224">
        <v>10140459.199999999</v>
      </c>
      <c r="R224">
        <v>754725.11</v>
      </c>
      <c r="S224">
        <v>11123725.989999998</v>
      </c>
      <c r="T224">
        <v>1.1543917810477713</v>
      </c>
      <c r="V224">
        <v>-1487720.1099999975</v>
      </c>
      <c r="W224">
        <v>1.1543917810477713</v>
      </c>
      <c r="X224">
        <v>4</v>
      </c>
      <c r="Y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0.9759892364289291</v>
      </c>
      <c r="AL224">
        <v>0</v>
      </c>
      <c r="AM224">
        <v>771.51949139706846</v>
      </c>
      <c r="AN224">
        <v>771.51</v>
      </c>
      <c r="AO224">
        <v>0.97</v>
      </c>
      <c r="AP224">
        <v>754725.10999999987</v>
      </c>
      <c r="AQ224">
        <v>755496.61999999988</v>
      </c>
      <c r="AS224">
        <v>755496.61999999988</v>
      </c>
      <c r="AU224">
        <v>89</v>
      </c>
      <c r="AV224">
        <v>45</v>
      </c>
      <c r="AX224">
        <v>62.5</v>
      </c>
      <c r="AY224">
        <v>247</v>
      </c>
    </row>
    <row r="225" spans="1:51" x14ac:dyDescent="0.25">
      <c r="A225" t="s">
        <v>544</v>
      </c>
      <c r="B225" t="s">
        <v>545</v>
      </c>
      <c r="C225" t="s">
        <v>530</v>
      </c>
      <c r="D225" t="s">
        <v>102</v>
      </c>
      <c r="F225">
        <v>362.25</v>
      </c>
      <c r="H225">
        <v>2095475.85</v>
      </c>
      <c r="I225">
        <v>308086.38</v>
      </c>
      <c r="J225">
        <v>566409.6</v>
      </c>
      <c r="K225">
        <v>1788983.469</v>
      </c>
      <c r="L225">
        <v>4758955.2990000006</v>
      </c>
      <c r="M225">
        <v>0.9</v>
      </c>
      <c r="N225">
        <v>4461958.1100000003</v>
      </c>
      <c r="O225">
        <v>12317.34</v>
      </c>
      <c r="Q225">
        <v>2729782.51</v>
      </c>
      <c r="R225">
        <v>978389.05</v>
      </c>
      <c r="S225">
        <v>3824780.88</v>
      </c>
      <c r="T225">
        <v>0.85719784581303471</v>
      </c>
      <c r="V225">
        <v>637177.23000000045</v>
      </c>
      <c r="W225">
        <v>0.85719784581303471</v>
      </c>
      <c r="X225">
        <v>2</v>
      </c>
      <c r="Y225">
        <v>0</v>
      </c>
      <c r="AA225">
        <v>0</v>
      </c>
      <c r="AB225">
        <v>0</v>
      </c>
      <c r="AC225">
        <v>90219.622335600332</v>
      </c>
      <c r="AD225">
        <v>4705.9152763087295</v>
      </c>
      <c r="AE225">
        <v>11698.670409773023</v>
      </c>
      <c r="AF225">
        <v>11479.981939637257</v>
      </c>
      <c r="AG225">
        <v>0</v>
      </c>
      <c r="AH225">
        <v>12.990794413550669</v>
      </c>
      <c r="AI225">
        <v>31.690771399964824</v>
      </c>
      <c r="AJ225">
        <v>0</v>
      </c>
      <c r="AK225">
        <v>0</v>
      </c>
      <c r="AL225">
        <v>0</v>
      </c>
      <c r="AM225">
        <v>0</v>
      </c>
      <c r="AN225">
        <v>11479.98</v>
      </c>
      <c r="AO225">
        <v>31.69</v>
      </c>
      <c r="AP225">
        <v>1003083.85</v>
      </c>
      <c r="AQ225">
        <v>1014563.83</v>
      </c>
      <c r="AS225">
        <v>1014563.83</v>
      </c>
      <c r="AU225">
        <v>89</v>
      </c>
      <c r="AV225">
        <v>45</v>
      </c>
      <c r="AX225">
        <v>0.5</v>
      </c>
      <c r="AY225">
        <v>130</v>
      </c>
    </row>
    <row r="226" spans="1:51" x14ac:dyDescent="0.25">
      <c r="A226" t="s">
        <v>546</v>
      </c>
      <c r="B226" t="s">
        <v>547</v>
      </c>
      <c r="C226" t="s">
        <v>530</v>
      </c>
      <c r="D226" t="s">
        <v>102</v>
      </c>
      <c r="F226">
        <v>551.46</v>
      </c>
      <c r="H226">
        <v>3204708.3</v>
      </c>
      <c r="I226">
        <v>469005.7</v>
      </c>
      <c r="J226">
        <v>875703.81</v>
      </c>
      <c r="K226">
        <v>2747151.8482399997</v>
      </c>
      <c r="L226">
        <v>7296569.6582399998</v>
      </c>
      <c r="M226">
        <v>0.9</v>
      </c>
      <c r="N226">
        <v>6841627.8700000001</v>
      </c>
      <c r="O226">
        <v>12406.39</v>
      </c>
      <c r="Q226">
        <v>4089564.29</v>
      </c>
      <c r="R226">
        <v>1244179.54</v>
      </c>
      <c r="S226">
        <v>5461245.29</v>
      </c>
      <c r="T226">
        <v>0.79823769923926013</v>
      </c>
      <c r="V226">
        <v>1380382.58</v>
      </c>
      <c r="W226">
        <v>0.79823769923926013</v>
      </c>
      <c r="X226">
        <v>2</v>
      </c>
      <c r="Y226">
        <v>0</v>
      </c>
      <c r="AA226">
        <v>0</v>
      </c>
      <c r="AB226">
        <v>0</v>
      </c>
      <c r="AC226">
        <v>329242.34010970022</v>
      </c>
      <c r="AD226">
        <v>17173.49860063081</v>
      </c>
      <c r="AE226">
        <v>17809.106374529834</v>
      </c>
      <c r="AF226">
        <v>17476.192796224601</v>
      </c>
      <c r="AG226">
        <v>0</v>
      </c>
      <c r="AH226">
        <v>31.141875386484621</v>
      </c>
      <c r="AI226">
        <v>31.69077139996482</v>
      </c>
      <c r="AJ226">
        <v>0</v>
      </c>
      <c r="AK226">
        <v>0</v>
      </c>
      <c r="AL226">
        <v>0</v>
      </c>
      <c r="AM226">
        <v>0</v>
      </c>
      <c r="AN226">
        <v>17476.189999999999</v>
      </c>
      <c r="AO226">
        <v>31.69</v>
      </c>
      <c r="AP226">
        <v>1281194.3499999996</v>
      </c>
      <c r="AQ226">
        <v>1298670.5399999996</v>
      </c>
      <c r="AS226">
        <v>1298670.5399999996</v>
      </c>
      <c r="AU226">
        <v>89</v>
      </c>
      <c r="AV226">
        <v>45</v>
      </c>
      <c r="AX226">
        <v>3.5</v>
      </c>
      <c r="AY226">
        <v>200</v>
      </c>
    </row>
    <row r="227" spans="1:51" x14ac:dyDescent="0.25">
      <c r="A227" t="s">
        <v>548</v>
      </c>
      <c r="B227" t="s">
        <v>549</v>
      </c>
      <c r="C227" t="s">
        <v>530</v>
      </c>
      <c r="D227" t="s">
        <v>102</v>
      </c>
      <c r="F227">
        <v>454.62</v>
      </c>
      <c r="H227">
        <v>2656854.5499999998</v>
      </c>
      <c r="I227">
        <v>386645.21</v>
      </c>
      <c r="J227">
        <v>769053.42</v>
      </c>
      <c r="K227">
        <v>2155924.5162799996</v>
      </c>
      <c r="L227">
        <v>5968477.6962799989</v>
      </c>
      <c r="M227">
        <v>0.9</v>
      </c>
      <c r="N227">
        <v>5587222.3700000001</v>
      </c>
      <c r="O227">
        <v>12289.87</v>
      </c>
      <c r="Q227">
        <v>6431261.1299999999</v>
      </c>
      <c r="R227">
        <v>441649.45</v>
      </c>
      <c r="S227">
        <v>7041732.4000000004</v>
      </c>
      <c r="T227">
        <v>1.2603279292783902</v>
      </c>
      <c r="V227">
        <v>-1454510.0300000003</v>
      </c>
      <c r="W227">
        <v>1.2603279292783902</v>
      </c>
      <c r="X227">
        <v>4</v>
      </c>
      <c r="Y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0.98400490876953961</v>
      </c>
      <c r="AL227">
        <v>0</v>
      </c>
      <c r="AM227">
        <v>447.3483116248081</v>
      </c>
      <c r="AN227">
        <v>447.34</v>
      </c>
      <c r="AO227">
        <v>0.98</v>
      </c>
      <c r="AP227">
        <v>441649.45</v>
      </c>
      <c r="AQ227">
        <v>442096.79000000004</v>
      </c>
      <c r="AS227">
        <v>442096.79000000004</v>
      </c>
      <c r="AU227">
        <v>89</v>
      </c>
      <c r="AV227">
        <v>45</v>
      </c>
      <c r="AX227">
        <v>6</v>
      </c>
      <c r="AY227">
        <v>181.33</v>
      </c>
    </row>
    <row r="228" spans="1:51" x14ac:dyDescent="0.25">
      <c r="A228" t="s">
        <v>550</v>
      </c>
      <c r="B228" t="s">
        <v>551</v>
      </c>
      <c r="C228" t="s">
        <v>530</v>
      </c>
      <c r="D228" t="s">
        <v>102</v>
      </c>
      <c r="F228">
        <v>246.75</v>
      </c>
      <c r="H228">
        <v>1398734.42</v>
      </c>
      <c r="I228">
        <v>209855.94</v>
      </c>
      <c r="J228">
        <v>320154.21000000002</v>
      </c>
      <c r="K228">
        <v>1129110.196</v>
      </c>
      <c r="L228">
        <v>3057854.7659999998</v>
      </c>
      <c r="M228">
        <v>0.9</v>
      </c>
      <c r="N228">
        <v>2864980.3</v>
      </c>
      <c r="O228">
        <v>11610.86</v>
      </c>
      <c r="Q228">
        <v>4026217.95</v>
      </c>
      <c r="R228">
        <v>141363.76</v>
      </c>
      <c r="S228">
        <v>4218642.82</v>
      </c>
      <c r="T228">
        <v>1.4724858038290876</v>
      </c>
      <c r="V228">
        <v>-1353662.5200000005</v>
      </c>
      <c r="W228">
        <v>1.4724858038290876</v>
      </c>
      <c r="X228">
        <v>4</v>
      </c>
      <c r="Y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0.92963897841500442</v>
      </c>
      <c r="AL228">
        <v>0</v>
      </c>
      <c r="AM228">
        <v>229.38841792390235</v>
      </c>
      <c r="AN228">
        <v>229.38</v>
      </c>
      <c r="AO228">
        <v>0.92</v>
      </c>
      <c r="AP228">
        <v>142157.40000000002</v>
      </c>
      <c r="AQ228">
        <v>142386.78000000003</v>
      </c>
      <c r="AS228">
        <v>142386.78000000003</v>
      </c>
      <c r="AU228">
        <v>89</v>
      </c>
      <c r="AV228">
        <v>45</v>
      </c>
      <c r="AX228">
        <v>1</v>
      </c>
      <c r="AY228">
        <v>59</v>
      </c>
    </row>
    <row r="229" spans="1:51" x14ac:dyDescent="0.25">
      <c r="A229" t="s">
        <v>552</v>
      </c>
      <c r="B229" t="s">
        <v>553</v>
      </c>
      <c r="C229" t="s">
        <v>554</v>
      </c>
      <c r="D229" t="s">
        <v>102</v>
      </c>
      <c r="F229">
        <v>3644.03</v>
      </c>
      <c r="H229">
        <v>22918826.870000001</v>
      </c>
      <c r="I229">
        <v>3099174.63</v>
      </c>
      <c r="J229">
        <v>9692112.9000000004</v>
      </c>
      <c r="K229">
        <v>19780764.384320006</v>
      </c>
      <c r="L229">
        <v>55490878.784320004</v>
      </c>
      <c r="M229">
        <v>0.9</v>
      </c>
      <c r="N229">
        <v>51919867.340000004</v>
      </c>
      <c r="O229">
        <v>14247.92</v>
      </c>
      <c r="Q229">
        <v>11280241.43</v>
      </c>
      <c r="R229">
        <v>21294386.010000002</v>
      </c>
      <c r="S229">
        <v>34266713.590000004</v>
      </c>
      <c r="T229">
        <v>0.65999231788484003</v>
      </c>
      <c r="V229">
        <v>17653153.75</v>
      </c>
      <c r="W229">
        <v>0.65999231788484003</v>
      </c>
      <c r="X229">
        <v>1</v>
      </c>
      <c r="Y229">
        <v>1</v>
      </c>
      <c r="AA229">
        <v>1743462.0713255405</v>
      </c>
      <c r="AB229">
        <v>523038.62139766215</v>
      </c>
      <c r="AC229">
        <v>9725993.2030825261</v>
      </c>
      <c r="AD229">
        <v>507314.24945901567</v>
      </c>
      <c r="AE229">
        <v>507314.24945901567</v>
      </c>
      <c r="AF229">
        <v>497830.79764729651</v>
      </c>
      <c r="AG229">
        <v>143.53301740042264</v>
      </c>
      <c r="AH229">
        <v>139.2179124373333</v>
      </c>
      <c r="AI229">
        <v>136.61544983090053</v>
      </c>
      <c r="AJ229">
        <v>0</v>
      </c>
      <c r="AK229">
        <v>0</v>
      </c>
      <c r="AL229">
        <v>0</v>
      </c>
      <c r="AM229">
        <v>0</v>
      </c>
      <c r="AN229">
        <v>1020869.41</v>
      </c>
      <c r="AO229">
        <v>280.14</v>
      </c>
      <c r="AP229">
        <v>23179325.470000003</v>
      </c>
      <c r="AQ229">
        <v>24200194.880000003</v>
      </c>
      <c r="AS229">
        <v>24200194.880000003</v>
      </c>
      <c r="AU229">
        <v>89</v>
      </c>
      <c r="AV229">
        <v>45</v>
      </c>
      <c r="AX229">
        <v>218</v>
      </c>
      <c r="AY229">
        <v>2797</v>
      </c>
    </row>
    <row r="230" spans="1:51" x14ac:dyDescent="0.25">
      <c r="A230" t="s">
        <v>555</v>
      </c>
      <c r="B230" t="s">
        <v>556</v>
      </c>
      <c r="C230" t="s">
        <v>554</v>
      </c>
      <c r="D230" t="s">
        <v>102</v>
      </c>
      <c r="F230">
        <v>417.19</v>
      </c>
      <c r="H230">
        <v>2418446.8899999997</v>
      </c>
      <c r="I230">
        <v>354811.75</v>
      </c>
      <c r="J230">
        <v>642290.53999999992</v>
      </c>
      <c r="K230">
        <v>2068985.4133599997</v>
      </c>
      <c r="L230">
        <v>5484534.5933599994</v>
      </c>
      <c r="M230">
        <v>0.9</v>
      </c>
      <c r="N230">
        <v>5142979.67</v>
      </c>
      <c r="O230">
        <v>12327.66</v>
      </c>
      <c r="Q230">
        <v>1921649.95</v>
      </c>
      <c r="R230">
        <v>1676045.53</v>
      </c>
      <c r="S230">
        <v>3655346.29</v>
      </c>
      <c r="T230">
        <v>0.71074484531260063</v>
      </c>
      <c r="V230">
        <v>1487633.38</v>
      </c>
      <c r="W230">
        <v>0.71074484531260063</v>
      </c>
      <c r="X230">
        <v>2</v>
      </c>
      <c r="Y230">
        <v>0</v>
      </c>
      <c r="AA230">
        <v>0</v>
      </c>
      <c r="AB230">
        <v>0</v>
      </c>
      <c r="AC230">
        <v>633252.01969779993</v>
      </c>
      <c r="AD230">
        <v>33030.844910479347</v>
      </c>
      <c r="AE230">
        <v>33030.844910479347</v>
      </c>
      <c r="AF230">
        <v>32413.384576292134</v>
      </c>
      <c r="AG230">
        <v>0</v>
      </c>
      <c r="AH230">
        <v>79.174584507009627</v>
      </c>
      <c r="AI230">
        <v>77.694538642566059</v>
      </c>
      <c r="AJ230">
        <v>0</v>
      </c>
      <c r="AK230">
        <v>0</v>
      </c>
      <c r="AL230">
        <v>0</v>
      </c>
      <c r="AM230">
        <v>0</v>
      </c>
      <c r="AN230">
        <v>32413.38</v>
      </c>
      <c r="AO230">
        <v>77.69</v>
      </c>
      <c r="AP230">
        <v>1704754.2500000002</v>
      </c>
      <c r="AQ230">
        <v>1737167.6300000001</v>
      </c>
      <c r="AS230">
        <v>1737167.6300000001</v>
      </c>
      <c r="AU230">
        <v>89</v>
      </c>
      <c r="AV230">
        <v>45</v>
      </c>
      <c r="AX230">
        <v>0</v>
      </c>
      <c r="AY230">
        <v>145.66</v>
      </c>
    </row>
    <row r="231" spans="1:51" x14ac:dyDescent="0.25">
      <c r="A231" t="s">
        <v>557</v>
      </c>
      <c r="B231" t="s">
        <v>558</v>
      </c>
      <c r="C231" t="s">
        <v>554</v>
      </c>
      <c r="D231" t="s">
        <v>102</v>
      </c>
      <c r="F231">
        <v>799</v>
      </c>
      <c r="H231">
        <v>4605737.97</v>
      </c>
      <c r="I231">
        <v>679533.52</v>
      </c>
      <c r="J231">
        <v>1116125.42</v>
      </c>
      <c r="K231">
        <v>3934885.6420000005</v>
      </c>
      <c r="L231">
        <v>10336282.552000001</v>
      </c>
      <c r="M231">
        <v>0.9</v>
      </c>
      <c r="N231">
        <v>9696142.8599999994</v>
      </c>
      <c r="O231">
        <v>12135.34</v>
      </c>
      <c r="Q231">
        <v>4892765.4800000004</v>
      </c>
      <c r="R231">
        <v>2518538.35</v>
      </c>
      <c r="S231">
        <v>7477101.2300000004</v>
      </c>
      <c r="T231">
        <v>0.7711418177268895</v>
      </c>
      <c r="V231">
        <v>2219041.629999999</v>
      </c>
      <c r="W231">
        <v>0.7711418177268895</v>
      </c>
      <c r="X231">
        <v>2</v>
      </c>
      <c r="Y231">
        <v>0</v>
      </c>
      <c r="AA231">
        <v>0</v>
      </c>
      <c r="AB231">
        <v>0</v>
      </c>
      <c r="AC231">
        <v>700054.14084319922</v>
      </c>
      <c r="AD231">
        <v>36515.287809370908</v>
      </c>
      <c r="AE231">
        <v>36515.287809370908</v>
      </c>
      <c r="AF231">
        <v>35832.691228059623</v>
      </c>
      <c r="AG231">
        <v>0</v>
      </c>
      <c r="AH231">
        <v>45.70123630709751</v>
      </c>
      <c r="AI231">
        <v>44.846922688435072</v>
      </c>
      <c r="AJ231">
        <v>0</v>
      </c>
      <c r="AK231">
        <v>0</v>
      </c>
      <c r="AL231">
        <v>0</v>
      </c>
      <c r="AM231">
        <v>0</v>
      </c>
      <c r="AN231">
        <v>35832.69</v>
      </c>
      <c r="AO231">
        <v>44.84</v>
      </c>
      <c r="AP231">
        <v>2576641.08</v>
      </c>
      <c r="AQ231">
        <v>2612473.77</v>
      </c>
      <c r="AS231">
        <v>2612473.77</v>
      </c>
      <c r="AU231">
        <v>89</v>
      </c>
      <c r="AV231">
        <v>45</v>
      </c>
      <c r="AX231">
        <v>0</v>
      </c>
      <c r="AY231">
        <v>227.33</v>
      </c>
    </row>
    <row r="232" spans="1:51" x14ac:dyDescent="0.25">
      <c r="A232" t="s">
        <v>559</v>
      </c>
      <c r="B232" t="s">
        <v>560</v>
      </c>
      <c r="C232" t="s">
        <v>554</v>
      </c>
      <c r="D232" t="s">
        <v>102</v>
      </c>
      <c r="F232">
        <v>783.75</v>
      </c>
      <c r="H232">
        <v>4555703.8099999996</v>
      </c>
      <c r="I232">
        <v>666563.69999999995</v>
      </c>
      <c r="J232">
        <v>1229146.1699999995</v>
      </c>
      <c r="K232">
        <v>3901584.4279999994</v>
      </c>
      <c r="L232">
        <v>10352998.107999999</v>
      </c>
      <c r="M232">
        <v>0.9</v>
      </c>
      <c r="N232">
        <v>9707856.7400000002</v>
      </c>
      <c r="O232">
        <v>12386.42</v>
      </c>
      <c r="Q232">
        <v>4370735.4800000004</v>
      </c>
      <c r="R232">
        <v>2342969.66</v>
      </c>
      <c r="S232">
        <v>6893271.4400000004</v>
      </c>
      <c r="T232">
        <v>0.71007140140389013</v>
      </c>
      <c r="V232">
        <v>2814585.3</v>
      </c>
      <c r="W232">
        <v>0.71007140140389013</v>
      </c>
      <c r="X232">
        <v>2</v>
      </c>
      <c r="Y232">
        <v>0</v>
      </c>
      <c r="AA232">
        <v>0</v>
      </c>
      <c r="AB232">
        <v>0</v>
      </c>
      <c r="AC232">
        <v>1052625.2064833995</v>
      </c>
      <c r="AD232">
        <v>54905.628190190298</v>
      </c>
      <c r="AE232">
        <v>54905.628190190298</v>
      </c>
      <c r="AF232">
        <v>53879.252763737975</v>
      </c>
      <c r="AG232">
        <v>0</v>
      </c>
      <c r="AH232">
        <v>70.05502799386322</v>
      </c>
      <c r="AI232">
        <v>68.745458071754996</v>
      </c>
      <c r="AJ232">
        <v>0</v>
      </c>
      <c r="AK232">
        <v>0</v>
      </c>
      <c r="AL232">
        <v>0</v>
      </c>
      <c r="AM232">
        <v>0</v>
      </c>
      <c r="AN232">
        <v>53879.25</v>
      </c>
      <c r="AO232">
        <v>68.739999999999995</v>
      </c>
      <c r="AP232">
        <v>2398347.0900000003</v>
      </c>
      <c r="AQ232">
        <v>2452226.3400000003</v>
      </c>
      <c r="AS232">
        <v>2452226.3400000003</v>
      </c>
      <c r="AU232">
        <v>89</v>
      </c>
      <c r="AV232">
        <v>45</v>
      </c>
      <c r="AX232">
        <v>21.5</v>
      </c>
      <c r="AY232">
        <v>255</v>
      </c>
    </row>
    <row r="233" spans="1:51" x14ac:dyDescent="0.25">
      <c r="A233" t="s">
        <v>561</v>
      </c>
      <c r="B233" t="s">
        <v>562</v>
      </c>
      <c r="C233" t="s">
        <v>554</v>
      </c>
      <c r="D233" t="s">
        <v>102</v>
      </c>
      <c r="F233">
        <v>306.5</v>
      </c>
      <c r="H233">
        <v>1741103.5100000002</v>
      </c>
      <c r="I233">
        <v>260672.12</v>
      </c>
      <c r="J233">
        <v>404518.92</v>
      </c>
      <c r="K233">
        <v>1492767.7540000002</v>
      </c>
      <c r="L233">
        <v>3899062.3040000005</v>
      </c>
      <c r="M233">
        <v>0.9</v>
      </c>
      <c r="N233">
        <v>3658432.84</v>
      </c>
      <c r="O233">
        <v>11936.15</v>
      </c>
      <c r="Q233">
        <v>2118062.7999999998</v>
      </c>
      <c r="R233">
        <v>1101394.58</v>
      </c>
      <c r="S233">
        <v>3250327.15</v>
      </c>
      <c r="T233">
        <v>0.88844794811102779</v>
      </c>
      <c r="V233">
        <v>408105.68999999994</v>
      </c>
      <c r="W233">
        <v>0.88844794811102779</v>
      </c>
      <c r="X233">
        <v>2</v>
      </c>
      <c r="Y233">
        <v>0</v>
      </c>
      <c r="AA233">
        <v>0</v>
      </c>
      <c r="AB233">
        <v>0</v>
      </c>
      <c r="AC233">
        <v>19559.041496799982</v>
      </c>
      <c r="AD233">
        <v>1020.2125633752236</v>
      </c>
      <c r="AE233">
        <v>9898.2539146871823</v>
      </c>
      <c r="AF233">
        <v>9713.2214340892169</v>
      </c>
      <c r="AG233">
        <v>0</v>
      </c>
      <c r="AH233">
        <v>3.3285891137853949</v>
      </c>
      <c r="AI233">
        <v>31.69077139996482</v>
      </c>
      <c r="AJ233">
        <v>0</v>
      </c>
      <c r="AK233">
        <v>0</v>
      </c>
      <c r="AL233">
        <v>0</v>
      </c>
      <c r="AM233">
        <v>0</v>
      </c>
      <c r="AN233">
        <v>9713.2199999999993</v>
      </c>
      <c r="AO233">
        <v>31.69</v>
      </c>
      <c r="AP233">
        <v>1110944.4500000002</v>
      </c>
      <c r="AQ233">
        <v>1120657.6700000002</v>
      </c>
      <c r="AS233">
        <v>1120657.6700000002</v>
      </c>
      <c r="AU233">
        <v>89</v>
      </c>
      <c r="AV233">
        <v>45</v>
      </c>
      <c r="AX233">
        <v>0</v>
      </c>
      <c r="AY233">
        <v>77</v>
      </c>
    </row>
    <row r="234" spans="1:51" x14ac:dyDescent="0.25">
      <c r="A234" t="s">
        <v>566</v>
      </c>
      <c r="B234" t="s">
        <v>567</v>
      </c>
      <c r="C234" t="s">
        <v>565</v>
      </c>
      <c r="D234" t="s">
        <v>97</v>
      </c>
      <c r="F234">
        <v>105.65</v>
      </c>
      <c r="H234">
        <v>650740.06999999995</v>
      </c>
      <c r="I234">
        <v>89853.21</v>
      </c>
      <c r="J234">
        <v>200141.84</v>
      </c>
      <c r="K234">
        <v>581910.01260000002</v>
      </c>
      <c r="L234">
        <v>1522645.1325999999</v>
      </c>
      <c r="M234">
        <v>0.9</v>
      </c>
      <c r="N234">
        <v>1428571.62</v>
      </c>
      <c r="O234">
        <v>13521.73</v>
      </c>
      <c r="Q234">
        <v>142857.16</v>
      </c>
      <c r="R234">
        <v>651442.79</v>
      </c>
      <c r="S234">
        <v>794299.95000000007</v>
      </c>
      <c r="T234">
        <v>0.55600989049467464</v>
      </c>
      <c r="V234">
        <v>634271.67000000004</v>
      </c>
      <c r="W234">
        <v>0.55600989049467464</v>
      </c>
      <c r="X234">
        <v>1</v>
      </c>
      <c r="Y234">
        <v>1</v>
      </c>
      <c r="AA234">
        <v>196517.58510860184</v>
      </c>
      <c r="AB234">
        <v>58955.275532580548</v>
      </c>
      <c r="AC234">
        <v>389213.30922067753</v>
      </c>
      <c r="AD234">
        <v>20301.624083406467</v>
      </c>
      <c r="AE234">
        <v>20301.624083406467</v>
      </c>
      <c r="AF234">
        <v>19922.116758508873</v>
      </c>
      <c r="AG234">
        <v>558.02437797047367</v>
      </c>
      <c r="AH234">
        <v>192.15924357223346</v>
      </c>
      <c r="AI234">
        <v>188.56712502138072</v>
      </c>
      <c r="AJ234">
        <v>0</v>
      </c>
      <c r="AK234">
        <v>0</v>
      </c>
      <c r="AL234">
        <v>0</v>
      </c>
      <c r="AM234">
        <v>0</v>
      </c>
      <c r="AN234">
        <v>78877.39</v>
      </c>
      <c r="AO234">
        <v>746.59</v>
      </c>
      <c r="AP234">
        <v>651442.79</v>
      </c>
      <c r="AQ234">
        <v>730320.18</v>
      </c>
      <c r="AS234">
        <v>730320.18</v>
      </c>
      <c r="AU234">
        <v>103</v>
      </c>
      <c r="AV234">
        <v>52</v>
      </c>
      <c r="AX234">
        <v>4</v>
      </c>
      <c r="AY234">
        <v>49.650455469315325</v>
      </c>
    </row>
    <row r="235" spans="1:51" x14ac:dyDescent="0.25">
      <c r="A235" t="s">
        <v>568</v>
      </c>
      <c r="B235" t="s">
        <v>569</v>
      </c>
      <c r="C235" t="s">
        <v>565</v>
      </c>
      <c r="D235" t="s">
        <v>102</v>
      </c>
      <c r="F235">
        <v>594.03</v>
      </c>
      <c r="H235">
        <v>3413857.69</v>
      </c>
      <c r="I235">
        <v>505210.63</v>
      </c>
      <c r="J235">
        <v>805341.82</v>
      </c>
      <c r="K235">
        <v>2893003.9643199993</v>
      </c>
      <c r="L235">
        <v>7617414.104319999</v>
      </c>
      <c r="M235">
        <v>0.9</v>
      </c>
      <c r="N235">
        <v>7144973.0899999999</v>
      </c>
      <c r="O235">
        <v>12027.96</v>
      </c>
      <c r="Q235">
        <v>3086134.2</v>
      </c>
      <c r="R235">
        <v>1488700.89</v>
      </c>
      <c r="S235">
        <v>5077763.5200000005</v>
      </c>
      <c r="T235">
        <v>0.7106763672919586</v>
      </c>
      <c r="V235">
        <v>2067209.5699999994</v>
      </c>
      <c r="W235">
        <v>0.7106763672919586</v>
      </c>
      <c r="X235">
        <v>2</v>
      </c>
      <c r="Y235">
        <v>0</v>
      </c>
      <c r="AA235">
        <v>0</v>
      </c>
      <c r="AB235">
        <v>0</v>
      </c>
      <c r="AC235">
        <v>787278.53590200003</v>
      </c>
      <c r="AD235">
        <v>41064.970046424874</v>
      </c>
      <c r="AE235">
        <v>41064.970046424874</v>
      </c>
      <c r="AF235">
        <v>40297.324223347277</v>
      </c>
      <c r="AG235">
        <v>0</v>
      </c>
      <c r="AH235">
        <v>69.129454819495436</v>
      </c>
      <c r="AI235">
        <v>67.837187050060237</v>
      </c>
      <c r="AJ235">
        <v>0</v>
      </c>
      <c r="AK235">
        <v>0</v>
      </c>
      <c r="AL235">
        <v>0</v>
      </c>
      <c r="AM235">
        <v>0</v>
      </c>
      <c r="AN235">
        <v>40297.32</v>
      </c>
      <c r="AO235">
        <v>67.83</v>
      </c>
      <c r="AP235">
        <v>1517119.54</v>
      </c>
      <c r="AQ235">
        <v>1557416.86</v>
      </c>
      <c r="AS235">
        <v>1557416.86</v>
      </c>
      <c r="AU235">
        <v>101</v>
      </c>
      <c r="AV235">
        <v>51</v>
      </c>
      <c r="AX235">
        <v>0</v>
      </c>
      <c r="AY235">
        <v>158</v>
      </c>
    </row>
    <row r="236" spans="1:51" x14ac:dyDescent="0.25">
      <c r="A236" t="s">
        <v>570</v>
      </c>
      <c r="B236" t="s">
        <v>571</v>
      </c>
      <c r="C236" t="s">
        <v>565</v>
      </c>
      <c r="D236" t="s">
        <v>102</v>
      </c>
      <c r="F236">
        <v>3185.5</v>
      </c>
      <c r="H236">
        <v>18042383.079999998</v>
      </c>
      <c r="I236">
        <v>2709204.04</v>
      </c>
      <c r="J236">
        <v>3829560.4100000006</v>
      </c>
      <c r="K236">
        <v>15320778.017999999</v>
      </c>
      <c r="L236">
        <v>39901925.547999993</v>
      </c>
      <c r="M236">
        <v>0.9</v>
      </c>
      <c r="N236">
        <v>37443810.789999999</v>
      </c>
      <c r="O236">
        <v>11754.45</v>
      </c>
      <c r="Q236">
        <v>13479930.529999999</v>
      </c>
      <c r="R236">
        <v>10394678.470000001</v>
      </c>
      <c r="S236">
        <v>24173378.57</v>
      </c>
      <c r="T236">
        <v>0.6455907681398686</v>
      </c>
      <c r="V236">
        <v>13270432.219999999</v>
      </c>
      <c r="W236">
        <v>0.6455907681398686</v>
      </c>
      <c r="X236">
        <v>1</v>
      </c>
      <c r="Y236">
        <v>1</v>
      </c>
      <c r="AA236">
        <v>1796606.9684364051</v>
      </c>
      <c r="AB236">
        <v>538982.09053092147</v>
      </c>
      <c r="AC236">
        <v>5751724.1923002126</v>
      </c>
      <c r="AD236">
        <v>300013.74469264952</v>
      </c>
      <c r="AE236">
        <v>300013.74469264952</v>
      </c>
      <c r="AF236">
        <v>294405.45378877653</v>
      </c>
      <c r="AG236">
        <v>169.19858437636839</v>
      </c>
      <c r="AH236">
        <v>94.18105311337294</v>
      </c>
      <c r="AI236">
        <v>92.420484629972222</v>
      </c>
      <c r="AJ236">
        <v>0</v>
      </c>
      <c r="AK236">
        <v>0</v>
      </c>
      <c r="AL236">
        <v>0</v>
      </c>
      <c r="AM236">
        <v>0</v>
      </c>
      <c r="AN236">
        <v>833387.54</v>
      </c>
      <c r="AO236">
        <v>261.61</v>
      </c>
      <c r="AP236">
        <v>10486841.270000003</v>
      </c>
      <c r="AQ236">
        <v>11320228.810000002</v>
      </c>
      <c r="AS236">
        <v>11320228.810000002</v>
      </c>
      <c r="AU236">
        <v>101</v>
      </c>
      <c r="AV236">
        <v>51</v>
      </c>
      <c r="AX236">
        <v>37</v>
      </c>
      <c r="AY236">
        <v>577.66</v>
      </c>
    </row>
    <row r="237" spans="1:51" x14ac:dyDescent="0.25">
      <c r="A237" t="s">
        <v>572</v>
      </c>
      <c r="B237" t="s">
        <v>573</v>
      </c>
      <c r="C237" t="s">
        <v>565</v>
      </c>
      <c r="D237" t="s">
        <v>102</v>
      </c>
      <c r="F237">
        <v>9986.5</v>
      </c>
      <c r="H237">
        <v>60064423.560000002</v>
      </c>
      <c r="I237">
        <v>8493318.5199999996</v>
      </c>
      <c r="J237">
        <v>22618167.390000004</v>
      </c>
      <c r="K237">
        <v>52011774.047000006</v>
      </c>
      <c r="L237">
        <v>143187683.51700002</v>
      </c>
      <c r="M237">
        <v>0.9</v>
      </c>
      <c r="N237">
        <v>134070092.56999999</v>
      </c>
      <c r="O237">
        <v>13425.13</v>
      </c>
      <c r="Q237">
        <v>102255259.59999999</v>
      </c>
      <c r="R237">
        <v>14465104.34</v>
      </c>
      <c r="S237">
        <v>119703743.3</v>
      </c>
      <c r="T237">
        <v>0.89284448906829006</v>
      </c>
      <c r="V237">
        <v>14366349.269999996</v>
      </c>
      <c r="W237">
        <v>0.89284448906829006</v>
      </c>
      <c r="X237">
        <v>2</v>
      </c>
      <c r="Y237">
        <v>0</v>
      </c>
      <c r="AA237">
        <v>0</v>
      </c>
      <c r="AB237">
        <v>0</v>
      </c>
      <c r="AC237">
        <v>227651.38508489914</v>
      </c>
      <c r="AD237">
        <v>11874.447077142484</v>
      </c>
      <c r="AE237">
        <v>322508.6875008925</v>
      </c>
      <c r="AF237">
        <v>316479.88858574867</v>
      </c>
      <c r="AG237">
        <v>0</v>
      </c>
      <c r="AH237">
        <v>1.1890499251131512</v>
      </c>
      <c r="AI237">
        <v>31.69077139996482</v>
      </c>
      <c r="AJ237">
        <v>0</v>
      </c>
      <c r="AK237">
        <v>0</v>
      </c>
      <c r="AL237">
        <v>0</v>
      </c>
      <c r="AM237">
        <v>0</v>
      </c>
      <c r="AN237">
        <v>316479.88</v>
      </c>
      <c r="AO237">
        <v>31.69</v>
      </c>
      <c r="AP237">
        <v>15102532.770000001</v>
      </c>
      <c r="AQ237">
        <v>15419012.650000002</v>
      </c>
      <c r="AS237">
        <v>15419012.650000002</v>
      </c>
      <c r="AU237">
        <v>103</v>
      </c>
      <c r="AV237">
        <v>52</v>
      </c>
      <c r="AX237">
        <v>1213</v>
      </c>
      <c r="AY237">
        <v>5101.33</v>
      </c>
    </row>
    <row r="238" spans="1:51" x14ac:dyDescent="0.25">
      <c r="A238" t="s">
        <v>574</v>
      </c>
      <c r="B238" t="s">
        <v>575</v>
      </c>
      <c r="C238" t="s">
        <v>565</v>
      </c>
      <c r="D238" t="s">
        <v>102</v>
      </c>
      <c r="F238">
        <v>1561.27</v>
      </c>
      <c r="H238">
        <v>8933207.5899999999</v>
      </c>
      <c r="I238">
        <v>1327828.8999999999</v>
      </c>
      <c r="J238">
        <v>2058797.4100000001</v>
      </c>
      <c r="K238">
        <v>7623292.795880001</v>
      </c>
      <c r="L238">
        <v>19943126.695880003</v>
      </c>
      <c r="M238">
        <v>0.9</v>
      </c>
      <c r="N238">
        <v>18711143.300000001</v>
      </c>
      <c r="O238">
        <v>11984.56</v>
      </c>
      <c r="Q238">
        <v>6996096.4699999997</v>
      </c>
      <c r="R238">
        <v>5798638.8600000003</v>
      </c>
      <c r="S238">
        <v>13012394.27</v>
      </c>
      <c r="T238">
        <v>0.69543555203278251</v>
      </c>
      <c r="V238">
        <v>5698749.0300000012</v>
      </c>
      <c r="W238">
        <v>0.69543555203278251</v>
      </c>
      <c r="X238">
        <v>2</v>
      </c>
      <c r="Y238">
        <v>0</v>
      </c>
      <c r="AA238">
        <v>0</v>
      </c>
      <c r="AB238">
        <v>0</v>
      </c>
      <c r="AC238">
        <v>2396482.0856700018</v>
      </c>
      <c r="AD238">
        <v>125002.09338500578</v>
      </c>
      <c r="AE238">
        <v>125002.09338500578</v>
      </c>
      <c r="AF238">
        <v>122665.37343234359</v>
      </c>
      <c r="AG238">
        <v>0</v>
      </c>
      <c r="AH238">
        <v>80.064366435661853</v>
      </c>
      <c r="AI238">
        <v>78.567687480284377</v>
      </c>
      <c r="AJ238">
        <v>0</v>
      </c>
      <c r="AK238">
        <v>0</v>
      </c>
      <c r="AL238">
        <v>0</v>
      </c>
      <c r="AM238">
        <v>0</v>
      </c>
      <c r="AN238">
        <v>122665.37</v>
      </c>
      <c r="AO238">
        <v>78.56</v>
      </c>
      <c r="AP238">
        <v>5865393.8000000017</v>
      </c>
      <c r="AQ238">
        <v>5988059.1700000018</v>
      </c>
      <c r="AS238">
        <v>5988059.1700000018</v>
      </c>
      <c r="AU238">
        <v>102</v>
      </c>
      <c r="AV238">
        <v>51</v>
      </c>
      <c r="AX238">
        <v>7.66</v>
      </c>
      <c r="AY238">
        <v>378.66</v>
      </c>
    </row>
    <row r="239" spans="1:51" x14ac:dyDescent="0.25">
      <c r="A239" t="s">
        <v>576</v>
      </c>
      <c r="B239" t="s">
        <v>577</v>
      </c>
      <c r="C239" t="s">
        <v>565</v>
      </c>
      <c r="D239" t="s">
        <v>102</v>
      </c>
      <c r="F239">
        <v>395.44</v>
      </c>
      <c r="H239">
        <v>2299333.44</v>
      </c>
      <c r="I239">
        <v>336313.81</v>
      </c>
      <c r="J239">
        <v>607018.16</v>
      </c>
      <c r="K239">
        <v>1860419.1743600001</v>
      </c>
      <c r="L239">
        <v>5103084.5843599997</v>
      </c>
      <c r="M239">
        <v>0.9</v>
      </c>
      <c r="N239">
        <v>4778818.04</v>
      </c>
      <c r="O239">
        <v>12084.81</v>
      </c>
      <c r="Q239">
        <v>4118863.26</v>
      </c>
      <c r="R239">
        <v>637811.48</v>
      </c>
      <c r="S239">
        <v>4885891.25</v>
      </c>
      <c r="T239">
        <v>1.0224057934626865</v>
      </c>
      <c r="V239">
        <v>-107073.20999999996</v>
      </c>
      <c r="W239">
        <v>1.0224057934626865</v>
      </c>
      <c r="X239">
        <v>4</v>
      </c>
      <c r="Y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0.96758637243123069</v>
      </c>
      <c r="AL239">
        <v>0</v>
      </c>
      <c r="AM239">
        <v>382.62235511420585</v>
      </c>
      <c r="AN239">
        <v>382.62</v>
      </c>
      <c r="AO239">
        <v>0.96</v>
      </c>
      <c r="AP239">
        <v>637811.48</v>
      </c>
      <c r="AQ239">
        <v>638194.1</v>
      </c>
      <c r="AS239">
        <v>638194.1</v>
      </c>
      <c r="AU239">
        <v>102</v>
      </c>
      <c r="AV239">
        <v>51</v>
      </c>
      <c r="AX239">
        <v>0</v>
      </c>
      <c r="AY239">
        <v>137</v>
      </c>
    </row>
    <row r="240" spans="1:51" x14ac:dyDescent="0.25">
      <c r="A240" t="s">
        <v>578</v>
      </c>
      <c r="B240" t="s">
        <v>579</v>
      </c>
      <c r="C240" t="s">
        <v>565</v>
      </c>
      <c r="D240" t="s">
        <v>102</v>
      </c>
      <c r="F240">
        <v>4132.1899999999996</v>
      </c>
      <c r="H240">
        <v>25552711.899999999</v>
      </c>
      <c r="I240">
        <v>3514344.95</v>
      </c>
      <c r="J240">
        <v>11835324.869999997</v>
      </c>
      <c r="K240">
        <v>22470835.005359996</v>
      </c>
      <c r="L240">
        <v>63373216.725359991</v>
      </c>
      <c r="M240">
        <v>0.9</v>
      </c>
      <c r="N240">
        <v>59282978.549999997</v>
      </c>
      <c r="O240">
        <v>14346.62</v>
      </c>
      <c r="Q240">
        <v>31309378.32</v>
      </c>
      <c r="R240">
        <v>9633259.25</v>
      </c>
      <c r="S240">
        <v>42097108.780000001</v>
      </c>
      <c r="T240">
        <v>0.71010448208999455</v>
      </c>
      <c r="V240">
        <v>17185869.769999996</v>
      </c>
      <c r="W240">
        <v>0.71010448208999455</v>
      </c>
      <c r="X240">
        <v>2</v>
      </c>
      <c r="Y240">
        <v>0</v>
      </c>
      <c r="AA240">
        <v>0</v>
      </c>
      <c r="AB240">
        <v>0</v>
      </c>
      <c r="AC240">
        <v>6036310.060823</v>
      </c>
      <c r="AD240">
        <v>314857.93214802654</v>
      </c>
      <c r="AE240">
        <v>314857.93214802654</v>
      </c>
      <c r="AF240">
        <v>308972.15221922018</v>
      </c>
      <c r="AG240">
        <v>0</v>
      </c>
      <c r="AH240">
        <v>76.196383067580769</v>
      </c>
      <c r="AI240">
        <v>74.772010052592023</v>
      </c>
      <c r="AJ240">
        <v>0</v>
      </c>
      <c r="AK240">
        <v>0</v>
      </c>
      <c r="AL240">
        <v>0</v>
      </c>
      <c r="AM240">
        <v>0</v>
      </c>
      <c r="AN240">
        <v>308972.15000000002</v>
      </c>
      <c r="AO240">
        <v>74.77</v>
      </c>
      <c r="AP240">
        <v>11052770.410000002</v>
      </c>
      <c r="AQ240">
        <v>11361742.560000002</v>
      </c>
      <c r="AS240">
        <v>11361742.560000002</v>
      </c>
      <c r="AU240">
        <v>103</v>
      </c>
      <c r="AV240">
        <v>52</v>
      </c>
      <c r="AX240">
        <v>807.5</v>
      </c>
      <c r="AY240">
        <v>2815.66</v>
      </c>
    </row>
    <row r="241" spans="1:51" x14ac:dyDescent="0.25">
      <c r="A241" t="s">
        <v>580</v>
      </c>
      <c r="B241" t="s">
        <v>581</v>
      </c>
      <c r="C241" t="s">
        <v>565</v>
      </c>
      <c r="D241" t="s">
        <v>211</v>
      </c>
      <c r="F241">
        <v>152</v>
      </c>
      <c r="H241">
        <v>951367.30999999994</v>
      </c>
      <c r="I241">
        <v>129272.96000000001</v>
      </c>
      <c r="J241">
        <v>466129.56999999995</v>
      </c>
      <c r="K241">
        <v>813097.55199999991</v>
      </c>
      <c r="L241">
        <v>2359867.392</v>
      </c>
      <c r="M241">
        <v>0.9</v>
      </c>
      <c r="N241">
        <v>2205190.4</v>
      </c>
      <c r="O241">
        <v>14507.83</v>
      </c>
      <c r="Q241">
        <v>683609.02</v>
      </c>
      <c r="R241">
        <v>702543.78</v>
      </c>
      <c r="S241">
        <v>1401512.24</v>
      </c>
      <c r="T241">
        <v>0.63555157867547407</v>
      </c>
      <c r="V241">
        <v>803678.15999999992</v>
      </c>
      <c r="W241">
        <v>0.63555157867547407</v>
      </c>
      <c r="X241">
        <v>1</v>
      </c>
      <c r="Y241">
        <v>1</v>
      </c>
      <c r="AA241">
        <v>127946.47665373795</v>
      </c>
      <c r="AB241">
        <v>38383.942996121383</v>
      </c>
      <c r="AC241">
        <v>375894.87213267613</v>
      </c>
      <c r="AD241">
        <v>19606.925580725514</v>
      </c>
      <c r="AE241">
        <v>19606.925580725514</v>
      </c>
      <c r="AF241">
        <v>19240.40456516355</v>
      </c>
      <c r="AG241">
        <v>252.52594076395647</v>
      </c>
      <c r="AH241">
        <v>128.99293145214153</v>
      </c>
      <c r="AI241">
        <v>126.58160898133914</v>
      </c>
      <c r="AJ241">
        <v>0</v>
      </c>
      <c r="AK241">
        <v>0</v>
      </c>
      <c r="AL241">
        <v>0</v>
      </c>
      <c r="AM241">
        <v>0</v>
      </c>
      <c r="AN241">
        <v>57624.34</v>
      </c>
      <c r="AO241">
        <v>379.1</v>
      </c>
      <c r="AP241">
        <v>782654.32</v>
      </c>
      <c r="AQ241">
        <v>840278.65999999992</v>
      </c>
      <c r="AS241">
        <v>840278.65999999992</v>
      </c>
      <c r="AU241">
        <v>104</v>
      </c>
      <c r="AV241">
        <v>52</v>
      </c>
      <c r="AX241">
        <v>9.33</v>
      </c>
      <c r="AY241">
        <v>145.33000000000001</v>
      </c>
    </row>
    <row r="242" spans="1:51" x14ac:dyDescent="0.25">
      <c r="A242" t="s">
        <v>582</v>
      </c>
      <c r="B242" t="s">
        <v>583</v>
      </c>
      <c r="C242" t="s">
        <v>565</v>
      </c>
      <c r="D242" t="s">
        <v>211</v>
      </c>
      <c r="F242">
        <v>1695.75</v>
      </c>
      <c r="H242">
        <v>10349435.059999999</v>
      </c>
      <c r="I242">
        <v>1442201.46</v>
      </c>
      <c r="J242">
        <v>5145032.2299999995</v>
      </c>
      <c r="K242">
        <v>8968001.3139999993</v>
      </c>
      <c r="L242">
        <v>25904670.063999999</v>
      </c>
      <c r="M242">
        <v>0.9</v>
      </c>
      <c r="N242">
        <v>24211003.18</v>
      </c>
      <c r="O242">
        <v>14277.46</v>
      </c>
      <c r="Q242">
        <v>2693826.5600000001</v>
      </c>
      <c r="R242">
        <v>11646738.550000001</v>
      </c>
      <c r="S242">
        <v>14564998.140000001</v>
      </c>
      <c r="T242">
        <v>0.60158590008495472</v>
      </c>
      <c r="V242">
        <v>9646005.0399999991</v>
      </c>
      <c r="W242">
        <v>0.60158590008495472</v>
      </c>
      <c r="X242">
        <v>1</v>
      </c>
      <c r="Y242">
        <v>1</v>
      </c>
      <c r="AA242">
        <v>2227080.1551813893</v>
      </c>
      <c r="AB242">
        <v>668124.04655441677</v>
      </c>
      <c r="AC242">
        <v>5870285.7387264296</v>
      </c>
      <c r="AD242">
        <v>306197.99350755237</v>
      </c>
      <c r="AE242">
        <v>306197.99350755237</v>
      </c>
      <c r="AF242">
        <v>300474.09767894022</v>
      </c>
      <c r="AG242">
        <v>393.99914288923293</v>
      </c>
      <c r="AH242">
        <v>180.56788648536187</v>
      </c>
      <c r="AI242">
        <v>177.19245034877795</v>
      </c>
      <c r="AJ242">
        <v>0</v>
      </c>
      <c r="AK242">
        <v>0</v>
      </c>
      <c r="AL242">
        <v>0</v>
      </c>
      <c r="AM242">
        <v>0</v>
      </c>
      <c r="AN242">
        <v>968598.14</v>
      </c>
      <c r="AO242">
        <v>571.19000000000005</v>
      </c>
      <c r="AP242">
        <v>12775419.120000001</v>
      </c>
      <c r="AQ242">
        <v>13744017.260000002</v>
      </c>
      <c r="AS242">
        <v>13744017.260000002</v>
      </c>
      <c r="AU242">
        <v>104</v>
      </c>
      <c r="AV242">
        <v>52</v>
      </c>
      <c r="AX242">
        <v>351</v>
      </c>
      <c r="AY242">
        <v>1259.33</v>
      </c>
    </row>
    <row r="243" spans="1:51" x14ac:dyDescent="0.25">
      <c r="A243" t="s">
        <v>584</v>
      </c>
      <c r="B243" t="s">
        <v>585</v>
      </c>
      <c r="C243" t="s">
        <v>565</v>
      </c>
      <c r="D243" t="s">
        <v>211</v>
      </c>
      <c r="F243">
        <v>55.79</v>
      </c>
      <c r="H243">
        <v>342629.36</v>
      </c>
      <c r="I243">
        <v>47448.27</v>
      </c>
      <c r="J243">
        <v>222286.49000000002</v>
      </c>
      <c r="K243">
        <v>296186.49776</v>
      </c>
      <c r="L243">
        <v>908550.61776000005</v>
      </c>
      <c r="M243">
        <v>0.9</v>
      </c>
      <c r="N243">
        <v>847314.2</v>
      </c>
      <c r="O243">
        <v>15187.56</v>
      </c>
      <c r="Q243">
        <v>520484.74</v>
      </c>
      <c r="R243">
        <v>438974.27</v>
      </c>
      <c r="S243">
        <v>971937.3</v>
      </c>
      <c r="T243">
        <v>1.14708015043298</v>
      </c>
      <c r="V243">
        <v>-124623.10000000009</v>
      </c>
      <c r="W243">
        <v>1.14708015043298</v>
      </c>
      <c r="X243">
        <v>4</v>
      </c>
      <c r="Y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1.216012304284849</v>
      </c>
      <c r="AL243">
        <v>0</v>
      </c>
      <c r="AM243">
        <v>67.841326456051718</v>
      </c>
      <c r="AN243">
        <v>67.84</v>
      </c>
      <c r="AO243">
        <v>1.21</v>
      </c>
      <c r="AP243">
        <v>438974.27</v>
      </c>
      <c r="AQ243">
        <v>439042.11000000004</v>
      </c>
      <c r="AS243">
        <v>439042.11000000004</v>
      </c>
      <c r="AU243">
        <v>101</v>
      </c>
      <c r="AV243">
        <v>51</v>
      </c>
      <c r="AX243">
        <v>17</v>
      </c>
      <c r="AY243">
        <v>59.33</v>
      </c>
    </row>
    <row r="244" spans="1:51" x14ac:dyDescent="0.25">
      <c r="A244" t="s">
        <v>586</v>
      </c>
      <c r="B244" t="s">
        <v>587</v>
      </c>
      <c r="C244" t="s">
        <v>565</v>
      </c>
      <c r="D244" t="s">
        <v>211</v>
      </c>
      <c r="F244">
        <v>771.39</v>
      </c>
      <c r="H244">
        <v>4199562.4800000004</v>
      </c>
      <c r="I244">
        <v>656051.76</v>
      </c>
      <c r="J244">
        <v>879724.95000000007</v>
      </c>
      <c r="K244">
        <v>3502375.1021599993</v>
      </c>
      <c r="L244">
        <v>9237714.2921600007</v>
      </c>
      <c r="M244">
        <v>0.9</v>
      </c>
      <c r="N244">
        <v>8664180.3699999992</v>
      </c>
      <c r="O244">
        <v>11231.9</v>
      </c>
      <c r="Q244">
        <v>3747258.01</v>
      </c>
      <c r="R244">
        <v>2707026.95</v>
      </c>
      <c r="S244">
        <v>6500734.5199999996</v>
      </c>
      <c r="T244">
        <v>0.75029999865988484</v>
      </c>
      <c r="V244">
        <v>2163445.8499999996</v>
      </c>
      <c r="W244">
        <v>0.75029999865988484</v>
      </c>
      <c r="X244">
        <v>2</v>
      </c>
      <c r="Y244">
        <v>0</v>
      </c>
      <c r="AA244">
        <v>0</v>
      </c>
      <c r="AB244">
        <v>0</v>
      </c>
      <c r="AC244">
        <v>736063.2838775001</v>
      </c>
      <c r="AD244">
        <v>38393.548568006736</v>
      </c>
      <c r="AE244">
        <v>38393.548568006736</v>
      </c>
      <c r="AF244">
        <v>37675.840819576923</v>
      </c>
      <c r="AG244">
        <v>0</v>
      </c>
      <c r="AH244">
        <v>49.771903405549381</v>
      </c>
      <c r="AI244">
        <v>48.841494989015835</v>
      </c>
      <c r="AJ244">
        <v>0</v>
      </c>
      <c r="AK244">
        <v>0</v>
      </c>
      <c r="AL244">
        <v>0</v>
      </c>
      <c r="AM244">
        <v>0</v>
      </c>
      <c r="AN244">
        <v>37675.839999999997</v>
      </c>
      <c r="AO244">
        <v>48.84</v>
      </c>
      <c r="AP244">
        <v>2718423.52</v>
      </c>
      <c r="AQ244">
        <v>2756099.36</v>
      </c>
      <c r="AS244">
        <v>2756099.36</v>
      </c>
      <c r="AU244">
        <v>102</v>
      </c>
      <c r="AV244">
        <v>51</v>
      </c>
      <c r="AX244">
        <v>1</v>
      </c>
      <c r="AY244">
        <v>130</v>
      </c>
    </row>
    <row r="245" spans="1:51" x14ac:dyDescent="0.25">
      <c r="A245" t="s">
        <v>588</v>
      </c>
      <c r="B245" t="s">
        <v>589</v>
      </c>
      <c r="C245" t="s">
        <v>565</v>
      </c>
      <c r="D245" t="s">
        <v>211</v>
      </c>
      <c r="F245">
        <v>171.06</v>
      </c>
      <c r="H245">
        <v>952275.30999999994</v>
      </c>
      <c r="I245">
        <v>145483.1</v>
      </c>
      <c r="J245">
        <v>253678.64</v>
      </c>
      <c r="K245">
        <v>799891.62963999994</v>
      </c>
      <c r="L245">
        <v>2151328.6796399998</v>
      </c>
      <c r="M245">
        <v>0.9</v>
      </c>
      <c r="N245">
        <v>2016184.97</v>
      </c>
      <c r="O245">
        <v>11786.41</v>
      </c>
      <c r="Q245">
        <v>1448225.66</v>
      </c>
      <c r="R245">
        <v>295171.27</v>
      </c>
      <c r="S245">
        <v>1858473.52</v>
      </c>
      <c r="T245">
        <v>0.9217772910984452</v>
      </c>
      <c r="V245">
        <v>157711.44999999995</v>
      </c>
      <c r="W245">
        <v>0.9217772910984452</v>
      </c>
      <c r="X245">
        <v>3</v>
      </c>
      <c r="Y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24.136538173746356</v>
      </c>
      <c r="AK245">
        <v>0</v>
      </c>
      <c r="AL245">
        <v>4128.7962200010516</v>
      </c>
      <c r="AM245">
        <v>0</v>
      </c>
      <c r="AN245">
        <v>4128.79</v>
      </c>
      <c r="AO245">
        <v>24.13</v>
      </c>
      <c r="AP245">
        <v>297898.59999999998</v>
      </c>
      <c r="AQ245">
        <v>302027.38999999996</v>
      </c>
      <c r="AS245">
        <v>302027.38999999996</v>
      </c>
      <c r="AU245">
        <v>104</v>
      </c>
      <c r="AV245">
        <v>52</v>
      </c>
      <c r="AX245">
        <v>0</v>
      </c>
      <c r="AY245">
        <v>55.33</v>
      </c>
    </row>
    <row r="246" spans="1:51" x14ac:dyDescent="0.25">
      <c r="A246" t="s">
        <v>590</v>
      </c>
      <c r="B246" t="s">
        <v>591</v>
      </c>
      <c r="C246" t="s">
        <v>565</v>
      </c>
      <c r="D246" t="s">
        <v>222</v>
      </c>
      <c r="F246">
        <v>773.5</v>
      </c>
      <c r="H246">
        <v>5113771.8800000008</v>
      </c>
      <c r="I246">
        <v>657846.28</v>
      </c>
      <c r="J246">
        <v>2113108.16</v>
      </c>
      <c r="K246">
        <v>4629660.648</v>
      </c>
      <c r="L246">
        <v>12514386.968000002</v>
      </c>
      <c r="M246">
        <v>0.9</v>
      </c>
      <c r="N246">
        <v>11725914.33</v>
      </c>
      <c r="O246">
        <v>15159.55</v>
      </c>
      <c r="Q246">
        <v>2406359.9300000002</v>
      </c>
      <c r="R246">
        <v>4544076.1900000004</v>
      </c>
      <c r="S246">
        <v>7110698.6800000006</v>
      </c>
      <c r="T246">
        <v>0.60640888888363564</v>
      </c>
      <c r="V246">
        <v>4615215.6499999994</v>
      </c>
      <c r="W246">
        <v>0.60640888888363564</v>
      </c>
      <c r="X246">
        <v>1</v>
      </c>
      <c r="Y246">
        <v>1</v>
      </c>
      <c r="AA246">
        <v>1022069.3035507519</v>
      </c>
      <c r="AB246">
        <v>306620.79106522555</v>
      </c>
      <c r="AC246">
        <v>2607900.4490073579</v>
      </c>
      <c r="AD246">
        <v>136029.81529255875</v>
      </c>
      <c r="AE246">
        <v>136029.81529255875</v>
      </c>
      <c r="AF246">
        <v>133486.949209732</v>
      </c>
      <c r="AG246">
        <v>396.40696970294186</v>
      </c>
      <c r="AH246">
        <v>175.86272177447802</v>
      </c>
      <c r="AI246">
        <v>172.57524138297609</v>
      </c>
      <c r="AJ246">
        <v>0</v>
      </c>
      <c r="AK246">
        <v>0</v>
      </c>
      <c r="AL246">
        <v>0</v>
      </c>
      <c r="AM246">
        <v>0</v>
      </c>
      <c r="AN246">
        <v>440107.74</v>
      </c>
      <c r="AO246">
        <v>568.98</v>
      </c>
      <c r="AP246">
        <v>4905517.07</v>
      </c>
      <c r="AQ246">
        <v>5345624.8100000005</v>
      </c>
      <c r="AS246">
        <v>5345624.8100000005</v>
      </c>
      <c r="AU246">
        <v>104</v>
      </c>
      <c r="AV246">
        <v>52</v>
      </c>
      <c r="AX246">
        <v>110.5</v>
      </c>
      <c r="AY246">
        <v>535.66</v>
      </c>
    </row>
    <row r="247" spans="1:51" x14ac:dyDescent="0.25">
      <c r="A247" t="s">
        <v>592</v>
      </c>
      <c r="B247" t="s">
        <v>593</v>
      </c>
      <c r="C247" t="s">
        <v>565</v>
      </c>
      <c r="D247" t="s">
        <v>211</v>
      </c>
      <c r="F247">
        <v>254.37</v>
      </c>
      <c r="H247">
        <v>1407311.7600000002</v>
      </c>
      <c r="I247">
        <v>216336.59</v>
      </c>
      <c r="J247">
        <v>305822.7</v>
      </c>
      <c r="K247">
        <v>1091585.3312799998</v>
      </c>
      <c r="L247">
        <v>3021056.3812800003</v>
      </c>
      <c r="M247">
        <v>0.9</v>
      </c>
      <c r="N247">
        <v>2828109.27</v>
      </c>
      <c r="O247">
        <v>11118.09</v>
      </c>
      <c r="Q247">
        <v>2467808.14</v>
      </c>
      <c r="R247">
        <v>191182.57</v>
      </c>
      <c r="S247">
        <v>2713008.41</v>
      </c>
      <c r="T247">
        <v>0.95930112700348391</v>
      </c>
      <c r="V247">
        <v>115100.85999999987</v>
      </c>
      <c r="W247">
        <v>0.95930112700348391</v>
      </c>
      <c r="X247">
        <v>3</v>
      </c>
      <c r="Y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22.767920742271052</v>
      </c>
      <c r="AK247">
        <v>0</v>
      </c>
      <c r="AL247">
        <v>5791.4759992114878</v>
      </c>
      <c r="AM247">
        <v>0</v>
      </c>
      <c r="AN247">
        <v>5791.47</v>
      </c>
      <c r="AO247">
        <v>22.76</v>
      </c>
      <c r="AP247">
        <v>192086.58000000002</v>
      </c>
      <c r="AQ247">
        <v>197878.05000000002</v>
      </c>
      <c r="AS247">
        <v>197878.05000000002</v>
      </c>
      <c r="AU247">
        <v>104</v>
      </c>
      <c r="AV247">
        <v>52</v>
      </c>
      <c r="AX247">
        <v>0</v>
      </c>
      <c r="AY247">
        <v>51</v>
      </c>
    </row>
    <row r="248" spans="1:51" x14ac:dyDescent="0.25">
      <c r="A248" t="s">
        <v>594</v>
      </c>
      <c r="B248" t="s">
        <v>595</v>
      </c>
      <c r="C248" t="s">
        <v>565</v>
      </c>
      <c r="D248" t="s">
        <v>222</v>
      </c>
      <c r="F248">
        <v>452.49</v>
      </c>
      <c r="H248">
        <v>2726609.89</v>
      </c>
      <c r="I248">
        <v>384833.69</v>
      </c>
      <c r="J248">
        <v>489434.70000000007</v>
      </c>
      <c r="K248">
        <v>2409299.73856</v>
      </c>
      <c r="L248">
        <v>6010178.0185599998</v>
      </c>
      <c r="M248">
        <v>0.9</v>
      </c>
      <c r="N248">
        <v>5650090.1900000004</v>
      </c>
      <c r="O248">
        <v>12486.66</v>
      </c>
      <c r="Q248">
        <v>2798131.67</v>
      </c>
      <c r="R248">
        <v>987896.58</v>
      </c>
      <c r="S248">
        <v>3882574.43</v>
      </c>
      <c r="T248">
        <v>0.68717034585955872</v>
      </c>
      <c r="V248">
        <v>1767515.7600000002</v>
      </c>
      <c r="W248">
        <v>0.68717034585955872</v>
      </c>
      <c r="X248">
        <v>1</v>
      </c>
      <c r="Y248">
        <v>1</v>
      </c>
      <c r="AA248">
        <v>36170.94952608319</v>
      </c>
      <c r="AB248">
        <v>10851.284857824956</v>
      </c>
      <c r="AC248">
        <v>651001.37569047022</v>
      </c>
      <c r="AD248">
        <v>33956.663078946556</v>
      </c>
      <c r="AE248">
        <v>33956.663078946556</v>
      </c>
      <c r="AF248">
        <v>33321.896012302219</v>
      </c>
      <c r="AG248">
        <v>23.981269990110182</v>
      </c>
      <c r="AH248">
        <v>75.044007776849341</v>
      </c>
      <c r="AI248">
        <v>73.641176627775678</v>
      </c>
      <c r="AJ248">
        <v>0</v>
      </c>
      <c r="AK248">
        <v>0</v>
      </c>
      <c r="AL248">
        <v>0</v>
      </c>
      <c r="AM248">
        <v>0</v>
      </c>
      <c r="AN248">
        <v>44173.18</v>
      </c>
      <c r="AO248">
        <v>97.62</v>
      </c>
      <c r="AP248">
        <v>994666.82</v>
      </c>
      <c r="AQ248">
        <v>1038840</v>
      </c>
      <c r="AS248">
        <v>1038840</v>
      </c>
      <c r="AU248">
        <v>102</v>
      </c>
      <c r="AV248">
        <v>51</v>
      </c>
      <c r="AX248">
        <v>0</v>
      </c>
      <c r="AY248">
        <v>65</v>
      </c>
    </row>
    <row r="249" spans="1:51" x14ac:dyDescent="0.25">
      <c r="A249" t="s">
        <v>596</v>
      </c>
      <c r="B249" t="s">
        <v>597</v>
      </c>
      <c r="C249" t="s">
        <v>598</v>
      </c>
      <c r="D249" t="s">
        <v>102</v>
      </c>
      <c r="F249">
        <v>967.25</v>
      </c>
      <c r="H249">
        <v>5616921.79</v>
      </c>
      <c r="I249">
        <v>822626.78</v>
      </c>
      <c r="J249">
        <v>1495721.8399999999</v>
      </c>
      <c r="K249">
        <v>4796294.5939999996</v>
      </c>
      <c r="L249">
        <v>12731565.004000001</v>
      </c>
      <c r="M249">
        <v>0.9</v>
      </c>
      <c r="N249">
        <v>11938037.960000001</v>
      </c>
      <c r="O249">
        <v>12342.24</v>
      </c>
      <c r="Q249">
        <v>6174709.9000000004</v>
      </c>
      <c r="R249">
        <v>2630913.34</v>
      </c>
      <c r="S249">
        <v>9394420.2599999998</v>
      </c>
      <c r="T249">
        <v>0.78693167934942632</v>
      </c>
      <c r="V249">
        <v>2543617.7000000011</v>
      </c>
      <c r="W249">
        <v>0.78693167934942632</v>
      </c>
      <c r="X249">
        <v>2</v>
      </c>
      <c r="Y249">
        <v>0</v>
      </c>
      <c r="AA249">
        <v>0</v>
      </c>
      <c r="AB249">
        <v>0</v>
      </c>
      <c r="AC249">
        <v>724445.12227680045</v>
      </c>
      <c r="AD249">
        <v>37787.537561266108</v>
      </c>
      <c r="AE249">
        <v>37787.537561266108</v>
      </c>
      <c r="AF249">
        <v>37081.158247205967</v>
      </c>
      <c r="AG249">
        <v>0</v>
      </c>
      <c r="AH249">
        <v>39.066981195415984</v>
      </c>
      <c r="AI249">
        <v>38.336684670153495</v>
      </c>
      <c r="AJ249">
        <v>0</v>
      </c>
      <c r="AK249">
        <v>0</v>
      </c>
      <c r="AL249">
        <v>0</v>
      </c>
      <c r="AM249">
        <v>0</v>
      </c>
      <c r="AN249">
        <v>37081.15</v>
      </c>
      <c r="AO249">
        <v>38.33</v>
      </c>
      <c r="AP249">
        <v>2695749.3499999996</v>
      </c>
      <c r="AQ249">
        <v>2732830.4999999995</v>
      </c>
      <c r="AS249">
        <v>2732830.4999999995</v>
      </c>
      <c r="AU249">
        <v>106</v>
      </c>
      <c r="AV249">
        <v>53</v>
      </c>
      <c r="AX249">
        <v>16</v>
      </c>
      <c r="AY249">
        <v>319</v>
      </c>
    </row>
    <row r="250" spans="1:51" x14ac:dyDescent="0.25">
      <c r="A250" t="s">
        <v>599</v>
      </c>
      <c r="B250" t="s">
        <v>600</v>
      </c>
      <c r="C250" t="s">
        <v>598</v>
      </c>
      <c r="D250" t="s">
        <v>102</v>
      </c>
      <c r="F250">
        <v>1300.95</v>
      </c>
      <c r="H250">
        <v>7738278.7300000004</v>
      </c>
      <c r="I250">
        <v>1106431.95</v>
      </c>
      <c r="J250">
        <v>2303439.2200000002</v>
      </c>
      <c r="K250">
        <v>6632594.0527999997</v>
      </c>
      <c r="L250">
        <v>17780743.952799998</v>
      </c>
      <c r="M250">
        <v>0.9</v>
      </c>
      <c r="N250">
        <v>16665928.960000001</v>
      </c>
      <c r="O250">
        <v>12810.58</v>
      </c>
      <c r="Q250">
        <v>6911360.7300000004</v>
      </c>
      <c r="R250">
        <v>4145030.65</v>
      </c>
      <c r="S250">
        <v>11357861.800000001</v>
      </c>
      <c r="T250">
        <v>0.6815018729084994</v>
      </c>
      <c r="V250">
        <v>5308067.16</v>
      </c>
      <c r="W250">
        <v>0.6815018729084994</v>
      </c>
      <c r="X250">
        <v>1</v>
      </c>
      <c r="Y250">
        <v>1</v>
      </c>
      <c r="AA250">
        <v>201162.90780027397</v>
      </c>
      <c r="AB250">
        <v>60348.872340082191</v>
      </c>
      <c r="AC250">
        <v>2096032.6917385499</v>
      </c>
      <c r="AD250">
        <v>109330.45393388603</v>
      </c>
      <c r="AE250">
        <v>109330.45393388603</v>
      </c>
      <c r="AF250">
        <v>107286.69093582116</v>
      </c>
      <c r="AG250">
        <v>46.388310342505235</v>
      </c>
      <c r="AH250">
        <v>84.038936111215676</v>
      </c>
      <c r="AI250">
        <v>82.467958750006645</v>
      </c>
      <c r="AJ250">
        <v>0</v>
      </c>
      <c r="AK250">
        <v>0</v>
      </c>
      <c r="AL250">
        <v>0</v>
      </c>
      <c r="AM250">
        <v>0</v>
      </c>
      <c r="AN250">
        <v>167635.56</v>
      </c>
      <c r="AO250">
        <v>128.85</v>
      </c>
      <c r="AP250">
        <v>4299852.05</v>
      </c>
      <c r="AQ250">
        <v>4467487.6099999994</v>
      </c>
      <c r="AS250">
        <v>4467487.6099999994</v>
      </c>
      <c r="AU250">
        <v>106</v>
      </c>
      <c r="AV250">
        <v>53</v>
      </c>
      <c r="AX250">
        <v>22.5</v>
      </c>
      <c r="AY250">
        <v>556.33000000000004</v>
      </c>
    </row>
    <row r="251" spans="1:51" x14ac:dyDescent="0.25">
      <c r="A251" t="s">
        <v>601</v>
      </c>
      <c r="B251" t="s">
        <v>602</v>
      </c>
      <c r="C251" t="s">
        <v>603</v>
      </c>
      <c r="D251" t="s">
        <v>97</v>
      </c>
      <c r="F251">
        <v>86</v>
      </c>
      <c r="H251">
        <v>531089.17000000004</v>
      </c>
      <c r="I251">
        <v>73141.279999999999</v>
      </c>
      <c r="J251">
        <v>150712.42000000001</v>
      </c>
      <c r="K251">
        <v>472646.95299999998</v>
      </c>
      <c r="L251">
        <v>1227589.8230000001</v>
      </c>
      <c r="M251">
        <v>0.9</v>
      </c>
      <c r="N251">
        <v>1152095.53</v>
      </c>
      <c r="O251">
        <v>13396.45</v>
      </c>
      <c r="Q251">
        <v>115209.55</v>
      </c>
      <c r="R251">
        <v>572277.24</v>
      </c>
      <c r="S251">
        <v>687486.79</v>
      </c>
      <c r="T251">
        <v>0.59672724361668172</v>
      </c>
      <c r="V251">
        <v>464608.74</v>
      </c>
      <c r="W251">
        <v>0.59672724361668172</v>
      </c>
      <c r="X251">
        <v>1</v>
      </c>
      <c r="Y251">
        <v>1</v>
      </c>
      <c r="AA251">
        <v>111574.6201967377</v>
      </c>
      <c r="AB251">
        <v>33472.386059021308</v>
      </c>
      <c r="AC251">
        <v>284334.12084688089</v>
      </c>
      <c r="AD251">
        <v>14831.056129805573</v>
      </c>
      <c r="AE251">
        <v>14831.056129805573</v>
      </c>
      <c r="AF251">
        <v>14553.812574605028</v>
      </c>
      <c r="AG251">
        <v>389.21379138396873</v>
      </c>
      <c r="AH251">
        <v>172.45414104425083</v>
      </c>
      <c r="AI251">
        <v>169.23037877447706</v>
      </c>
      <c r="AJ251">
        <v>0</v>
      </c>
      <c r="AK251">
        <v>0</v>
      </c>
      <c r="AL251">
        <v>0</v>
      </c>
      <c r="AM251">
        <v>0</v>
      </c>
      <c r="AN251">
        <v>48026.19</v>
      </c>
      <c r="AO251">
        <v>558.44000000000005</v>
      </c>
      <c r="AP251">
        <v>572277.24</v>
      </c>
      <c r="AQ251">
        <v>620303.42999999993</v>
      </c>
      <c r="AS251">
        <v>620303.42999999993</v>
      </c>
      <c r="AU251">
        <v>110</v>
      </c>
      <c r="AV251">
        <v>55</v>
      </c>
      <c r="AX251">
        <v>0</v>
      </c>
      <c r="AY251">
        <v>39.512526825873152</v>
      </c>
    </row>
    <row r="252" spans="1:51" x14ac:dyDescent="0.25">
      <c r="A252" t="s">
        <v>604</v>
      </c>
      <c r="B252" t="s">
        <v>605</v>
      </c>
      <c r="C252" t="s">
        <v>603</v>
      </c>
      <c r="D252" t="s">
        <v>97</v>
      </c>
      <c r="F252">
        <v>135</v>
      </c>
      <c r="H252">
        <v>825428.36</v>
      </c>
      <c r="I252">
        <v>114814.8</v>
      </c>
      <c r="J252">
        <v>239231.12</v>
      </c>
      <c r="K252">
        <v>732128.28399999999</v>
      </c>
      <c r="L252">
        <v>1911602.564</v>
      </c>
      <c r="M252">
        <v>0.9</v>
      </c>
      <c r="N252">
        <v>1793655.13</v>
      </c>
      <c r="O252">
        <v>13286.33</v>
      </c>
      <c r="Q252">
        <v>179365.51</v>
      </c>
      <c r="R252">
        <v>643731.76</v>
      </c>
      <c r="S252">
        <v>823097.27</v>
      </c>
      <c r="T252">
        <v>0.45889382871499945</v>
      </c>
      <c r="V252">
        <v>970557.85999999987</v>
      </c>
      <c r="W252">
        <v>0.45889382871499945</v>
      </c>
      <c r="X252">
        <v>1</v>
      </c>
      <c r="Y252">
        <v>1</v>
      </c>
      <c r="AA252">
        <v>420932.03161912248</v>
      </c>
      <c r="AB252">
        <v>126279.60948573674</v>
      </c>
      <c r="AC252">
        <v>598421.46376283688</v>
      </c>
      <c r="AD252">
        <v>31214.060035821429</v>
      </c>
      <c r="AE252">
        <v>31214.060035821429</v>
      </c>
      <c r="AF252">
        <v>30630.561672600834</v>
      </c>
      <c r="AG252">
        <v>935.40451470916105</v>
      </c>
      <c r="AH252">
        <v>231.21525952460317</v>
      </c>
      <c r="AI252">
        <v>226.89304942667283</v>
      </c>
      <c r="AJ252">
        <v>0</v>
      </c>
      <c r="AK252">
        <v>0</v>
      </c>
      <c r="AL252">
        <v>0</v>
      </c>
      <c r="AM252">
        <v>0</v>
      </c>
      <c r="AN252">
        <v>156910.17000000001</v>
      </c>
      <c r="AO252">
        <v>1162.29</v>
      </c>
      <c r="AP252">
        <v>643731.76</v>
      </c>
      <c r="AQ252">
        <v>800641.93</v>
      </c>
      <c r="AS252">
        <v>800641.93</v>
      </c>
      <c r="AU252">
        <v>102</v>
      </c>
      <c r="AV252">
        <v>51</v>
      </c>
      <c r="AX252">
        <v>0</v>
      </c>
      <c r="AY252">
        <v>62.025478156893904</v>
      </c>
    </row>
    <row r="253" spans="1:51" x14ac:dyDescent="0.25">
      <c r="A253" t="s">
        <v>613</v>
      </c>
      <c r="B253" t="s">
        <v>614</v>
      </c>
      <c r="C253" t="s">
        <v>603</v>
      </c>
      <c r="D253" t="s">
        <v>102</v>
      </c>
      <c r="F253">
        <v>2608.63</v>
      </c>
      <c r="H253">
        <v>15583411.23</v>
      </c>
      <c r="I253">
        <v>2218587.64</v>
      </c>
      <c r="J253">
        <v>4918537.1500000004</v>
      </c>
      <c r="K253">
        <v>13319567.69672</v>
      </c>
      <c r="L253">
        <v>36040103.71672</v>
      </c>
      <c r="M253">
        <v>0.9</v>
      </c>
      <c r="N253">
        <v>33768050.109999999</v>
      </c>
      <c r="O253">
        <v>12944.74</v>
      </c>
      <c r="Q253">
        <v>12641397.82</v>
      </c>
      <c r="R253">
        <v>8277174.5700000003</v>
      </c>
      <c r="S253">
        <v>21786727.539999999</v>
      </c>
      <c r="T253">
        <v>0.64518760985693169</v>
      </c>
      <c r="V253">
        <v>11981322.57</v>
      </c>
      <c r="W253">
        <v>0.64518760985693169</v>
      </c>
      <c r="X253">
        <v>1</v>
      </c>
      <c r="Y253">
        <v>1</v>
      </c>
      <c r="AA253">
        <v>1633852.6444320194</v>
      </c>
      <c r="AB253">
        <v>490155.79332960583</v>
      </c>
      <c r="AC253">
        <v>5107179.2953129457</v>
      </c>
      <c r="AD253">
        <v>266393.85582062154</v>
      </c>
      <c r="AE253">
        <v>266393.85582062154</v>
      </c>
      <c r="AF253">
        <v>261414.03651275285</v>
      </c>
      <c r="AG253">
        <v>187.89778287055114</v>
      </c>
      <c r="AH253">
        <v>102.12021475664297</v>
      </c>
      <c r="AI253">
        <v>100.2112359793274</v>
      </c>
      <c r="AJ253">
        <v>0</v>
      </c>
      <c r="AK253">
        <v>0</v>
      </c>
      <c r="AL253">
        <v>0</v>
      </c>
      <c r="AM253">
        <v>0</v>
      </c>
      <c r="AN253">
        <v>751569.82</v>
      </c>
      <c r="AO253">
        <v>288.10000000000002</v>
      </c>
      <c r="AP253">
        <v>8669777.6599999983</v>
      </c>
      <c r="AQ253">
        <v>9421347.4799999986</v>
      </c>
      <c r="AS253">
        <v>9421347.4799999986</v>
      </c>
      <c r="AU253">
        <v>110</v>
      </c>
      <c r="AV253">
        <v>55</v>
      </c>
      <c r="AX253">
        <v>25.5</v>
      </c>
      <c r="AY253">
        <v>1273.6600000000001</v>
      </c>
    </row>
    <row r="254" spans="1:51" x14ac:dyDescent="0.25">
      <c r="A254" t="s">
        <v>615</v>
      </c>
      <c r="B254" t="s">
        <v>616</v>
      </c>
      <c r="C254" t="s">
        <v>603</v>
      </c>
      <c r="D254" t="s">
        <v>102</v>
      </c>
      <c r="F254">
        <v>3083.86</v>
      </c>
      <c r="H254">
        <v>18633350.259999998</v>
      </c>
      <c r="I254">
        <v>2622761.25</v>
      </c>
      <c r="J254">
        <v>6276270.6900000004</v>
      </c>
      <c r="K254">
        <v>15955047.272839997</v>
      </c>
      <c r="L254">
        <v>43487429.472839996</v>
      </c>
      <c r="M254">
        <v>0.9</v>
      </c>
      <c r="N254">
        <v>40734191.25</v>
      </c>
      <c r="O254">
        <v>13208.83</v>
      </c>
      <c r="Q254">
        <v>12269775.73</v>
      </c>
      <c r="R254">
        <v>14306490.73</v>
      </c>
      <c r="S254">
        <v>27767918.630000003</v>
      </c>
      <c r="T254">
        <v>0.68168577251426354</v>
      </c>
      <c r="V254">
        <v>12966272.619999997</v>
      </c>
      <c r="W254">
        <v>0.68168577251426354</v>
      </c>
      <c r="X254">
        <v>1</v>
      </c>
      <c r="Y254">
        <v>1</v>
      </c>
      <c r="AA254">
        <v>484183.26249550655</v>
      </c>
      <c r="AB254">
        <v>145254.97874865195</v>
      </c>
      <c r="AC254">
        <v>6191550.2298027026</v>
      </c>
      <c r="AD254">
        <v>322955.36221685162</v>
      </c>
      <c r="AE254">
        <v>322955.36221685162</v>
      </c>
      <c r="AF254">
        <v>316918.21341177507</v>
      </c>
      <c r="AG254">
        <v>47.101677361699927</v>
      </c>
      <c r="AH254">
        <v>104.72439157966042</v>
      </c>
      <c r="AI254">
        <v>102.76673176206931</v>
      </c>
      <c r="AJ254">
        <v>0</v>
      </c>
      <c r="AK254">
        <v>0</v>
      </c>
      <c r="AL254">
        <v>0</v>
      </c>
      <c r="AM254">
        <v>0</v>
      </c>
      <c r="AN254">
        <v>462173.19</v>
      </c>
      <c r="AO254">
        <v>149.86000000000001</v>
      </c>
      <c r="AP254">
        <v>15095180.879999999</v>
      </c>
      <c r="AQ254">
        <v>15557354.069999998</v>
      </c>
      <c r="AS254">
        <v>15557354.069999998</v>
      </c>
      <c r="AU254">
        <v>110</v>
      </c>
      <c r="AV254">
        <v>55</v>
      </c>
      <c r="AX254">
        <v>5.5</v>
      </c>
      <c r="AY254">
        <v>1742.66</v>
      </c>
    </row>
    <row r="255" spans="1:51" x14ac:dyDescent="0.25">
      <c r="A255" t="s">
        <v>617</v>
      </c>
      <c r="B255" t="s">
        <v>618</v>
      </c>
      <c r="C255" t="s">
        <v>603</v>
      </c>
      <c r="D255" t="s">
        <v>102</v>
      </c>
      <c r="F255">
        <v>246.46</v>
      </c>
      <c r="H255">
        <v>1468413.2599999998</v>
      </c>
      <c r="I255">
        <v>209609.3</v>
      </c>
      <c r="J255">
        <v>455972.19999999995</v>
      </c>
      <c r="K255">
        <v>1252970.0752399992</v>
      </c>
      <c r="L255">
        <v>3386964.835239999</v>
      </c>
      <c r="M255">
        <v>0.9</v>
      </c>
      <c r="N255">
        <v>3173565.35</v>
      </c>
      <c r="O255">
        <v>12876.59</v>
      </c>
      <c r="Q255">
        <v>1719120.35</v>
      </c>
      <c r="R255">
        <v>783088.17</v>
      </c>
      <c r="S255">
        <v>2565992.9900000002</v>
      </c>
      <c r="T255">
        <v>0.80855211946399663</v>
      </c>
      <c r="V255">
        <v>607572.35999999987</v>
      </c>
      <c r="W255">
        <v>0.80855211946399663</v>
      </c>
      <c r="X255">
        <v>2</v>
      </c>
      <c r="Y255">
        <v>0</v>
      </c>
      <c r="AA255">
        <v>0</v>
      </c>
      <c r="AB255">
        <v>0</v>
      </c>
      <c r="AC255">
        <v>133005.91259749988</v>
      </c>
      <c r="AD255">
        <v>6937.6765245555089</v>
      </c>
      <c r="AE255">
        <v>7959.294159262</v>
      </c>
      <c r="AF255">
        <v>7810.5075192353297</v>
      </c>
      <c r="AG255">
        <v>0</v>
      </c>
      <c r="AH255">
        <v>28.149300188896813</v>
      </c>
      <c r="AI255">
        <v>31.69077139996482</v>
      </c>
      <c r="AJ255">
        <v>0</v>
      </c>
      <c r="AK255">
        <v>0</v>
      </c>
      <c r="AL255">
        <v>0</v>
      </c>
      <c r="AM255">
        <v>0</v>
      </c>
      <c r="AN255">
        <v>7810.5</v>
      </c>
      <c r="AO255">
        <v>31.69</v>
      </c>
      <c r="AP255">
        <v>815655.93999999983</v>
      </c>
      <c r="AQ255">
        <v>823466.43999999983</v>
      </c>
      <c r="AS255">
        <v>823466.43999999983</v>
      </c>
      <c r="AU255">
        <v>110</v>
      </c>
      <c r="AV255">
        <v>55</v>
      </c>
      <c r="AX255">
        <v>0</v>
      </c>
      <c r="AY255">
        <v>120</v>
      </c>
    </row>
    <row r="256" spans="1:51" x14ac:dyDescent="0.25">
      <c r="A256" t="s">
        <v>619</v>
      </c>
      <c r="B256" t="s">
        <v>620</v>
      </c>
      <c r="C256" t="s">
        <v>621</v>
      </c>
      <c r="D256" t="s">
        <v>102</v>
      </c>
      <c r="F256">
        <v>549.44000000000005</v>
      </c>
      <c r="H256">
        <v>3279373.83</v>
      </c>
      <c r="I256">
        <v>467287.73</v>
      </c>
      <c r="J256">
        <v>1018714.3500000001</v>
      </c>
      <c r="K256">
        <v>2815906.3543600002</v>
      </c>
      <c r="L256">
        <v>7581282.2643600004</v>
      </c>
      <c r="M256">
        <v>0.9</v>
      </c>
      <c r="N256">
        <v>7104744.6699999999</v>
      </c>
      <c r="O256">
        <v>12930.88</v>
      </c>
      <c r="Q256">
        <v>2782928.48</v>
      </c>
      <c r="R256">
        <v>2368429.5699999998</v>
      </c>
      <c r="S256">
        <v>5323199.3599999994</v>
      </c>
      <c r="T256">
        <v>0.74924569527141072</v>
      </c>
      <c r="V256">
        <v>1781545.3100000005</v>
      </c>
      <c r="W256">
        <v>0.74924569527141072</v>
      </c>
      <c r="X256">
        <v>2</v>
      </c>
      <c r="Y256">
        <v>0</v>
      </c>
      <c r="AA256">
        <v>0</v>
      </c>
      <c r="AB256">
        <v>0</v>
      </c>
      <c r="AC256">
        <v>651532.39379690029</v>
      </c>
      <c r="AD256">
        <v>33984.361335205605</v>
      </c>
      <c r="AE256">
        <v>33984.361335205605</v>
      </c>
      <c r="AF256">
        <v>33349.076492688066</v>
      </c>
      <c r="AG256">
        <v>0</v>
      </c>
      <c r="AH256">
        <v>61.852725202398084</v>
      </c>
      <c r="AI256">
        <v>60.696484589196388</v>
      </c>
      <c r="AJ256">
        <v>0</v>
      </c>
      <c r="AK256">
        <v>0</v>
      </c>
      <c r="AL256">
        <v>0</v>
      </c>
      <c r="AM256">
        <v>0</v>
      </c>
      <c r="AN256">
        <v>33349.07</v>
      </c>
      <c r="AO256">
        <v>60.69</v>
      </c>
      <c r="AP256">
        <v>2426485.1800000002</v>
      </c>
      <c r="AQ256">
        <v>2459834.25</v>
      </c>
      <c r="AS256">
        <v>2459834.25</v>
      </c>
      <c r="AU256">
        <v>110</v>
      </c>
      <c r="AV256">
        <v>55</v>
      </c>
      <c r="AX256">
        <v>1</v>
      </c>
      <c r="AY256">
        <v>268.33</v>
      </c>
    </row>
    <row r="257" spans="1:51" x14ac:dyDescent="0.25">
      <c r="A257" t="s">
        <v>622</v>
      </c>
      <c r="B257" t="s">
        <v>623</v>
      </c>
      <c r="C257" t="s">
        <v>621</v>
      </c>
      <c r="D257" t="s">
        <v>102</v>
      </c>
      <c r="F257">
        <v>995.5</v>
      </c>
      <c r="H257">
        <v>5845953.7599999998</v>
      </c>
      <c r="I257">
        <v>846652.84</v>
      </c>
      <c r="J257">
        <v>1618667.8199999998</v>
      </c>
      <c r="K257">
        <v>4969552.835</v>
      </c>
      <c r="L257">
        <v>13280827.254999999</v>
      </c>
      <c r="M257">
        <v>0.9</v>
      </c>
      <c r="N257">
        <v>12449699.810000001</v>
      </c>
      <c r="O257">
        <v>12505.97</v>
      </c>
      <c r="Q257">
        <v>2980458.13</v>
      </c>
      <c r="R257">
        <v>4977898.67</v>
      </c>
      <c r="S257">
        <v>8094417.5099999998</v>
      </c>
      <c r="T257">
        <v>0.6501696935293414</v>
      </c>
      <c r="V257">
        <v>4355282.3000000007</v>
      </c>
      <c r="W257">
        <v>0.6501696935293414</v>
      </c>
      <c r="X257">
        <v>1</v>
      </c>
      <c r="Y257">
        <v>1</v>
      </c>
      <c r="AA257">
        <v>540347.94795178808</v>
      </c>
      <c r="AB257">
        <v>162104.38438553642</v>
      </c>
      <c r="AC257">
        <v>2242406.9550677608</v>
      </c>
      <c r="AD257">
        <v>116965.43248984883</v>
      </c>
      <c r="AE257">
        <v>116965.43248984883</v>
      </c>
      <c r="AF257">
        <v>114778.94542815634</v>
      </c>
      <c r="AG257">
        <v>162.83715156759058</v>
      </c>
      <c r="AH257">
        <v>117.49415619271605</v>
      </c>
      <c r="AI257">
        <v>115.29778546273866</v>
      </c>
      <c r="AJ257">
        <v>0</v>
      </c>
      <c r="AK257">
        <v>0</v>
      </c>
      <c r="AL257">
        <v>0</v>
      </c>
      <c r="AM257">
        <v>0</v>
      </c>
      <c r="AN257">
        <v>276883.32</v>
      </c>
      <c r="AO257">
        <v>278.13</v>
      </c>
      <c r="AP257">
        <v>5119227.8800000008</v>
      </c>
      <c r="AQ257">
        <v>5396111.2000000011</v>
      </c>
      <c r="AS257">
        <v>5396111.2000000011</v>
      </c>
      <c r="AU257">
        <v>110</v>
      </c>
      <c r="AV257">
        <v>55</v>
      </c>
      <c r="AX257">
        <v>2</v>
      </c>
      <c r="AY257">
        <v>382</v>
      </c>
    </row>
    <row r="258" spans="1:51" x14ac:dyDescent="0.25">
      <c r="A258" t="s">
        <v>624</v>
      </c>
      <c r="B258" t="s">
        <v>625</v>
      </c>
      <c r="C258" t="s">
        <v>626</v>
      </c>
      <c r="D258" t="s">
        <v>102</v>
      </c>
      <c r="F258">
        <v>948.75</v>
      </c>
      <c r="H258">
        <v>5539939.5</v>
      </c>
      <c r="I258">
        <v>806892.9</v>
      </c>
      <c r="J258">
        <v>1488498.08</v>
      </c>
      <c r="K258">
        <v>4721891.1459999997</v>
      </c>
      <c r="L258">
        <v>12557221.626</v>
      </c>
      <c r="M258">
        <v>0.9</v>
      </c>
      <c r="N258">
        <v>11773688.57</v>
      </c>
      <c r="O258">
        <v>12409.68</v>
      </c>
      <c r="Q258">
        <v>5092120.3</v>
      </c>
      <c r="R258">
        <v>1397126.75</v>
      </c>
      <c r="S258">
        <v>8137272.5700000003</v>
      </c>
      <c r="T258">
        <v>0.69114046304352006</v>
      </c>
      <c r="V258">
        <v>3636416</v>
      </c>
      <c r="W258">
        <v>0.69114046304352006</v>
      </c>
      <c r="X258">
        <v>1</v>
      </c>
      <c r="Y258">
        <v>1</v>
      </c>
      <c r="AA258">
        <v>28630.297413618304</v>
      </c>
      <c r="AB258">
        <v>8589.0892240854901</v>
      </c>
      <c r="AC258">
        <v>1390634.9455178319</v>
      </c>
      <c r="AD258">
        <v>72536.440127601833</v>
      </c>
      <c r="AE258">
        <v>72536.440127601833</v>
      </c>
      <c r="AF258">
        <v>71180.484060376606</v>
      </c>
      <c r="AG258">
        <v>9.0530584707093436</v>
      </c>
      <c r="AH258">
        <v>76.454745852544747</v>
      </c>
      <c r="AI258">
        <v>75.025543146642008</v>
      </c>
      <c r="AJ258">
        <v>0</v>
      </c>
      <c r="AK258">
        <v>0</v>
      </c>
      <c r="AL258">
        <v>0</v>
      </c>
      <c r="AM258">
        <v>0</v>
      </c>
      <c r="AN258">
        <v>79769.570000000007</v>
      </c>
      <c r="AO258">
        <v>84.07</v>
      </c>
      <c r="AP258">
        <v>1468464.02</v>
      </c>
      <c r="AQ258">
        <v>1548233.59</v>
      </c>
      <c r="AS258">
        <v>1548233.59</v>
      </c>
      <c r="AU258">
        <v>102</v>
      </c>
      <c r="AV258">
        <v>51</v>
      </c>
      <c r="AX258">
        <v>0</v>
      </c>
      <c r="AY258">
        <v>342.33</v>
      </c>
    </row>
    <row r="259" spans="1:51" x14ac:dyDescent="0.25">
      <c r="A259" t="s">
        <v>627</v>
      </c>
      <c r="B259" t="s">
        <v>628</v>
      </c>
      <c r="C259" t="s">
        <v>626</v>
      </c>
      <c r="D259" t="s">
        <v>102</v>
      </c>
      <c r="F259">
        <v>627.27</v>
      </c>
      <c r="H259">
        <v>3675733.46</v>
      </c>
      <c r="I259">
        <v>533480.57999999996</v>
      </c>
      <c r="J259">
        <v>1112364.8700000001</v>
      </c>
      <c r="K259">
        <v>3164027.0688799997</v>
      </c>
      <c r="L259">
        <v>8485605.9788799994</v>
      </c>
      <c r="M259">
        <v>0.9</v>
      </c>
      <c r="N259">
        <v>7953448.0800000001</v>
      </c>
      <c r="O259">
        <v>12679.46</v>
      </c>
      <c r="Q259">
        <v>2832053.33</v>
      </c>
      <c r="R259">
        <v>2552022.23</v>
      </c>
      <c r="S259">
        <v>5474475.5600000005</v>
      </c>
      <c r="T259">
        <v>0.6883147415982126</v>
      </c>
      <c r="V259">
        <v>2478972.5199999996</v>
      </c>
      <c r="W259">
        <v>0.6883147415982126</v>
      </c>
      <c r="X259">
        <v>1</v>
      </c>
      <c r="Y259">
        <v>1</v>
      </c>
      <c r="AA259">
        <v>41814.776384983212</v>
      </c>
      <c r="AB259">
        <v>12544.432915494963</v>
      </c>
      <c r="AC259">
        <v>1076511.8483862376</v>
      </c>
      <c r="AD259">
        <v>56151.571258009222</v>
      </c>
      <c r="AE259">
        <v>56151.571258009222</v>
      </c>
      <c r="AF259">
        <v>55101.90486140101</v>
      </c>
      <c r="AG259">
        <v>19.998458264375728</v>
      </c>
      <c r="AH259">
        <v>89.517386863725704</v>
      </c>
      <c r="AI259">
        <v>87.843998376139481</v>
      </c>
      <c r="AJ259">
        <v>0</v>
      </c>
      <c r="AK259">
        <v>0</v>
      </c>
      <c r="AL259">
        <v>0</v>
      </c>
      <c r="AM259">
        <v>0</v>
      </c>
      <c r="AN259">
        <v>67646.33</v>
      </c>
      <c r="AO259">
        <v>107.84</v>
      </c>
      <c r="AP259">
        <v>2610263.8000000003</v>
      </c>
      <c r="AQ259">
        <v>2677910.1300000004</v>
      </c>
      <c r="AS259">
        <v>2677910.1300000004</v>
      </c>
      <c r="AU259">
        <v>102</v>
      </c>
      <c r="AV259">
        <v>51</v>
      </c>
      <c r="AX259">
        <v>11.5</v>
      </c>
      <c r="AY259">
        <v>269.33</v>
      </c>
    </row>
    <row r="260" spans="1:51" x14ac:dyDescent="0.25">
      <c r="A260" t="s">
        <v>629</v>
      </c>
      <c r="B260" t="s">
        <v>630</v>
      </c>
      <c r="C260" t="s">
        <v>631</v>
      </c>
      <c r="D260" t="s">
        <v>102</v>
      </c>
      <c r="F260">
        <v>1093.5999999999999</v>
      </c>
      <c r="H260">
        <v>6391447.4900000002</v>
      </c>
      <c r="I260">
        <v>930084.92</v>
      </c>
      <c r="J260">
        <v>1895093.66</v>
      </c>
      <c r="K260">
        <v>5496770.4993999982</v>
      </c>
      <c r="L260">
        <v>14713396.569399998</v>
      </c>
      <c r="M260">
        <v>0.9</v>
      </c>
      <c r="N260">
        <v>13791733.960000001</v>
      </c>
      <c r="O260">
        <v>12611.31</v>
      </c>
      <c r="Q260">
        <v>10069344.960000001</v>
      </c>
      <c r="R260">
        <v>2057335.16</v>
      </c>
      <c r="S260">
        <v>12493784.270000001</v>
      </c>
      <c r="T260">
        <v>0.90588930342156926</v>
      </c>
      <c r="V260">
        <v>1297949.6899999995</v>
      </c>
      <c r="W260">
        <v>0.90588930342156926</v>
      </c>
      <c r="X260">
        <v>3</v>
      </c>
      <c r="Y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25.82577988025119</v>
      </c>
      <c r="AK260">
        <v>0</v>
      </c>
      <c r="AL260">
        <v>28243.072877042698</v>
      </c>
      <c r="AM260">
        <v>0</v>
      </c>
      <c r="AN260">
        <v>28243.07</v>
      </c>
      <c r="AO260">
        <v>25.82</v>
      </c>
      <c r="AP260">
        <v>2110769.14</v>
      </c>
      <c r="AQ260">
        <v>2139012.21</v>
      </c>
      <c r="AS260">
        <v>2139012.21</v>
      </c>
      <c r="AU260">
        <v>102</v>
      </c>
      <c r="AV260">
        <v>51</v>
      </c>
      <c r="AX260">
        <v>38.5</v>
      </c>
      <c r="AY260">
        <v>424</v>
      </c>
    </row>
    <row r="261" spans="1:51" x14ac:dyDescent="0.25">
      <c r="A261" t="s">
        <v>632</v>
      </c>
      <c r="B261" t="s">
        <v>633</v>
      </c>
      <c r="C261" t="s">
        <v>626</v>
      </c>
      <c r="D261" t="s">
        <v>102</v>
      </c>
      <c r="F261">
        <v>644.20000000000005</v>
      </c>
      <c r="H261">
        <v>3856877.4099999997</v>
      </c>
      <c r="I261">
        <v>547879.21</v>
      </c>
      <c r="J261">
        <v>1478108.02</v>
      </c>
      <c r="K261">
        <v>3391673.1157999998</v>
      </c>
      <c r="L261">
        <v>9274537.7557999976</v>
      </c>
      <c r="M261">
        <v>0.9</v>
      </c>
      <c r="N261">
        <v>8686251.2899999991</v>
      </c>
      <c r="O261">
        <v>13483.78</v>
      </c>
      <c r="Q261">
        <v>3766010.39</v>
      </c>
      <c r="R261">
        <v>3018894.68</v>
      </c>
      <c r="S261">
        <v>6936208.3399999999</v>
      </c>
      <c r="T261">
        <v>0.79852724822562671</v>
      </c>
      <c r="V261">
        <v>1750042.9499999993</v>
      </c>
      <c r="W261">
        <v>0.79852724822562671</v>
      </c>
      <c r="X261">
        <v>2</v>
      </c>
      <c r="Y261">
        <v>0</v>
      </c>
      <c r="AA261">
        <v>0</v>
      </c>
      <c r="AB261">
        <v>0</v>
      </c>
      <c r="AC261">
        <v>503642.14291939978</v>
      </c>
      <c r="AD261">
        <v>26270.307864301889</v>
      </c>
      <c r="AE261">
        <v>26270.307864301889</v>
      </c>
      <c r="AF261">
        <v>25779.225268108697</v>
      </c>
      <c r="AG261">
        <v>0</v>
      </c>
      <c r="AH261">
        <v>40.779739000779088</v>
      </c>
      <c r="AI261">
        <v>40.017425129010704</v>
      </c>
      <c r="AJ261">
        <v>0</v>
      </c>
      <c r="AK261">
        <v>0</v>
      </c>
      <c r="AL261">
        <v>0</v>
      </c>
      <c r="AM261">
        <v>0</v>
      </c>
      <c r="AN261">
        <v>25779.22</v>
      </c>
      <c r="AO261">
        <v>40.01</v>
      </c>
      <c r="AP261">
        <v>3092722.4999999995</v>
      </c>
      <c r="AQ261">
        <v>3118501.7199999997</v>
      </c>
      <c r="AS261">
        <v>3118501.7199999997</v>
      </c>
      <c r="AU261">
        <v>102</v>
      </c>
      <c r="AV261">
        <v>51</v>
      </c>
      <c r="AX261">
        <v>106</v>
      </c>
      <c r="AY261">
        <v>302.66000000000003</v>
      </c>
    </row>
    <row r="262" spans="1:51" x14ac:dyDescent="0.25">
      <c r="A262" t="s">
        <v>634</v>
      </c>
      <c r="B262" t="s">
        <v>635</v>
      </c>
      <c r="C262" t="s">
        <v>636</v>
      </c>
      <c r="D262" t="s">
        <v>102</v>
      </c>
      <c r="F262">
        <v>340.38</v>
      </c>
      <c r="H262">
        <v>2035374.06</v>
      </c>
      <c r="I262">
        <v>289486.38</v>
      </c>
      <c r="J262">
        <v>663108.42000000004</v>
      </c>
      <c r="K262">
        <v>1650330.67172</v>
      </c>
      <c r="L262">
        <v>4638299.5317199994</v>
      </c>
      <c r="M262">
        <v>0.9</v>
      </c>
      <c r="N262">
        <v>4339502.6399999997</v>
      </c>
      <c r="O262">
        <v>12748.99</v>
      </c>
      <c r="Q262">
        <v>3905552.37</v>
      </c>
      <c r="R262">
        <v>608098.4</v>
      </c>
      <c r="S262">
        <v>4720537.21</v>
      </c>
      <c r="T262">
        <v>1.0878060463629537</v>
      </c>
      <c r="V262">
        <v>-381034.5700000003</v>
      </c>
      <c r="W262">
        <v>1.0878060463629537</v>
      </c>
      <c r="X262">
        <v>4</v>
      </c>
      <c r="Y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1.0207649964479599</v>
      </c>
      <c r="AL262">
        <v>0</v>
      </c>
      <c r="AM262">
        <v>347.44798949095656</v>
      </c>
      <c r="AN262">
        <v>347.44</v>
      </c>
      <c r="AO262">
        <v>1.02</v>
      </c>
      <c r="AP262">
        <v>608098.39999999991</v>
      </c>
      <c r="AQ262">
        <v>608445.83999999985</v>
      </c>
      <c r="AS262">
        <v>608445.83999999985</v>
      </c>
      <c r="AU262">
        <v>102</v>
      </c>
      <c r="AV262">
        <v>51</v>
      </c>
      <c r="AX262">
        <v>0</v>
      </c>
      <c r="AY262">
        <v>181</v>
      </c>
    </row>
    <row r="263" spans="1:51" x14ac:dyDescent="0.25">
      <c r="A263" t="s">
        <v>637</v>
      </c>
      <c r="B263" t="s">
        <v>638</v>
      </c>
      <c r="C263" t="s">
        <v>636</v>
      </c>
      <c r="D263" t="s">
        <v>102</v>
      </c>
      <c r="F263">
        <v>186.87</v>
      </c>
      <c r="H263">
        <v>1115204.33</v>
      </c>
      <c r="I263">
        <v>158929.19</v>
      </c>
      <c r="J263">
        <v>348924.94000000006</v>
      </c>
      <c r="K263">
        <v>905281.13128000009</v>
      </c>
      <c r="L263">
        <v>2528339.5912800003</v>
      </c>
      <c r="M263">
        <v>0.9</v>
      </c>
      <c r="N263">
        <v>2366033.7400000002</v>
      </c>
      <c r="O263">
        <v>12661.38</v>
      </c>
      <c r="Q263">
        <v>1757016.65</v>
      </c>
      <c r="R263">
        <v>585066.09</v>
      </c>
      <c r="S263">
        <v>2399811.15</v>
      </c>
      <c r="T263">
        <v>1.0142759629454818</v>
      </c>
      <c r="V263">
        <v>-33777.409999999683</v>
      </c>
      <c r="W263">
        <v>1.0142759629454818</v>
      </c>
      <c r="X263">
        <v>4</v>
      </c>
      <c r="Y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1.0137507625778843</v>
      </c>
      <c r="AL263">
        <v>0</v>
      </c>
      <c r="AM263">
        <v>189.43960500292926</v>
      </c>
      <c r="AN263">
        <v>189.43</v>
      </c>
      <c r="AO263">
        <v>1.01</v>
      </c>
      <c r="AP263">
        <v>585066.09</v>
      </c>
      <c r="AQ263">
        <v>585255.52</v>
      </c>
      <c r="AS263">
        <v>585255.52</v>
      </c>
      <c r="AU263">
        <v>110</v>
      </c>
      <c r="AV263">
        <v>55</v>
      </c>
      <c r="AX263">
        <v>0</v>
      </c>
      <c r="AY263">
        <v>92.66</v>
      </c>
    </row>
    <row r="264" spans="1:51" x14ac:dyDescent="0.25">
      <c r="A264" t="s">
        <v>639</v>
      </c>
      <c r="B264" t="s">
        <v>640</v>
      </c>
      <c r="C264" t="s">
        <v>636</v>
      </c>
      <c r="D264" t="s">
        <v>102</v>
      </c>
      <c r="F264">
        <v>616.38</v>
      </c>
      <c r="H264">
        <v>3531711.38</v>
      </c>
      <c r="I264">
        <v>524218.86</v>
      </c>
      <c r="J264">
        <v>869072.85999999987</v>
      </c>
      <c r="K264">
        <v>3018449.0317199999</v>
      </c>
      <c r="L264">
        <v>7943452.131719999</v>
      </c>
      <c r="M264">
        <v>0.9</v>
      </c>
      <c r="N264">
        <v>7450951.8200000003</v>
      </c>
      <c r="O264">
        <v>12088.24</v>
      </c>
      <c r="Q264">
        <v>4708256.45</v>
      </c>
      <c r="R264">
        <v>1534800.8</v>
      </c>
      <c r="S264">
        <v>6363713.8399999999</v>
      </c>
      <c r="T264">
        <v>0.85408065891909091</v>
      </c>
      <c r="V264">
        <v>1087237.9800000004</v>
      </c>
      <c r="W264">
        <v>0.85408065891909091</v>
      </c>
      <c r="X264">
        <v>2</v>
      </c>
      <c r="Y264">
        <v>0</v>
      </c>
      <c r="AA264">
        <v>0</v>
      </c>
      <c r="AB264">
        <v>0</v>
      </c>
      <c r="AC264">
        <v>125942.76394380015</v>
      </c>
      <c r="AD264">
        <v>6569.2580110680155</v>
      </c>
      <c r="AE264">
        <v>19905.6631253993</v>
      </c>
      <c r="AF264">
        <v>19533.557675510317</v>
      </c>
      <c r="AG264">
        <v>0</v>
      </c>
      <c r="AH264">
        <v>10.657805267964592</v>
      </c>
      <c r="AI264">
        <v>31.690771399964824</v>
      </c>
      <c r="AJ264">
        <v>0</v>
      </c>
      <c r="AK264">
        <v>0</v>
      </c>
      <c r="AL264">
        <v>0</v>
      </c>
      <c r="AM264">
        <v>0</v>
      </c>
      <c r="AN264">
        <v>19533.55</v>
      </c>
      <c r="AO264">
        <v>31.69</v>
      </c>
      <c r="AP264">
        <v>1556298.4400000002</v>
      </c>
      <c r="AQ264">
        <v>1575831.9900000002</v>
      </c>
      <c r="AS264">
        <v>1575831.9900000002</v>
      </c>
      <c r="AU264">
        <v>102</v>
      </c>
      <c r="AV264">
        <v>51</v>
      </c>
      <c r="AX264">
        <v>2</v>
      </c>
      <c r="AY264">
        <v>177</v>
      </c>
    </row>
    <row r="265" spans="1:51" x14ac:dyDescent="0.25">
      <c r="A265" t="s">
        <v>641</v>
      </c>
      <c r="B265" t="s">
        <v>642</v>
      </c>
      <c r="C265" t="s">
        <v>636</v>
      </c>
      <c r="D265" t="s">
        <v>102</v>
      </c>
      <c r="F265">
        <v>299.79000000000002</v>
      </c>
      <c r="H265">
        <v>1746534.26</v>
      </c>
      <c r="I265">
        <v>254965.39</v>
      </c>
      <c r="J265">
        <v>493771.58000000007</v>
      </c>
      <c r="K265">
        <v>1503000.86876</v>
      </c>
      <c r="L265">
        <v>3998272.09876</v>
      </c>
      <c r="M265">
        <v>0.9</v>
      </c>
      <c r="N265">
        <v>3748744.97</v>
      </c>
      <c r="O265">
        <v>12504.56</v>
      </c>
      <c r="Q265">
        <v>2575012.91</v>
      </c>
      <c r="R265">
        <v>620726.75</v>
      </c>
      <c r="S265">
        <v>3335715.3800000004</v>
      </c>
      <c r="T265">
        <v>0.88982190218183876</v>
      </c>
      <c r="V265">
        <v>413029.58999999985</v>
      </c>
      <c r="W265">
        <v>0.88982190218183876</v>
      </c>
      <c r="X265">
        <v>2</v>
      </c>
      <c r="Y265">
        <v>0</v>
      </c>
      <c r="AA265">
        <v>0</v>
      </c>
      <c r="AB265">
        <v>0</v>
      </c>
      <c r="AC265">
        <v>11946.359618299963</v>
      </c>
      <c r="AD265">
        <v>623.13003278724523</v>
      </c>
      <c r="AE265">
        <v>9681.5580459512912</v>
      </c>
      <c r="AF265">
        <v>9500.5763579954546</v>
      </c>
      <c r="AG265">
        <v>0</v>
      </c>
      <c r="AH265">
        <v>2.078555097859319</v>
      </c>
      <c r="AI265">
        <v>31.69077139996482</v>
      </c>
      <c r="AJ265">
        <v>0</v>
      </c>
      <c r="AK265">
        <v>0</v>
      </c>
      <c r="AL265">
        <v>0</v>
      </c>
      <c r="AM265">
        <v>0</v>
      </c>
      <c r="AN265">
        <v>9500.57</v>
      </c>
      <c r="AO265">
        <v>31.69</v>
      </c>
      <c r="AP265">
        <v>631161.64999999991</v>
      </c>
      <c r="AQ265">
        <v>640662.21999999986</v>
      </c>
      <c r="AS265">
        <v>640662.21999999986</v>
      </c>
      <c r="AU265">
        <v>102</v>
      </c>
      <c r="AV265">
        <v>51</v>
      </c>
      <c r="AX265">
        <v>0</v>
      </c>
      <c r="AY265">
        <v>119.33</v>
      </c>
    </row>
    <row r="266" spans="1:51" x14ac:dyDescent="0.25">
      <c r="A266" t="s">
        <v>643</v>
      </c>
      <c r="B266" t="s">
        <v>644</v>
      </c>
      <c r="C266" t="s">
        <v>636</v>
      </c>
      <c r="D266" t="s">
        <v>102</v>
      </c>
      <c r="F266">
        <v>1176.96</v>
      </c>
      <c r="H266">
        <v>7165834.3599999994</v>
      </c>
      <c r="I266">
        <v>1000980.94</v>
      </c>
      <c r="J266">
        <v>2550731.02</v>
      </c>
      <c r="K266">
        <v>6148376.5942400005</v>
      </c>
      <c r="L266">
        <v>16865922.914239999</v>
      </c>
      <c r="M266">
        <v>0.9</v>
      </c>
      <c r="N266">
        <v>15794168.279999999</v>
      </c>
      <c r="O266">
        <v>13419.46</v>
      </c>
      <c r="Q266">
        <v>2710095.11</v>
      </c>
      <c r="R266">
        <v>7657714.7199999997</v>
      </c>
      <c r="S266">
        <v>10659515.51</v>
      </c>
      <c r="T266">
        <v>0.67490198413917368</v>
      </c>
      <c r="V266">
        <v>5134652.7699999996</v>
      </c>
      <c r="W266">
        <v>0.67490198413917368</v>
      </c>
      <c r="X266">
        <v>1</v>
      </c>
      <c r="Y266">
        <v>1</v>
      </c>
      <c r="AA266">
        <v>294880.24110701494</v>
      </c>
      <c r="AB266">
        <v>88464.072332104479</v>
      </c>
      <c r="AC266">
        <v>2876727.2974504195</v>
      </c>
      <c r="AD266">
        <v>150052.00181939083</v>
      </c>
      <c r="AE266">
        <v>150052.00181939083</v>
      </c>
      <c r="AF266">
        <v>147247.01274206126</v>
      </c>
      <c r="AG266">
        <v>75.163193593753803</v>
      </c>
      <c r="AH266">
        <v>127.49116522174995</v>
      </c>
      <c r="AI266">
        <v>125.10791593772197</v>
      </c>
      <c r="AJ266">
        <v>0</v>
      </c>
      <c r="AK266">
        <v>0</v>
      </c>
      <c r="AL266">
        <v>0</v>
      </c>
      <c r="AM266">
        <v>0</v>
      </c>
      <c r="AN266">
        <v>235711.08</v>
      </c>
      <c r="AO266">
        <v>200.27</v>
      </c>
      <c r="AP266">
        <v>8008943.5600000005</v>
      </c>
      <c r="AQ266">
        <v>8244654.6400000006</v>
      </c>
      <c r="AS266">
        <v>8244654.6400000006</v>
      </c>
      <c r="AU266">
        <v>102</v>
      </c>
      <c r="AV266">
        <v>51</v>
      </c>
      <c r="AX266">
        <v>2.5</v>
      </c>
      <c r="AY266">
        <v>734.66</v>
      </c>
    </row>
    <row r="267" spans="1:51" x14ac:dyDescent="0.25">
      <c r="A267" t="s">
        <v>645</v>
      </c>
      <c r="B267" t="s">
        <v>646</v>
      </c>
      <c r="C267" t="s">
        <v>647</v>
      </c>
      <c r="D267" t="s">
        <v>102</v>
      </c>
      <c r="F267">
        <v>1111.25</v>
      </c>
      <c r="H267">
        <v>6530218.8799999999</v>
      </c>
      <c r="I267">
        <v>945095.9</v>
      </c>
      <c r="J267">
        <v>1867949.9199999997</v>
      </c>
      <c r="K267">
        <v>5554129.523</v>
      </c>
      <c r="L267">
        <v>14897394.222999999</v>
      </c>
      <c r="M267">
        <v>0.9</v>
      </c>
      <c r="N267">
        <v>13963067.75</v>
      </c>
      <c r="O267">
        <v>12565.19</v>
      </c>
      <c r="Q267">
        <v>4625964.34</v>
      </c>
      <c r="R267">
        <v>4122713.92</v>
      </c>
      <c r="S267">
        <v>8895631.6799999997</v>
      </c>
      <c r="T267">
        <v>0.63708289892097669</v>
      </c>
      <c r="V267">
        <v>5067436.07</v>
      </c>
      <c r="W267">
        <v>0.63708289892097669</v>
      </c>
      <c r="X267">
        <v>1</v>
      </c>
      <c r="Y267">
        <v>1</v>
      </c>
      <c r="AA267">
        <v>788763.68171760812</v>
      </c>
      <c r="AB267">
        <v>236629.10451528244</v>
      </c>
      <c r="AC267">
        <v>2296650.2773771309</v>
      </c>
      <c r="AD267">
        <v>119794.80012058292</v>
      </c>
      <c r="AE267">
        <v>119794.80012058292</v>
      </c>
      <c r="AF267">
        <v>117555.42242628487</v>
      </c>
      <c r="AG267">
        <v>212.9395766166771</v>
      </c>
      <c r="AH267">
        <v>107.80184487791489</v>
      </c>
      <c r="AI267">
        <v>105.78665685154994</v>
      </c>
      <c r="AJ267">
        <v>0</v>
      </c>
      <c r="AK267">
        <v>0</v>
      </c>
      <c r="AL267">
        <v>0</v>
      </c>
      <c r="AM267">
        <v>0</v>
      </c>
      <c r="AN267">
        <v>354184.52</v>
      </c>
      <c r="AO267">
        <v>318.72000000000003</v>
      </c>
      <c r="AP267">
        <v>4232787.92</v>
      </c>
      <c r="AQ267">
        <v>4586972.4399999995</v>
      </c>
      <c r="AS267">
        <v>4586972.4399999995</v>
      </c>
      <c r="AU267">
        <v>102</v>
      </c>
      <c r="AV267">
        <v>51</v>
      </c>
      <c r="AX267">
        <v>0.5</v>
      </c>
      <c r="AY267">
        <v>455</v>
      </c>
    </row>
    <row r="268" spans="1:51" x14ac:dyDescent="0.25">
      <c r="A268" t="s">
        <v>648</v>
      </c>
      <c r="B268" t="s">
        <v>649</v>
      </c>
      <c r="C268" t="s">
        <v>647</v>
      </c>
      <c r="D268" t="s">
        <v>102</v>
      </c>
      <c r="F268">
        <v>483.37</v>
      </c>
      <c r="H268">
        <v>2834872.1399999997</v>
      </c>
      <c r="I268">
        <v>411096.51</v>
      </c>
      <c r="J268">
        <v>786557.54</v>
      </c>
      <c r="K268">
        <v>2425143.6252800003</v>
      </c>
      <c r="L268">
        <v>6457669.8152799997</v>
      </c>
      <c r="M268">
        <v>0.9</v>
      </c>
      <c r="N268">
        <v>6054417.1900000004</v>
      </c>
      <c r="O268">
        <v>12525.43</v>
      </c>
      <c r="Q268">
        <v>4063724.81</v>
      </c>
      <c r="R268">
        <v>1008151.21</v>
      </c>
      <c r="S268">
        <v>5149909.92</v>
      </c>
      <c r="T268">
        <v>0.85060374242231551</v>
      </c>
      <c r="V268">
        <v>904507.27000000048</v>
      </c>
      <c r="W268">
        <v>0.85060374242231551</v>
      </c>
      <c r="X268">
        <v>2</v>
      </c>
      <c r="Y268">
        <v>0</v>
      </c>
      <c r="AA268">
        <v>0</v>
      </c>
      <c r="AB268">
        <v>0</v>
      </c>
      <c r="AC268">
        <v>98332.753168800293</v>
      </c>
      <c r="AD268">
        <v>5129.1015559478255</v>
      </c>
      <c r="AE268">
        <v>15610.176165554138</v>
      </c>
      <c r="AF268">
        <v>15318.368171600996</v>
      </c>
      <c r="AG268">
        <v>0</v>
      </c>
      <c r="AH268">
        <v>10.611129271464563</v>
      </c>
      <c r="AI268">
        <v>31.69077139996482</v>
      </c>
      <c r="AJ268">
        <v>0</v>
      </c>
      <c r="AK268">
        <v>0</v>
      </c>
      <c r="AL268">
        <v>0</v>
      </c>
      <c r="AM268">
        <v>0</v>
      </c>
      <c r="AN268">
        <v>15318.36</v>
      </c>
      <c r="AO268">
        <v>31.69</v>
      </c>
      <c r="AP268">
        <v>1027856.15</v>
      </c>
      <c r="AQ268">
        <v>1043174.51</v>
      </c>
      <c r="AS268">
        <v>1043174.51</v>
      </c>
      <c r="AU268">
        <v>102</v>
      </c>
      <c r="AV268">
        <v>51</v>
      </c>
      <c r="AX268">
        <v>0</v>
      </c>
      <c r="AY268">
        <v>187.33</v>
      </c>
    </row>
    <row r="269" spans="1:51" x14ac:dyDescent="0.25">
      <c r="A269" t="s">
        <v>650</v>
      </c>
      <c r="B269" t="s">
        <v>651</v>
      </c>
      <c r="C269" t="s">
        <v>652</v>
      </c>
      <c r="D269" t="s">
        <v>102</v>
      </c>
      <c r="F269">
        <v>335.28</v>
      </c>
      <c r="H269">
        <v>1979362.52</v>
      </c>
      <c r="I269">
        <v>285148.93</v>
      </c>
      <c r="J269">
        <v>611731.6399999999</v>
      </c>
      <c r="K269">
        <v>1694487.6913199998</v>
      </c>
      <c r="L269">
        <v>4570730.7813200001</v>
      </c>
      <c r="M269">
        <v>0.9</v>
      </c>
      <c r="N269">
        <v>4283106.47</v>
      </c>
      <c r="O269">
        <v>12774.71</v>
      </c>
      <c r="Q269">
        <v>1519217.86</v>
      </c>
      <c r="R269">
        <v>1291814.05</v>
      </c>
      <c r="S269">
        <v>2898814.5700000003</v>
      </c>
      <c r="T269">
        <v>0.67680189374325794</v>
      </c>
      <c r="V269">
        <v>1384291.8999999994</v>
      </c>
      <c r="W269">
        <v>0.67680189374325794</v>
      </c>
      <c r="X269">
        <v>1</v>
      </c>
      <c r="Y269">
        <v>1</v>
      </c>
      <c r="AA269">
        <v>71828.928582943976</v>
      </c>
      <c r="AB269">
        <v>21548.678574883194</v>
      </c>
      <c r="AC269">
        <v>602989.34027652757</v>
      </c>
      <c r="AD269">
        <v>31452.323501235944</v>
      </c>
      <c r="AE269">
        <v>31452.323501235944</v>
      </c>
      <c r="AF269">
        <v>30864.371172657266</v>
      </c>
      <c r="AG269">
        <v>64.270694866628475</v>
      </c>
      <c r="AH269">
        <v>93.809125212467038</v>
      </c>
      <c r="AI269">
        <v>92.055509343406314</v>
      </c>
      <c r="AJ269">
        <v>0</v>
      </c>
      <c r="AK269">
        <v>0</v>
      </c>
      <c r="AL269">
        <v>0</v>
      </c>
      <c r="AM269">
        <v>0</v>
      </c>
      <c r="AN269">
        <v>52413.04</v>
      </c>
      <c r="AO269">
        <v>156.32</v>
      </c>
      <c r="AP269">
        <v>1354148.98</v>
      </c>
      <c r="AQ269">
        <v>1406562.02</v>
      </c>
      <c r="AS269">
        <v>1406562.02</v>
      </c>
      <c r="AU269">
        <v>102</v>
      </c>
      <c r="AV269">
        <v>51</v>
      </c>
      <c r="AX269">
        <v>0</v>
      </c>
      <c r="AY269">
        <v>159.66</v>
      </c>
    </row>
    <row r="270" spans="1:51" x14ac:dyDescent="0.25">
      <c r="A270" t="s">
        <v>655</v>
      </c>
      <c r="B270" t="s">
        <v>656</v>
      </c>
      <c r="C270" t="s">
        <v>652</v>
      </c>
      <c r="D270" t="s">
        <v>102</v>
      </c>
      <c r="F270">
        <v>1154</v>
      </c>
      <c r="H270">
        <v>6793810.0899999999</v>
      </c>
      <c r="I270">
        <v>981453.92</v>
      </c>
      <c r="J270">
        <v>1906189.2300000002</v>
      </c>
      <c r="K270">
        <v>5785579.7540000007</v>
      </c>
      <c r="L270">
        <v>15467032.994000001</v>
      </c>
      <c r="M270">
        <v>0.9</v>
      </c>
      <c r="N270">
        <v>14498887.67</v>
      </c>
      <c r="O270">
        <v>12564.02</v>
      </c>
      <c r="Q270">
        <v>4575934.3499999996</v>
      </c>
      <c r="R270">
        <v>4508273.04</v>
      </c>
      <c r="S270">
        <v>9363990.4600000009</v>
      </c>
      <c r="T270">
        <v>0.64584198961519379</v>
      </c>
      <c r="V270">
        <v>5134897.209999999</v>
      </c>
      <c r="W270">
        <v>0.64584198961519379</v>
      </c>
      <c r="X270">
        <v>1</v>
      </c>
      <c r="Y270">
        <v>1</v>
      </c>
      <c r="AA270">
        <v>692034.69259675778</v>
      </c>
      <c r="AB270">
        <v>207610.40777902733</v>
      </c>
      <c r="AC270">
        <v>2380278.9551087557</v>
      </c>
      <c r="AD270">
        <v>124156.927359498</v>
      </c>
      <c r="AE270">
        <v>124156.927359498</v>
      </c>
      <c r="AF270">
        <v>121836.00647276854</v>
      </c>
      <c r="AG270">
        <v>179.9050327374587</v>
      </c>
      <c r="AH270">
        <v>107.58832526819585</v>
      </c>
      <c r="AI270">
        <v>105.57712865924483</v>
      </c>
      <c r="AJ270">
        <v>0</v>
      </c>
      <c r="AK270">
        <v>0</v>
      </c>
      <c r="AL270">
        <v>0</v>
      </c>
      <c r="AM270">
        <v>0</v>
      </c>
      <c r="AN270">
        <v>329446.40999999997</v>
      </c>
      <c r="AO270">
        <v>285.48</v>
      </c>
      <c r="AP270">
        <v>4663575.37</v>
      </c>
      <c r="AQ270">
        <v>4993021.78</v>
      </c>
      <c r="AS270">
        <v>4993021.78</v>
      </c>
      <c r="AU270">
        <v>102</v>
      </c>
      <c r="AV270">
        <v>51</v>
      </c>
      <c r="AX270">
        <v>1</v>
      </c>
      <c r="AY270">
        <v>458.33</v>
      </c>
    </row>
    <row r="271" spans="1:51" x14ac:dyDescent="0.25">
      <c r="A271" t="s">
        <v>659</v>
      </c>
      <c r="B271" t="s">
        <v>660</v>
      </c>
      <c r="C271" t="s">
        <v>652</v>
      </c>
      <c r="D271" t="s">
        <v>102</v>
      </c>
      <c r="F271">
        <v>680.25</v>
      </c>
      <c r="H271">
        <v>3962422.21</v>
      </c>
      <c r="I271">
        <v>578539.02</v>
      </c>
      <c r="J271">
        <v>1059525.04</v>
      </c>
      <c r="K271">
        <v>3390117.2409999999</v>
      </c>
      <c r="L271">
        <v>8990603.5109999999</v>
      </c>
      <c r="M271">
        <v>0.9</v>
      </c>
      <c r="N271">
        <v>8430554.8800000008</v>
      </c>
      <c r="O271">
        <v>12393.31</v>
      </c>
      <c r="Q271">
        <v>4314757.9800000004</v>
      </c>
      <c r="R271">
        <v>2349590.92</v>
      </c>
      <c r="S271">
        <v>6819370.8500000006</v>
      </c>
      <c r="T271">
        <v>0.80888754620146663</v>
      </c>
      <c r="V271">
        <v>1611184.0300000003</v>
      </c>
      <c r="W271">
        <v>0.80888754620146663</v>
      </c>
      <c r="X271">
        <v>2</v>
      </c>
      <c r="Y271">
        <v>0</v>
      </c>
      <c r="AA271">
        <v>0</v>
      </c>
      <c r="AB271">
        <v>0</v>
      </c>
      <c r="AC271">
        <v>375000.35420440015</v>
      </c>
      <c r="AD271">
        <v>19560.266932921077</v>
      </c>
      <c r="AE271">
        <v>21968.310686675224</v>
      </c>
      <c r="AF271">
        <v>21557.647244826072</v>
      </c>
      <c r="AG271">
        <v>0</v>
      </c>
      <c r="AH271">
        <v>28.754526913518671</v>
      </c>
      <c r="AI271">
        <v>31.690771399964824</v>
      </c>
      <c r="AJ271">
        <v>0</v>
      </c>
      <c r="AK271">
        <v>0</v>
      </c>
      <c r="AL271">
        <v>0</v>
      </c>
      <c r="AM271">
        <v>0</v>
      </c>
      <c r="AN271">
        <v>21557.64</v>
      </c>
      <c r="AO271">
        <v>31.69</v>
      </c>
      <c r="AP271">
        <v>2392694.06</v>
      </c>
      <c r="AQ271">
        <v>2414251.7000000002</v>
      </c>
      <c r="AS271">
        <v>2414251.7000000002</v>
      </c>
      <c r="AU271">
        <v>95</v>
      </c>
      <c r="AV271">
        <v>48</v>
      </c>
      <c r="AX271">
        <v>0</v>
      </c>
      <c r="AY271">
        <v>242.33</v>
      </c>
    </row>
    <row r="272" spans="1:51" x14ac:dyDescent="0.25">
      <c r="A272" t="s">
        <v>661</v>
      </c>
      <c r="B272" t="s">
        <v>662</v>
      </c>
      <c r="C272" t="s">
        <v>663</v>
      </c>
      <c r="D272" t="s">
        <v>97</v>
      </c>
      <c r="F272">
        <v>33</v>
      </c>
      <c r="H272">
        <v>197617.25</v>
      </c>
      <c r="I272">
        <v>28065.84</v>
      </c>
      <c r="J272">
        <v>56140.299999999988</v>
      </c>
      <c r="K272">
        <v>178042.92299999998</v>
      </c>
      <c r="L272">
        <v>459866.31299999997</v>
      </c>
      <c r="M272">
        <v>0.9</v>
      </c>
      <c r="N272">
        <v>431683.97</v>
      </c>
      <c r="O272">
        <v>13081.33</v>
      </c>
      <c r="Q272">
        <v>43168.39</v>
      </c>
      <c r="R272">
        <v>216457.87</v>
      </c>
      <c r="S272">
        <v>259626.26</v>
      </c>
      <c r="T272">
        <v>0.60142668721287018</v>
      </c>
      <c r="V272">
        <v>172057.70999999996</v>
      </c>
      <c r="W272">
        <v>0.60142668721287018</v>
      </c>
      <c r="X272">
        <v>1</v>
      </c>
      <c r="Y272">
        <v>1</v>
      </c>
      <c r="AA272">
        <v>39777.732850771863</v>
      </c>
      <c r="AB272">
        <v>11933.319855231559</v>
      </c>
      <c r="AC272">
        <v>105260.39383029156</v>
      </c>
      <c r="AD272">
        <v>5490.4518827804968</v>
      </c>
      <c r="AE272">
        <v>5490.4518827804968</v>
      </c>
      <c r="AF272">
        <v>5387.8164139159107</v>
      </c>
      <c r="AG272">
        <v>361.61575318883513</v>
      </c>
      <c r="AH272">
        <v>166.37732978122719</v>
      </c>
      <c r="AI272">
        <v>163.26716405805792</v>
      </c>
      <c r="AJ272">
        <v>0</v>
      </c>
      <c r="AK272">
        <v>0</v>
      </c>
      <c r="AL272">
        <v>0</v>
      </c>
      <c r="AM272">
        <v>0</v>
      </c>
      <c r="AN272">
        <v>17321.13</v>
      </c>
      <c r="AO272">
        <v>524.88</v>
      </c>
      <c r="AP272">
        <v>216457.87</v>
      </c>
      <c r="AQ272">
        <v>233779</v>
      </c>
      <c r="AS272">
        <v>233779</v>
      </c>
      <c r="AU272">
        <v>109</v>
      </c>
      <c r="AV272">
        <v>55</v>
      </c>
      <c r="AX272">
        <v>0</v>
      </c>
      <c r="AY272">
        <v>14.702505679187729</v>
      </c>
    </row>
    <row r="273" spans="1:51" x14ac:dyDescent="0.25">
      <c r="A273" t="s">
        <v>664</v>
      </c>
      <c r="B273" t="s">
        <v>665</v>
      </c>
      <c r="C273" t="s">
        <v>663</v>
      </c>
      <c r="D273" t="s">
        <v>97</v>
      </c>
      <c r="F273">
        <v>16</v>
      </c>
      <c r="H273">
        <v>89911.88</v>
      </c>
      <c r="I273">
        <v>13607.68</v>
      </c>
      <c r="J273">
        <v>25136.6</v>
      </c>
      <c r="K273">
        <v>82796.532999999996</v>
      </c>
      <c r="L273">
        <v>211452.693</v>
      </c>
      <c r="M273">
        <v>0.9</v>
      </c>
      <c r="N273">
        <v>198587.07</v>
      </c>
      <c r="O273">
        <v>12411.69</v>
      </c>
      <c r="Q273">
        <v>19858.7</v>
      </c>
      <c r="R273">
        <v>93638.47</v>
      </c>
      <c r="S273">
        <v>113497.17</v>
      </c>
      <c r="T273">
        <v>0.57152346323453984</v>
      </c>
      <c r="V273">
        <v>85089.900000000009</v>
      </c>
      <c r="W273">
        <v>0.57152346323453984</v>
      </c>
      <c r="X273">
        <v>1</v>
      </c>
      <c r="Y273">
        <v>1</v>
      </c>
      <c r="AA273">
        <v>24237.297384868914</v>
      </c>
      <c r="AB273">
        <v>7271.1892154606739</v>
      </c>
      <c r="AC273">
        <v>52164.003406085409</v>
      </c>
      <c r="AD273">
        <v>2720.9089790797389</v>
      </c>
      <c r="AE273">
        <v>2720.9089790797389</v>
      </c>
      <c r="AF273">
        <v>2670.0458124829147</v>
      </c>
      <c r="AG273">
        <v>454.44932596629212</v>
      </c>
      <c r="AH273">
        <v>170.05681119248368</v>
      </c>
      <c r="AI273">
        <v>166.87786328018217</v>
      </c>
      <c r="AJ273">
        <v>0</v>
      </c>
      <c r="AK273">
        <v>0</v>
      </c>
      <c r="AL273">
        <v>0</v>
      </c>
      <c r="AM273">
        <v>0</v>
      </c>
      <c r="AN273">
        <v>9941.23</v>
      </c>
      <c r="AO273">
        <v>621.32000000000005</v>
      </c>
      <c r="AP273">
        <v>93638.47</v>
      </c>
      <c r="AQ273">
        <v>103579.7</v>
      </c>
      <c r="AS273">
        <v>103579.7</v>
      </c>
      <c r="AU273">
        <v>109</v>
      </c>
      <c r="AV273">
        <v>55</v>
      </c>
      <c r="AX273">
        <v>0</v>
      </c>
      <c r="AY273">
        <v>7.1284876020304138</v>
      </c>
    </row>
    <row r="274" spans="1:51" x14ac:dyDescent="0.25">
      <c r="A274" t="s">
        <v>666</v>
      </c>
      <c r="B274" t="s">
        <v>667</v>
      </c>
      <c r="C274" t="s">
        <v>668</v>
      </c>
      <c r="D274" t="s">
        <v>102</v>
      </c>
      <c r="F274">
        <v>274.25</v>
      </c>
      <c r="H274">
        <v>1623435.2599999998</v>
      </c>
      <c r="I274">
        <v>233244.14</v>
      </c>
      <c r="J274">
        <v>528464.32000000007</v>
      </c>
      <c r="K274">
        <v>1382993.3640000001</v>
      </c>
      <c r="L274">
        <v>3768137.0839999998</v>
      </c>
      <c r="M274">
        <v>0.9</v>
      </c>
      <c r="N274">
        <v>3529622.71</v>
      </c>
      <c r="O274">
        <v>12870.09</v>
      </c>
      <c r="Q274">
        <v>1106536.71</v>
      </c>
      <c r="R274">
        <v>1232059.67</v>
      </c>
      <c r="S274">
        <v>2436900.44</v>
      </c>
      <c r="T274">
        <v>0.69041386012614359</v>
      </c>
      <c r="V274">
        <v>1092722.27</v>
      </c>
      <c r="W274">
        <v>0.69041386012614359</v>
      </c>
      <c r="X274">
        <v>1</v>
      </c>
      <c r="Y274">
        <v>1</v>
      </c>
      <c r="AA274">
        <v>11147.683331431821</v>
      </c>
      <c r="AB274">
        <v>3344.3049994295461</v>
      </c>
      <c r="AC274">
        <v>505549.37393139186</v>
      </c>
      <c r="AD274">
        <v>26369.790297529074</v>
      </c>
      <c r="AE274">
        <v>26369.790297529074</v>
      </c>
      <c r="AF274">
        <v>25876.848031786627</v>
      </c>
      <c r="AG274">
        <v>12.19436645188531</v>
      </c>
      <c r="AH274">
        <v>96.152380300926438</v>
      </c>
      <c r="AI274">
        <v>94.354960918091621</v>
      </c>
      <c r="AJ274">
        <v>0</v>
      </c>
      <c r="AK274">
        <v>0</v>
      </c>
      <c r="AL274">
        <v>0</v>
      </c>
      <c r="AM274">
        <v>0</v>
      </c>
      <c r="AN274">
        <v>29221.15</v>
      </c>
      <c r="AO274">
        <v>106.54</v>
      </c>
      <c r="AP274">
        <v>1295873.5599999998</v>
      </c>
      <c r="AQ274">
        <v>1325094.7099999997</v>
      </c>
      <c r="AS274">
        <v>1325094.7099999997</v>
      </c>
      <c r="AU274">
        <v>109</v>
      </c>
      <c r="AV274">
        <v>55</v>
      </c>
      <c r="AX274">
        <v>0</v>
      </c>
      <c r="AY274">
        <v>143.33000000000001</v>
      </c>
    </row>
    <row r="275" spans="1:51" x14ac:dyDescent="0.25">
      <c r="A275" t="s">
        <v>669</v>
      </c>
      <c r="B275" t="s">
        <v>670</v>
      </c>
      <c r="C275" t="s">
        <v>668</v>
      </c>
      <c r="D275" t="s">
        <v>102</v>
      </c>
      <c r="F275">
        <v>554.87</v>
      </c>
      <c r="H275">
        <v>3284061.9799999995</v>
      </c>
      <c r="I275">
        <v>471905.83</v>
      </c>
      <c r="J275">
        <v>1017165.1799999999</v>
      </c>
      <c r="K275">
        <v>2828081.2022799994</v>
      </c>
      <c r="L275">
        <v>7601214.1922799982</v>
      </c>
      <c r="M275">
        <v>0.9</v>
      </c>
      <c r="N275">
        <v>7123900.8899999997</v>
      </c>
      <c r="O275">
        <v>12838.86</v>
      </c>
      <c r="Q275">
        <v>1800209.75</v>
      </c>
      <c r="R275">
        <v>3186256.85</v>
      </c>
      <c r="S275">
        <v>5194985.87</v>
      </c>
      <c r="T275">
        <v>0.72923331615861386</v>
      </c>
      <c r="V275">
        <v>1928915.0199999996</v>
      </c>
      <c r="W275">
        <v>0.72923331615861386</v>
      </c>
      <c r="X275">
        <v>2</v>
      </c>
      <c r="Y275">
        <v>0</v>
      </c>
      <c r="AA275">
        <v>0</v>
      </c>
      <c r="AB275">
        <v>0</v>
      </c>
      <c r="AC275">
        <v>909109.08093629999</v>
      </c>
      <c r="AD275">
        <v>47419.73199461028</v>
      </c>
      <c r="AE275">
        <v>47419.73199461028</v>
      </c>
      <c r="AF275">
        <v>46533.293768648618</v>
      </c>
      <c r="AG275">
        <v>0</v>
      </c>
      <c r="AH275">
        <v>85.460976435219564</v>
      </c>
      <c r="AI275">
        <v>83.8634162392067</v>
      </c>
      <c r="AJ275">
        <v>0</v>
      </c>
      <c r="AK275">
        <v>0</v>
      </c>
      <c r="AL275">
        <v>0</v>
      </c>
      <c r="AM275">
        <v>0</v>
      </c>
      <c r="AN275">
        <v>46533.29</v>
      </c>
      <c r="AO275">
        <v>83.86</v>
      </c>
      <c r="AP275">
        <v>3311981.6099999994</v>
      </c>
      <c r="AQ275">
        <v>3358514.8999999994</v>
      </c>
      <c r="AS275">
        <v>3358514.8999999994</v>
      </c>
      <c r="AU275">
        <v>109</v>
      </c>
      <c r="AV275">
        <v>55</v>
      </c>
      <c r="AX275">
        <v>10.5</v>
      </c>
      <c r="AY275">
        <v>253</v>
      </c>
    </row>
    <row r="276" spans="1:51" x14ac:dyDescent="0.25">
      <c r="A276" t="s">
        <v>671</v>
      </c>
      <c r="B276" t="s">
        <v>672</v>
      </c>
      <c r="C276" t="s">
        <v>668</v>
      </c>
      <c r="D276" t="s">
        <v>102</v>
      </c>
      <c r="F276">
        <v>1259.78</v>
      </c>
      <c r="H276">
        <v>7505728.6199999992</v>
      </c>
      <c r="I276">
        <v>1071417.69</v>
      </c>
      <c r="J276">
        <v>2270197.6800000002</v>
      </c>
      <c r="K276">
        <v>6378937.0863199998</v>
      </c>
      <c r="L276">
        <v>17226281.07632</v>
      </c>
      <c r="M276">
        <v>0.9</v>
      </c>
      <c r="N276">
        <v>16141546.67</v>
      </c>
      <c r="O276">
        <v>12812.98</v>
      </c>
      <c r="Q276">
        <v>3318701.99</v>
      </c>
      <c r="R276">
        <v>6864136.2699999996</v>
      </c>
      <c r="S276">
        <v>10508984.76</v>
      </c>
      <c r="T276">
        <v>0.65105190815026148</v>
      </c>
      <c r="V276">
        <v>5632561.9100000001</v>
      </c>
      <c r="W276">
        <v>0.65105190815026148</v>
      </c>
      <c r="X276">
        <v>1</v>
      </c>
      <c r="Y276">
        <v>1</v>
      </c>
      <c r="AA276">
        <v>686342.97891298495</v>
      </c>
      <c r="AB276">
        <v>205902.89367389548</v>
      </c>
      <c r="AC276">
        <v>3028653.4551046579</v>
      </c>
      <c r="AD276">
        <v>157976.57086177144</v>
      </c>
      <c r="AE276">
        <v>157976.57086177144</v>
      </c>
      <c r="AF276">
        <v>155023.44427653193</v>
      </c>
      <c r="AG276">
        <v>163.44353273896672</v>
      </c>
      <c r="AH276">
        <v>125.40012610278893</v>
      </c>
      <c r="AI276">
        <v>123.05596554678748</v>
      </c>
      <c r="AJ276">
        <v>0</v>
      </c>
      <c r="AK276">
        <v>0</v>
      </c>
      <c r="AL276">
        <v>0</v>
      </c>
      <c r="AM276">
        <v>0</v>
      </c>
      <c r="AN276">
        <v>360926.33</v>
      </c>
      <c r="AO276">
        <v>286.49</v>
      </c>
      <c r="AP276">
        <v>7100079.2199999988</v>
      </c>
      <c r="AQ276">
        <v>7461005.5499999989</v>
      </c>
      <c r="AS276">
        <v>7461005.5499999989</v>
      </c>
      <c r="AU276">
        <v>109</v>
      </c>
      <c r="AV276">
        <v>55</v>
      </c>
      <c r="AX276">
        <v>0</v>
      </c>
      <c r="AY276">
        <v>584.66</v>
      </c>
    </row>
    <row r="277" spans="1:51" x14ac:dyDescent="0.25">
      <c r="A277" t="s">
        <v>673</v>
      </c>
      <c r="B277" t="s">
        <v>674</v>
      </c>
      <c r="C277" t="s">
        <v>675</v>
      </c>
      <c r="D277" t="s">
        <v>102</v>
      </c>
      <c r="F277">
        <v>291.25</v>
      </c>
      <c r="H277">
        <v>1714073.73</v>
      </c>
      <c r="I277">
        <v>247702.3</v>
      </c>
      <c r="J277">
        <v>467363.11999999994</v>
      </c>
      <c r="K277">
        <v>1460271.28</v>
      </c>
      <c r="L277">
        <v>3889410.4299999997</v>
      </c>
      <c r="M277">
        <v>0.9</v>
      </c>
      <c r="N277">
        <v>3646496.51</v>
      </c>
      <c r="O277">
        <v>12520.15</v>
      </c>
      <c r="Q277">
        <v>919043.63</v>
      </c>
      <c r="R277">
        <v>1270808.3500000001</v>
      </c>
      <c r="S277">
        <v>2603191.96</v>
      </c>
      <c r="T277">
        <v>0.71388850993305908</v>
      </c>
      <c r="V277">
        <v>1043304.5499999998</v>
      </c>
      <c r="W277">
        <v>0.71388850993305908</v>
      </c>
      <c r="X277">
        <v>2</v>
      </c>
      <c r="Y277">
        <v>0</v>
      </c>
      <c r="AA277">
        <v>0</v>
      </c>
      <c r="AB277">
        <v>0</v>
      </c>
      <c r="AC277">
        <v>515641.9922601998</v>
      </c>
      <c r="AD277">
        <v>26896.227956454513</v>
      </c>
      <c r="AE277">
        <v>26896.227956454513</v>
      </c>
      <c r="AF277">
        <v>26393.44475646743</v>
      </c>
      <c r="AG277">
        <v>0</v>
      </c>
      <c r="AH277">
        <v>92.347563798985448</v>
      </c>
      <c r="AI277">
        <v>90.621269550102767</v>
      </c>
      <c r="AJ277">
        <v>0</v>
      </c>
      <c r="AK277">
        <v>0</v>
      </c>
      <c r="AL277">
        <v>0</v>
      </c>
      <c r="AM277">
        <v>0</v>
      </c>
      <c r="AN277">
        <v>26393.439999999999</v>
      </c>
      <c r="AO277">
        <v>90.62</v>
      </c>
      <c r="AP277">
        <v>1310273.0299999998</v>
      </c>
      <c r="AQ277">
        <v>1336666.4699999997</v>
      </c>
      <c r="AS277">
        <v>1336666.4699999997</v>
      </c>
      <c r="AU277">
        <v>110</v>
      </c>
      <c r="AV277">
        <v>55</v>
      </c>
      <c r="AX277">
        <v>0</v>
      </c>
      <c r="AY277">
        <v>110.33</v>
      </c>
    </row>
    <row r="278" spans="1:51" x14ac:dyDescent="0.25">
      <c r="A278" t="s">
        <v>676</v>
      </c>
      <c r="B278" t="s">
        <v>677</v>
      </c>
      <c r="C278" t="s">
        <v>675</v>
      </c>
      <c r="D278" t="s">
        <v>102</v>
      </c>
      <c r="F278">
        <v>1531</v>
      </c>
      <c r="H278">
        <v>8983669.8099999987</v>
      </c>
      <c r="I278">
        <v>1302084.8799999999</v>
      </c>
      <c r="J278">
        <v>2550752.3699999996</v>
      </c>
      <c r="K278">
        <v>7230504.5819999995</v>
      </c>
      <c r="L278">
        <v>20067011.641999997</v>
      </c>
      <c r="M278">
        <v>0.9</v>
      </c>
      <c r="N278">
        <v>18783360.93</v>
      </c>
      <c r="O278">
        <v>12268.68</v>
      </c>
      <c r="Q278">
        <v>15762996.49</v>
      </c>
      <c r="R278">
        <v>1924471.17</v>
      </c>
      <c r="S278">
        <v>18563740</v>
      </c>
      <c r="T278">
        <v>0.98830768727607043</v>
      </c>
      <c r="V278">
        <v>219620.9299999997</v>
      </c>
      <c r="W278">
        <v>0.98830768727607043</v>
      </c>
      <c r="X278">
        <v>3</v>
      </c>
      <c r="Y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25.124139064208507</v>
      </c>
      <c r="AK278">
        <v>0</v>
      </c>
      <c r="AL278">
        <v>38465.056907303224</v>
      </c>
      <c r="AM278">
        <v>0</v>
      </c>
      <c r="AN278">
        <v>38465.050000000003</v>
      </c>
      <c r="AO278">
        <v>25.12</v>
      </c>
      <c r="AP278">
        <v>1932612.5399999998</v>
      </c>
      <c r="AQ278">
        <v>1971077.5899999999</v>
      </c>
      <c r="AS278">
        <v>1971077.5899999999</v>
      </c>
      <c r="AU278">
        <v>110</v>
      </c>
      <c r="AV278">
        <v>55</v>
      </c>
      <c r="AX278">
        <v>1</v>
      </c>
      <c r="AY278">
        <v>617.33000000000004</v>
      </c>
    </row>
    <row r="279" spans="1:51" x14ac:dyDescent="0.25">
      <c r="A279" t="s">
        <v>678</v>
      </c>
      <c r="B279" t="s">
        <v>679</v>
      </c>
      <c r="C279" t="s">
        <v>675</v>
      </c>
      <c r="D279" t="s">
        <v>102</v>
      </c>
      <c r="F279">
        <v>270.75</v>
      </c>
      <c r="H279">
        <v>1571791.7599999998</v>
      </c>
      <c r="I279">
        <v>230267.46</v>
      </c>
      <c r="J279">
        <v>422057.80000000005</v>
      </c>
      <c r="K279">
        <v>1344721.993</v>
      </c>
      <c r="L279">
        <v>3568839.0129999993</v>
      </c>
      <c r="M279">
        <v>0.9</v>
      </c>
      <c r="N279">
        <v>3346427.31</v>
      </c>
      <c r="O279">
        <v>12359.84</v>
      </c>
      <c r="Q279">
        <v>1333997.54</v>
      </c>
      <c r="R279">
        <v>1229912.3799999999</v>
      </c>
      <c r="S279">
        <v>2620735.9900000002</v>
      </c>
      <c r="T279">
        <v>0.78314445443609537</v>
      </c>
      <c r="V279">
        <v>725691.31999999983</v>
      </c>
      <c r="W279">
        <v>0.78314445443609537</v>
      </c>
      <c r="X279">
        <v>2</v>
      </c>
      <c r="Y279">
        <v>0</v>
      </c>
      <c r="AA279">
        <v>0</v>
      </c>
      <c r="AB279">
        <v>0</v>
      </c>
      <c r="AC279">
        <v>242528.3348977998</v>
      </c>
      <c r="AD279">
        <v>12650.438636151503</v>
      </c>
      <c r="AE279">
        <v>12650.438636151503</v>
      </c>
      <c r="AF279">
        <v>12413.958337537802</v>
      </c>
      <c r="AG279">
        <v>0</v>
      </c>
      <c r="AH279">
        <v>46.72368840683842</v>
      </c>
      <c r="AI279">
        <v>45.850261634488653</v>
      </c>
      <c r="AJ279">
        <v>0</v>
      </c>
      <c r="AK279">
        <v>0</v>
      </c>
      <c r="AL279">
        <v>0</v>
      </c>
      <c r="AM279">
        <v>0</v>
      </c>
      <c r="AN279">
        <v>12413.95</v>
      </c>
      <c r="AO279">
        <v>45.85</v>
      </c>
      <c r="AP279">
        <v>1259201.75</v>
      </c>
      <c r="AQ279">
        <v>1271615.7</v>
      </c>
      <c r="AS279">
        <v>1271615.7</v>
      </c>
      <c r="AU279">
        <v>110</v>
      </c>
      <c r="AV279">
        <v>55</v>
      </c>
      <c r="AX279">
        <v>0</v>
      </c>
      <c r="AY279">
        <v>96.66</v>
      </c>
    </row>
    <row r="280" spans="1:51" x14ac:dyDescent="0.25">
      <c r="A280" t="s">
        <v>680</v>
      </c>
      <c r="B280" t="s">
        <v>681</v>
      </c>
      <c r="C280" t="s">
        <v>675</v>
      </c>
      <c r="D280" t="s">
        <v>102</v>
      </c>
      <c r="F280">
        <v>546.96</v>
      </c>
      <c r="H280">
        <v>3242025.4699999997</v>
      </c>
      <c r="I280">
        <v>465178.54</v>
      </c>
      <c r="J280">
        <v>974856.68000000017</v>
      </c>
      <c r="K280">
        <v>2775901.3392400001</v>
      </c>
      <c r="L280">
        <v>7457962.0292399991</v>
      </c>
      <c r="M280">
        <v>0.9</v>
      </c>
      <c r="N280">
        <v>6989755.96</v>
      </c>
      <c r="O280">
        <v>12779.28</v>
      </c>
      <c r="Q280">
        <v>1885836.15</v>
      </c>
      <c r="R280">
        <v>2616470.0699999998</v>
      </c>
      <c r="S280">
        <v>4623300.7699999996</v>
      </c>
      <c r="T280">
        <v>0.66143951183096805</v>
      </c>
      <c r="V280">
        <v>2366455.1900000004</v>
      </c>
      <c r="W280">
        <v>0.66143951183096805</v>
      </c>
      <c r="X280">
        <v>1</v>
      </c>
      <c r="Y280">
        <v>1</v>
      </c>
      <c r="AA280">
        <v>224599.52028986253</v>
      </c>
      <c r="AB280">
        <v>67379.856086958753</v>
      </c>
      <c r="AC280">
        <v>1168392.828624103</v>
      </c>
      <c r="AD280">
        <v>60944.1440632378</v>
      </c>
      <c r="AE280">
        <v>60944.1440632378</v>
      </c>
      <c r="AF280">
        <v>59804.887963007015</v>
      </c>
      <c r="AG280">
        <v>123.18973249773063</v>
      </c>
      <c r="AH280">
        <v>111.42340219255118</v>
      </c>
      <c r="AI280">
        <v>109.34051477805875</v>
      </c>
      <c r="AJ280">
        <v>0</v>
      </c>
      <c r="AK280">
        <v>0</v>
      </c>
      <c r="AL280">
        <v>0</v>
      </c>
      <c r="AM280">
        <v>0</v>
      </c>
      <c r="AN280">
        <v>127184.74</v>
      </c>
      <c r="AO280">
        <v>232.53</v>
      </c>
      <c r="AP280">
        <v>2705065.37</v>
      </c>
      <c r="AQ280">
        <v>2832250.1100000003</v>
      </c>
      <c r="AS280">
        <v>2832250.1100000003</v>
      </c>
      <c r="AU280">
        <v>110</v>
      </c>
      <c r="AV280">
        <v>55</v>
      </c>
      <c r="AX280">
        <v>0</v>
      </c>
      <c r="AY280">
        <v>249.66</v>
      </c>
    </row>
    <row r="281" spans="1:51" x14ac:dyDescent="0.25">
      <c r="A281" t="s">
        <v>682</v>
      </c>
      <c r="B281" t="s">
        <v>683</v>
      </c>
      <c r="C281" t="s">
        <v>684</v>
      </c>
      <c r="D281" t="s">
        <v>102</v>
      </c>
      <c r="F281">
        <v>1233.04</v>
      </c>
      <c r="H281">
        <v>7317966.9400000004</v>
      </c>
      <c r="I281">
        <v>1048675.8500000001</v>
      </c>
      <c r="J281">
        <v>2115591.86</v>
      </c>
      <c r="K281">
        <v>6257530.4697599988</v>
      </c>
      <c r="L281">
        <v>16739765.119759999</v>
      </c>
      <c r="M281">
        <v>0.9</v>
      </c>
      <c r="N281">
        <v>15691541.65</v>
      </c>
      <c r="O281">
        <v>12725.89</v>
      </c>
      <c r="Q281">
        <v>7517817.5999999996</v>
      </c>
      <c r="R281">
        <v>2143811.5499999998</v>
      </c>
      <c r="S281">
        <v>10663267.789999999</v>
      </c>
      <c r="T281">
        <v>0.67955514046001964</v>
      </c>
      <c r="V281">
        <v>5028273.8600000013</v>
      </c>
      <c r="W281">
        <v>0.67955514046001964</v>
      </c>
      <c r="X281">
        <v>1</v>
      </c>
      <c r="Y281">
        <v>1</v>
      </c>
      <c r="AA281">
        <v>219948.98544382676</v>
      </c>
      <c r="AB281">
        <v>65984.695633148032</v>
      </c>
      <c r="AC281">
        <v>1767484.021170194</v>
      </c>
      <c r="AD281">
        <v>92193.137596124594</v>
      </c>
      <c r="AE281">
        <v>92193.137596124594</v>
      </c>
      <c r="AF281">
        <v>90469.730105212642</v>
      </c>
      <c r="AG281">
        <v>53.513832181557802</v>
      </c>
      <c r="AH281">
        <v>74.768975536985494</v>
      </c>
      <c r="AI281">
        <v>73.371285688390188</v>
      </c>
      <c r="AJ281">
        <v>0</v>
      </c>
      <c r="AK281">
        <v>0</v>
      </c>
      <c r="AL281">
        <v>0</v>
      </c>
      <c r="AM281">
        <v>0</v>
      </c>
      <c r="AN281">
        <v>156454.42000000001</v>
      </c>
      <c r="AO281">
        <v>126.88</v>
      </c>
      <c r="AP281">
        <v>2286893.5299999993</v>
      </c>
      <c r="AQ281">
        <v>2443347.9499999993</v>
      </c>
      <c r="AS281">
        <v>2443347.9499999993</v>
      </c>
      <c r="AU281">
        <v>109</v>
      </c>
      <c r="AV281">
        <v>55</v>
      </c>
      <c r="AX281">
        <v>6.5</v>
      </c>
      <c r="AY281">
        <v>517</v>
      </c>
    </row>
    <row r="282" spans="1:51" x14ac:dyDescent="0.25">
      <c r="A282" t="s">
        <v>685</v>
      </c>
      <c r="B282" t="s">
        <v>686</v>
      </c>
      <c r="C282" t="s">
        <v>687</v>
      </c>
      <c r="D282" t="s">
        <v>102</v>
      </c>
      <c r="F282">
        <v>901</v>
      </c>
      <c r="H282">
        <v>5297211.67</v>
      </c>
      <c r="I282">
        <v>766282.48</v>
      </c>
      <c r="J282">
        <v>1481732.29</v>
      </c>
      <c r="K282">
        <v>4494233.3450000007</v>
      </c>
      <c r="L282">
        <v>12039459.785</v>
      </c>
      <c r="M282">
        <v>0.9</v>
      </c>
      <c r="N282">
        <v>11284937.140000001</v>
      </c>
      <c r="O282">
        <v>12524.9</v>
      </c>
      <c r="Q282">
        <v>2100126.7999999998</v>
      </c>
      <c r="R282">
        <v>5202449.0999999996</v>
      </c>
      <c r="S282">
        <v>7393601.5999999996</v>
      </c>
      <c r="T282">
        <v>0.65517437166690318</v>
      </c>
      <c r="V282">
        <v>3891335.540000001</v>
      </c>
      <c r="W282">
        <v>0.65517437166690318</v>
      </c>
      <c r="X282">
        <v>1</v>
      </c>
      <c r="Y282">
        <v>1</v>
      </c>
      <c r="AA282">
        <v>433316.87183014583</v>
      </c>
      <c r="AB282">
        <v>129995.06154904375</v>
      </c>
      <c r="AC282">
        <v>2142873.9815866346</v>
      </c>
      <c r="AD282">
        <v>111773.72664720048</v>
      </c>
      <c r="AE282">
        <v>111773.72664720048</v>
      </c>
      <c r="AF282">
        <v>109684.29046123617</v>
      </c>
      <c r="AG282">
        <v>144.27864766819505</v>
      </c>
      <c r="AH282">
        <v>124.05519050743672</v>
      </c>
      <c r="AI282">
        <v>121.73617143311451</v>
      </c>
      <c r="AJ282">
        <v>0</v>
      </c>
      <c r="AK282">
        <v>0</v>
      </c>
      <c r="AL282">
        <v>0</v>
      </c>
      <c r="AM282">
        <v>0</v>
      </c>
      <c r="AN282">
        <v>239679.35</v>
      </c>
      <c r="AO282">
        <v>266.01</v>
      </c>
      <c r="AP282">
        <v>5303224.8399999989</v>
      </c>
      <c r="AQ282">
        <v>5542904.1899999985</v>
      </c>
      <c r="AS282">
        <v>5542904.1899999985</v>
      </c>
      <c r="AU282">
        <v>109</v>
      </c>
      <c r="AV282">
        <v>55</v>
      </c>
      <c r="AX282">
        <v>1</v>
      </c>
      <c r="AY282">
        <v>354.66</v>
      </c>
    </row>
    <row r="283" spans="1:51" x14ac:dyDescent="0.25">
      <c r="A283" t="s">
        <v>688</v>
      </c>
      <c r="B283" t="s">
        <v>689</v>
      </c>
      <c r="C283" t="s">
        <v>687</v>
      </c>
      <c r="D283" t="s">
        <v>102</v>
      </c>
      <c r="F283">
        <v>1139</v>
      </c>
      <c r="H283">
        <v>6760340.3799999999</v>
      </c>
      <c r="I283">
        <v>968696.72</v>
      </c>
      <c r="J283">
        <v>2040426.84</v>
      </c>
      <c r="K283">
        <v>5759903.5080000004</v>
      </c>
      <c r="L283">
        <v>15529367.447999999</v>
      </c>
      <c r="M283">
        <v>0.9</v>
      </c>
      <c r="N283">
        <v>14552421.050000001</v>
      </c>
      <c r="O283">
        <v>12776.48</v>
      </c>
      <c r="Q283">
        <v>2513203.11</v>
      </c>
      <c r="R283">
        <v>6552209.4100000001</v>
      </c>
      <c r="S283">
        <v>9318548.6899999995</v>
      </c>
      <c r="T283">
        <v>0.64034353170395653</v>
      </c>
      <c r="V283">
        <v>5233872.3600000013</v>
      </c>
      <c r="W283">
        <v>0.64034353170395653</v>
      </c>
      <c r="X283">
        <v>1</v>
      </c>
      <c r="Y283">
        <v>1</v>
      </c>
      <c r="AA283">
        <v>774605.72575378045</v>
      </c>
      <c r="AB283">
        <v>232381.71772613414</v>
      </c>
      <c r="AC283">
        <v>2933811.4148866702</v>
      </c>
      <c r="AD283">
        <v>153029.54720612042</v>
      </c>
      <c r="AE283">
        <v>153029.54720612042</v>
      </c>
      <c r="AF283">
        <v>150168.89754322212</v>
      </c>
      <c r="AG283">
        <v>204.02257921521874</v>
      </c>
      <c r="AH283">
        <v>134.35429956639194</v>
      </c>
      <c r="AI283">
        <v>131.84275464725383</v>
      </c>
      <c r="AJ283">
        <v>0</v>
      </c>
      <c r="AK283">
        <v>0</v>
      </c>
      <c r="AL283">
        <v>0</v>
      </c>
      <c r="AM283">
        <v>0</v>
      </c>
      <c r="AN283">
        <v>382550.61</v>
      </c>
      <c r="AO283">
        <v>335.86</v>
      </c>
      <c r="AP283">
        <v>6756192.7999999998</v>
      </c>
      <c r="AQ283">
        <v>7138743.4100000001</v>
      </c>
      <c r="AS283">
        <v>7138743.4100000001</v>
      </c>
      <c r="AU283">
        <v>110</v>
      </c>
      <c r="AV283">
        <v>55</v>
      </c>
      <c r="AX283">
        <v>8</v>
      </c>
      <c r="AY283">
        <v>513.66</v>
      </c>
    </row>
    <row r="284" spans="1:51" x14ac:dyDescent="0.25">
      <c r="A284" t="s">
        <v>690</v>
      </c>
      <c r="B284" t="s">
        <v>691</v>
      </c>
      <c r="C284" t="s">
        <v>663</v>
      </c>
      <c r="D284" t="s">
        <v>102</v>
      </c>
      <c r="F284">
        <v>2178.3000000000002</v>
      </c>
      <c r="H284">
        <v>13070649.34</v>
      </c>
      <c r="I284">
        <v>1852600.58</v>
      </c>
      <c r="J284">
        <v>4057186.3200000003</v>
      </c>
      <c r="K284">
        <v>11172372.2522</v>
      </c>
      <c r="L284">
        <v>30152808.492200002</v>
      </c>
      <c r="M284">
        <v>0.9</v>
      </c>
      <c r="N284">
        <v>28254764.859999999</v>
      </c>
      <c r="O284">
        <v>12971.01</v>
      </c>
      <c r="Q284">
        <v>8744849.7200000007</v>
      </c>
      <c r="R284">
        <v>9743880.0299999993</v>
      </c>
      <c r="S284">
        <v>19110958.890000001</v>
      </c>
      <c r="T284">
        <v>0.67638003659535684</v>
      </c>
      <c r="V284">
        <v>9143805.9699999988</v>
      </c>
      <c r="W284">
        <v>0.67638003659535684</v>
      </c>
      <c r="X284">
        <v>1</v>
      </c>
      <c r="Y284">
        <v>1</v>
      </c>
      <c r="AA284">
        <v>485760.01560050249</v>
      </c>
      <c r="AB284">
        <v>145728.00468015074</v>
      </c>
      <c r="AC284">
        <v>4262181.3214703565</v>
      </c>
      <c r="AD284">
        <v>222318.20164902727</v>
      </c>
      <c r="AE284">
        <v>222318.20164902727</v>
      </c>
      <c r="AF284">
        <v>218162.30822704104</v>
      </c>
      <c r="AG284">
        <v>66.899878198664425</v>
      </c>
      <c r="AH284">
        <v>102.06041484140259</v>
      </c>
      <c r="AI284">
        <v>100.1525539306069</v>
      </c>
      <c r="AJ284">
        <v>0</v>
      </c>
      <c r="AK284">
        <v>0</v>
      </c>
      <c r="AL284">
        <v>0</v>
      </c>
      <c r="AM284">
        <v>0</v>
      </c>
      <c r="AN284">
        <v>363890.31</v>
      </c>
      <c r="AO284">
        <v>167.05</v>
      </c>
      <c r="AP284">
        <v>10163200.34</v>
      </c>
      <c r="AQ284">
        <v>10527090.65</v>
      </c>
      <c r="AS284">
        <v>10527090.65</v>
      </c>
      <c r="AU284">
        <v>109</v>
      </c>
      <c r="AV284">
        <v>55</v>
      </c>
      <c r="AX284">
        <v>8.16</v>
      </c>
      <c r="AY284">
        <v>1059.33</v>
      </c>
    </row>
    <row r="285" spans="1:51" x14ac:dyDescent="0.25">
      <c r="A285" t="s">
        <v>692</v>
      </c>
      <c r="B285" t="s">
        <v>693</v>
      </c>
      <c r="C285" t="s">
        <v>694</v>
      </c>
      <c r="D285" t="s">
        <v>97</v>
      </c>
      <c r="F285">
        <v>54.98</v>
      </c>
      <c r="H285">
        <v>331573.3</v>
      </c>
      <c r="I285">
        <v>46759.39</v>
      </c>
      <c r="J285">
        <v>96911.48</v>
      </c>
      <c r="K285">
        <v>296860.17212</v>
      </c>
      <c r="L285">
        <v>772104.34211999993</v>
      </c>
      <c r="M285">
        <v>0.93033999999999994</v>
      </c>
      <c r="N285">
        <v>738998.83</v>
      </c>
      <c r="O285">
        <v>13441.23</v>
      </c>
      <c r="Q285">
        <v>73899.88</v>
      </c>
      <c r="R285">
        <v>491573.41</v>
      </c>
      <c r="S285">
        <v>565473.29</v>
      </c>
      <c r="T285">
        <v>0.76518834272038028</v>
      </c>
      <c r="V285">
        <v>173525.53999999992</v>
      </c>
      <c r="W285">
        <v>0.76518834272038028</v>
      </c>
      <c r="X285">
        <v>2</v>
      </c>
      <c r="Y285">
        <v>0</v>
      </c>
      <c r="AA285">
        <v>0</v>
      </c>
      <c r="AB285">
        <v>0</v>
      </c>
      <c r="AC285">
        <v>89663.091299999898</v>
      </c>
      <c r="AD285">
        <v>4676.8862487604883</v>
      </c>
      <c r="AE285">
        <v>4676.8862487604883</v>
      </c>
      <c r="AF285">
        <v>4589.4591255990381</v>
      </c>
      <c r="AG285">
        <v>0</v>
      </c>
      <c r="AH285">
        <v>85.065228242278806</v>
      </c>
      <c r="AI285">
        <v>83.475065943962136</v>
      </c>
      <c r="AJ285">
        <v>0</v>
      </c>
      <c r="AK285">
        <v>0</v>
      </c>
      <c r="AL285">
        <v>0</v>
      </c>
      <c r="AM285">
        <v>0</v>
      </c>
      <c r="AN285">
        <v>4589.45</v>
      </c>
      <c r="AO285">
        <v>83.47</v>
      </c>
      <c r="AP285">
        <v>491573.41000000003</v>
      </c>
      <c r="AQ285">
        <v>496162.86000000004</v>
      </c>
      <c r="AS285">
        <v>496162.86000000004</v>
      </c>
      <c r="AU285">
        <v>107</v>
      </c>
      <c r="AV285">
        <v>54</v>
      </c>
      <c r="AX285">
        <v>0</v>
      </c>
      <c r="AY285">
        <v>25.362093191808359</v>
      </c>
    </row>
    <row r="286" spans="1:51" x14ac:dyDescent="0.25">
      <c r="A286" t="s">
        <v>695</v>
      </c>
      <c r="B286" t="s">
        <v>696</v>
      </c>
      <c r="C286" t="s">
        <v>694</v>
      </c>
      <c r="D286" t="s">
        <v>97</v>
      </c>
      <c r="F286">
        <v>53</v>
      </c>
      <c r="H286">
        <v>307146.20999999996</v>
      </c>
      <c r="I286">
        <v>45075.44</v>
      </c>
      <c r="J286">
        <v>93884.76999999999</v>
      </c>
      <c r="K286">
        <v>275505.23299999995</v>
      </c>
      <c r="L286">
        <v>721611.65299999993</v>
      </c>
      <c r="M286">
        <v>0.93033999999999994</v>
      </c>
      <c r="N286">
        <v>690535.87</v>
      </c>
      <c r="O286">
        <v>13028.97</v>
      </c>
      <c r="Q286">
        <v>69053.58</v>
      </c>
      <c r="R286">
        <v>321959.06</v>
      </c>
      <c r="S286">
        <v>391012.64</v>
      </c>
      <c r="T286">
        <v>0.5662452263341512</v>
      </c>
      <c r="V286">
        <v>299523.23</v>
      </c>
      <c r="W286">
        <v>0.5662452263341512</v>
      </c>
      <c r="X286">
        <v>1</v>
      </c>
      <c r="Y286">
        <v>1</v>
      </c>
      <c r="AA286">
        <v>87923.829854744719</v>
      </c>
      <c r="AB286">
        <v>26377.148956423414</v>
      </c>
      <c r="AC286">
        <v>183683.24463921896</v>
      </c>
      <c r="AD286">
        <v>9581.0397402712897</v>
      </c>
      <c r="AE286">
        <v>9581.0397402712897</v>
      </c>
      <c r="AF286">
        <v>9401.9370858910497</v>
      </c>
      <c r="AG286">
        <v>497.68205578157387</v>
      </c>
      <c r="AH286">
        <v>180.77433472209981</v>
      </c>
      <c r="AI286">
        <v>177.39503935643489</v>
      </c>
      <c r="AJ286">
        <v>0</v>
      </c>
      <c r="AK286">
        <v>0</v>
      </c>
      <c r="AL286">
        <v>0</v>
      </c>
      <c r="AM286">
        <v>0</v>
      </c>
      <c r="AN286">
        <v>35779.08</v>
      </c>
      <c r="AO286">
        <v>675.07</v>
      </c>
      <c r="AP286">
        <v>321959.06</v>
      </c>
      <c r="AQ286">
        <v>357738.14</v>
      </c>
      <c r="AS286">
        <v>357738.14</v>
      </c>
      <c r="AU286">
        <v>107</v>
      </c>
      <c r="AV286">
        <v>54</v>
      </c>
      <c r="AX286">
        <v>1</v>
      </c>
      <c r="AY286">
        <v>24.448725703271066</v>
      </c>
    </row>
    <row r="287" spans="1:51" x14ac:dyDescent="0.25">
      <c r="A287" t="s">
        <v>697</v>
      </c>
      <c r="B287" t="s">
        <v>698</v>
      </c>
      <c r="C287" t="s">
        <v>694</v>
      </c>
      <c r="D287" t="s">
        <v>102</v>
      </c>
      <c r="F287">
        <v>991.7</v>
      </c>
      <c r="H287">
        <v>5815952.1200000001</v>
      </c>
      <c r="I287">
        <v>843421.01</v>
      </c>
      <c r="J287">
        <v>1701692.5899999999</v>
      </c>
      <c r="K287">
        <v>4978494.9128</v>
      </c>
      <c r="L287">
        <v>13339560.6328</v>
      </c>
      <c r="M287">
        <v>0.93033999999999994</v>
      </c>
      <c r="N287">
        <v>12757128.789999999</v>
      </c>
      <c r="O287">
        <v>12863.89</v>
      </c>
      <c r="Q287">
        <v>6234408.8300000001</v>
      </c>
      <c r="R287">
        <v>3256955.15</v>
      </c>
      <c r="S287">
        <v>9830759.4199999999</v>
      </c>
      <c r="T287">
        <v>0.77060909095047248</v>
      </c>
      <c r="V287">
        <v>2926369.3699999992</v>
      </c>
      <c r="W287">
        <v>0.77060909095047248</v>
      </c>
      <c r="X287">
        <v>2</v>
      </c>
      <c r="Y287">
        <v>0</v>
      </c>
      <c r="AA287">
        <v>0</v>
      </c>
      <c r="AB287">
        <v>0</v>
      </c>
      <c r="AC287">
        <v>843980.66384830012</v>
      </c>
      <c r="AD287">
        <v>44022.590608270359</v>
      </c>
      <c r="AE287">
        <v>44022.590608270359</v>
      </c>
      <c r="AF287">
        <v>43199.656663273214</v>
      </c>
      <c r="AG287">
        <v>0</v>
      </c>
      <c r="AH287">
        <v>44.391036208803428</v>
      </c>
      <c r="AI287">
        <v>43.561214745662205</v>
      </c>
      <c r="AJ287">
        <v>0</v>
      </c>
      <c r="AK287">
        <v>0</v>
      </c>
      <c r="AL287">
        <v>0</v>
      </c>
      <c r="AM287">
        <v>0</v>
      </c>
      <c r="AN287">
        <v>43199.65</v>
      </c>
      <c r="AO287">
        <v>43.56</v>
      </c>
      <c r="AP287">
        <v>3340356.07</v>
      </c>
      <c r="AQ287">
        <v>3383555.7199999997</v>
      </c>
      <c r="AS287">
        <v>3383555.7199999997</v>
      </c>
      <c r="AU287">
        <v>108</v>
      </c>
      <c r="AV287">
        <v>54</v>
      </c>
      <c r="AX287">
        <v>1</v>
      </c>
      <c r="AY287">
        <v>421.66</v>
      </c>
    </row>
    <row r="288" spans="1:51" x14ac:dyDescent="0.25">
      <c r="A288" t="s">
        <v>699</v>
      </c>
      <c r="B288" t="s">
        <v>700</v>
      </c>
      <c r="C288" t="s">
        <v>694</v>
      </c>
      <c r="D288" t="s">
        <v>102</v>
      </c>
      <c r="F288">
        <v>1307.25</v>
      </c>
      <c r="H288">
        <v>7524144.4900000002</v>
      </c>
      <c r="I288">
        <v>1111789.98</v>
      </c>
      <c r="J288">
        <v>1987957.4200000002</v>
      </c>
      <c r="K288">
        <v>6429333.2709999997</v>
      </c>
      <c r="L288">
        <v>17053225.160999998</v>
      </c>
      <c r="M288">
        <v>0.93033999999999994</v>
      </c>
      <c r="N288">
        <v>16313164.85</v>
      </c>
      <c r="O288">
        <v>12478.99</v>
      </c>
      <c r="Q288">
        <v>5404551.5099999998</v>
      </c>
      <c r="R288">
        <v>4753658.68</v>
      </c>
      <c r="S288">
        <v>10243193.119999999</v>
      </c>
      <c r="T288">
        <v>0.62790961865379535</v>
      </c>
      <c r="V288">
        <v>6069971.7300000004</v>
      </c>
      <c r="W288">
        <v>0.62790961865379535</v>
      </c>
      <c r="X288">
        <v>1</v>
      </c>
      <c r="Y288">
        <v>1</v>
      </c>
      <c r="AA288">
        <v>1071164.2144242153</v>
      </c>
      <c r="AB288">
        <v>321349.26432726457</v>
      </c>
      <c r="AC288">
        <v>2753242.5092758592</v>
      </c>
      <c r="AD288">
        <v>143610.95345298565</v>
      </c>
      <c r="AE288">
        <v>143610.95345298565</v>
      </c>
      <c r="AF288">
        <v>140926.36976908805</v>
      </c>
      <c r="AG288">
        <v>245.82081799752501</v>
      </c>
      <c r="AH288">
        <v>109.85729849147879</v>
      </c>
      <c r="AI288">
        <v>107.80368695283079</v>
      </c>
      <c r="AJ288">
        <v>0</v>
      </c>
      <c r="AK288">
        <v>0</v>
      </c>
      <c r="AL288">
        <v>0</v>
      </c>
      <c r="AM288">
        <v>0</v>
      </c>
      <c r="AN288">
        <v>462275.63</v>
      </c>
      <c r="AO288">
        <v>353.62</v>
      </c>
      <c r="AP288">
        <v>4835953.580000001</v>
      </c>
      <c r="AQ288">
        <v>5298229.2100000009</v>
      </c>
      <c r="AS288">
        <v>5298229.2100000009</v>
      </c>
      <c r="AU288">
        <v>108</v>
      </c>
      <c r="AV288">
        <v>54</v>
      </c>
      <c r="AX288">
        <v>42</v>
      </c>
      <c r="AY288">
        <v>388</v>
      </c>
    </row>
    <row r="289" spans="1:51" x14ac:dyDescent="0.25">
      <c r="A289" t="s">
        <v>701</v>
      </c>
      <c r="B289" t="s">
        <v>702</v>
      </c>
      <c r="C289" t="s">
        <v>694</v>
      </c>
      <c r="D289" t="s">
        <v>211</v>
      </c>
      <c r="F289">
        <v>565.23</v>
      </c>
      <c r="H289">
        <v>3163347.3200000003</v>
      </c>
      <c r="I289">
        <v>480716.81</v>
      </c>
      <c r="J289">
        <v>956648.49000000011</v>
      </c>
      <c r="K289">
        <v>2680110.4771199999</v>
      </c>
      <c r="L289">
        <v>7280823.09712</v>
      </c>
      <c r="M289">
        <v>0.93033999999999994</v>
      </c>
      <c r="N289">
        <v>6960337.4500000002</v>
      </c>
      <c r="O289">
        <v>12314.16</v>
      </c>
      <c r="Q289">
        <v>3731436.9</v>
      </c>
      <c r="R289">
        <v>1147796.28</v>
      </c>
      <c r="S289">
        <v>4960636.37</v>
      </c>
      <c r="T289">
        <v>0.71270055591916737</v>
      </c>
      <c r="V289">
        <v>1999701.08</v>
      </c>
      <c r="W289">
        <v>0.71270055591916737</v>
      </c>
      <c r="X289">
        <v>2</v>
      </c>
      <c r="Y289">
        <v>0</v>
      </c>
      <c r="AA289">
        <v>0</v>
      </c>
      <c r="AB289">
        <v>0</v>
      </c>
      <c r="AC289">
        <v>604771.27670649998</v>
      </c>
      <c r="AD289">
        <v>31545.270486050678</v>
      </c>
      <c r="AE289">
        <v>31545.270486050678</v>
      </c>
      <c r="AF289">
        <v>30955.580657978393</v>
      </c>
      <c r="AG289">
        <v>0</v>
      </c>
      <c r="AH289">
        <v>55.80961818383787</v>
      </c>
      <c r="AI289">
        <v>54.766344068747927</v>
      </c>
      <c r="AJ289">
        <v>0</v>
      </c>
      <c r="AK289">
        <v>0</v>
      </c>
      <c r="AL289">
        <v>0</v>
      </c>
      <c r="AM289">
        <v>0</v>
      </c>
      <c r="AN289">
        <v>30955.58</v>
      </c>
      <c r="AO289">
        <v>54.76</v>
      </c>
      <c r="AP289">
        <v>1184863.94</v>
      </c>
      <c r="AQ289">
        <v>1215819.52</v>
      </c>
      <c r="AS289">
        <v>1215819.52</v>
      </c>
      <c r="AU289">
        <v>108</v>
      </c>
      <c r="AV289">
        <v>54</v>
      </c>
      <c r="AX289">
        <v>33.5</v>
      </c>
      <c r="AY289">
        <v>193</v>
      </c>
    </row>
    <row r="290" spans="1:51" x14ac:dyDescent="0.25">
      <c r="A290" t="s">
        <v>703</v>
      </c>
      <c r="B290" t="s">
        <v>704</v>
      </c>
      <c r="C290" t="s">
        <v>694</v>
      </c>
      <c r="D290" t="s">
        <v>211</v>
      </c>
      <c r="F290">
        <v>355.5</v>
      </c>
      <c r="H290">
        <v>1911731.5299999998</v>
      </c>
      <c r="I290">
        <v>302345.64</v>
      </c>
      <c r="J290">
        <v>326698.91999999993</v>
      </c>
      <c r="K290">
        <v>1582014.1009999998</v>
      </c>
      <c r="L290">
        <v>4122790.1909999996</v>
      </c>
      <c r="M290">
        <v>0.93033999999999994</v>
      </c>
      <c r="N290">
        <v>3945799.72</v>
      </c>
      <c r="O290">
        <v>11099.29</v>
      </c>
      <c r="Q290">
        <v>1560563.78</v>
      </c>
      <c r="R290">
        <v>1152826.79</v>
      </c>
      <c r="S290">
        <v>2727754.89</v>
      </c>
      <c r="T290">
        <v>0.69130596674075495</v>
      </c>
      <c r="V290">
        <v>1218044.83</v>
      </c>
      <c r="W290">
        <v>0.69130596674075495</v>
      </c>
      <c r="X290">
        <v>1</v>
      </c>
      <c r="Y290">
        <v>1</v>
      </c>
      <c r="AA290">
        <v>8942.0301044406369</v>
      </c>
      <c r="AB290">
        <v>2682.6090313321911</v>
      </c>
      <c r="AC290">
        <v>496162.8695015597</v>
      </c>
      <c r="AD290">
        <v>25880.184007412114</v>
      </c>
      <c r="AE290">
        <v>25880.184007412114</v>
      </c>
      <c r="AF290">
        <v>25396.394170689728</v>
      </c>
      <c r="AG290">
        <v>7.5460169657726892</v>
      </c>
      <c r="AH290">
        <v>72.799392425913112</v>
      </c>
      <c r="AI290">
        <v>71.438520873951418</v>
      </c>
      <c r="AJ290">
        <v>0</v>
      </c>
      <c r="AK290">
        <v>0</v>
      </c>
      <c r="AL290">
        <v>0</v>
      </c>
      <c r="AM290">
        <v>0</v>
      </c>
      <c r="AN290">
        <v>28079</v>
      </c>
      <c r="AO290">
        <v>78.98</v>
      </c>
      <c r="AP290">
        <v>1158136.0299999998</v>
      </c>
      <c r="AQ290">
        <v>1186215.0299999998</v>
      </c>
      <c r="AS290">
        <v>1186215.0299999998</v>
      </c>
      <c r="AU290">
        <v>108</v>
      </c>
      <c r="AV290">
        <v>54</v>
      </c>
      <c r="AX290">
        <v>0</v>
      </c>
      <c r="AY290">
        <v>25.33</v>
      </c>
    </row>
    <row r="291" spans="1:51" x14ac:dyDescent="0.25">
      <c r="A291" t="s">
        <v>705</v>
      </c>
      <c r="B291" t="s">
        <v>706</v>
      </c>
      <c r="C291" t="s">
        <v>694</v>
      </c>
      <c r="D291" t="s">
        <v>211</v>
      </c>
      <c r="F291">
        <v>158</v>
      </c>
      <c r="H291">
        <v>959076.33</v>
      </c>
      <c r="I291">
        <v>134375.84</v>
      </c>
      <c r="J291">
        <v>372661.81999999995</v>
      </c>
      <c r="K291">
        <v>803512.06299999997</v>
      </c>
      <c r="L291">
        <v>2269626.0529999998</v>
      </c>
      <c r="M291">
        <v>0.93033999999999994</v>
      </c>
      <c r="N291">
        <v>2167496.5499999998</v>
      </c>
      <c r="O291">
        <v>13718.33</v>
      </c>
      <c r="Q291">
        <v>317104.74</v>
      </c>
      <c r="R291">
        <v>934775.77</v>
      </c>
      <c r="S291">
        <v>1282505.82</v>
      </c>
      <c r="T291">
        <v>0.59169912865605256</v>
      </c>
      <c r="V291">
        <v>884990.72999999975</v>
      </c>
      <c r="W291">
        <v>0.59169912865605256</v>
      </c>
      <c r="X291">
        <v>1</v>
      </c>
      <c r="Y291">
        <v>1</v>
      </c>
      <c r="AA291">
        <v>220809.49087492703</v>
      </c>
      <c r="AB291">
        <v>66242.847262478099</v>
      </c>
      <c r="AC291">
        <v>513925.88701952226</v>
      </c>
      <c r="AD291">
        <v>26806.714770090053</v>
      </c>
      <c r="AE291">
        <v>26806.714770090053</v>
      </c>
      <c r="AF291">
        <v>26305.604880068746</v>
      </c>
      <c r="AG291">
        <v>419.25852697770949</v>
      </c>
      <c r="AH291">
        <v>169.66275170943072</v>
      </c>
      <c r="AI291">
        <v>166.49117012701737</v>
      </c>
      <c r="AJ291">
        <v>0</v>
      </c>
      <c r="AK291">
        <v>0</v>
      </c>
      <c r="AL291">
        <v>0</v>
      </c>
      <c r="AM291">
        <v>0</v>
      </c>
      <c r="AN291">
        <v>92548.45</v>
      </c>
      <c r="AO291">
        <v>585.74</v>
      </c>
      <c r="AP291">
        <v>974510.17000000016</v>
      </c>
      <c r="AQ291">
        <v>1067058.6200000001</v>
      </c>
      <c r="AS291">
        <v>1067058.6200000001</v>
      </c>
      <c r="AU291">
        <v>108</v>
      </c>
      <c r="AV291">
        <v>54</v>
      </c>
      <c r="AX291">
        <v>0</v>
      </c>
      <c r="AY291">
        <v>113</v>
      </c>
    </row>
    <row r="292" spans="1:51" x14ac:dyDescent="0.25">
      <c r="A292" t="s">
        <v>707</v>
      </c>
      <c r="B292" t="s">
        <v>708</v>
      </c>
      <c r="C292" t="s">
        <v>694</v>
      </c>
      <c r="D292" t="s">
        <v>211</v>
      </c>
      <c r="F292">
        <v>177.5</v>
      </c>
      <c r="H292">
        <v>959721.62</v>
      </c>
      <c r="I292">
        <v>150960.20000000001</v>
      </c>
      <c r="J292">
        <v>169556.47999999995</v>
      </c>
      <c r="K292">
        <v>792635.348</v>
      </c>
      <c r="L292">
        <v>2072873.648</v>
      </c>
      <c r="M292">
        <v>0.93033999999999994</v>
      </c>
      <c r="N292">
        <v>1983692.24</v>
      </c>
      <c r="O292">
        <v>11175.73</v>
      </c>
      <c r="Q292">
        <v>660172.77</v>
      </c>
      <c r="R292">
        <v>489386.03</v>
      </c>
      <c r="S292">
        <v>1155715.1499999999</v>
      </c>
      <c r="T292">
        <v>0.58260809146483328</v>
      </c>
      <c r="V292">
        <v>827977.09000000008</v>
      </c>
      <c r="W292">
        <v>0.58260809146483328</v>
      </c>
      <c r="X292">
        <v>1</v>
      </c>
      <c r="Y292">
        <v>1</v>
      </c>
      <c r="AA292">
        <v>220118.60459387954</v>
      </c>
      <c r="AB292">
        <v>66035.581378163857</v>
      </c>
      <c r="AC292">
        <v>376015.42829968914</v>
      </c>
      <c r="AD292">
        <v>19613.213870271764</v>
      </c>
      <c r="AE292">
        <v>19613.213870271764</v>
      </c>
      <c r="AF292">
        <v>19246.575304905211</v>
      </c>
      <c r="AG292">
        <v>372.03144438402171</v>
      </c>
      <c r="AH292">
        <v>110.49697955082684</v>
      </c>
      <c r="AI292">
        <v>108.43141016848006</v>
      </c>
      <c r="AJ292">
        <v>0</v>
      </c>
      <c r="AK292">
        <v>0</v>
      </c>
      <c r="AL292">
        <v>0</v>
      </c>
      <c r="AM292">
        <v>0</v>
      </c>
      <c r="AN292">
        <v>85282.15</v>
      </c>
      <c r="AO292">
        <v>480.46</v>
      </c>
      <c r="AP292">
        <v>491307.82999999996</v>
      </c>
      <c r="AQ292">
        <v>576589.98</v>
      </c>
      <c r="AS292">
        <v>576589.98</v>
      </c>
      <c r="AU292">
        <v>108</v>
      </c>
      <c r="AV292">
        <v>54</v>
      </c>
      <c r="AX292">
        <v>0</v>
      </c>
      <c r="AY292">
        <v>16.66</v>
      </c>
    </row>
    <row r="293" spans="1:51" x14ac:dyDescent="0.25">
      <c r="A293" t="s">
        <v>709</v>
      </c>
      <c r="B293" t="s">
        <v>710</v>
      </c>
      <c r="C293" t="s">
        <v>694</v>
      </c>
      <c r="D293" t="s">
        <v>211</v>
      </c>
      <c r="F293">
        <v>224.31</v>
      </c>
      <c r="H293">
        <v>1215914.49</v>
      </c>
      <c r="I293">
        <v>190771.16</v>
      </c>
      <c r="J293">
        <v>258485.21999999997</v>
      </c>
      <c r="K293">
        <v>1018480.1696399999</v>
      </c>
      <c r="L293">
        <v>2683651.0396399996</v>
      </c>
      <c r="M293">
        <v>0.93033999999999994</v>
      </c>
      <c r="N293">
        <v>2567655.23</v>
      </c>
      <c r="O293">
        <v>11446.9</v>
      </c>
      <c r="Q293">
        <v>1067631.04</v>
      </c>
      <c r="R293">
        <v>733972.87</v>
      </c>
      <c r="S293">
        <v>1813190.6099999999</v>
      </c>
      <c r="T293">
        <v>0.70616591698722719</v>
      </c>
      <c r="V293">
        <v>754464.62000000011</v>
      </c>
      <c r="W293">
        <v>0.70616591698722719</v>
      </c>
      <c r="X293">
        <v>2</v>
      </c>
      <c r="Y293">
        <v>0</v>
      </c>
      <c r="AA293">
        <v>0</v>
      </c>
      <c r="AB293">
        <v>0</v>
      </c>
      <c r="AC293">
        <v>290755.81246740004</v>
      </c>
      <c r="AD293">
        <v>15166.01581944307</v>
      </c>
      <c r="AE293">
        <v>15166.01581944307</v>
      </c>
      <c r="AF293">
        <v>14882.510713184314</v>
      </c>
      <c r="AG293">
        <v>0</v>
      </c>
      <c r="AH293">
        <v>67.611857783616728</v>
      </c>
      <c r="AI293">
        <v>66.347959133272326</v>
      </c>
      <c r="AJ293">
        <v>0</v>
      </c>
      <c r="AK293">
        <v>0</v>
      </c>
      <c r="AL293">
        <v>0</v>
      </c>
      <c r="AM293">
        <v>0</v>
      </c>
      <c r="AN293">
        <v>14882.51</v>
      </c>
      <c r="AO293">
        <v>66.34</v>
      </c>
      <c r="AP293">
        <v>738409.46</v>
      </c>
      <c r="AQ293">
        <v>753291.97</v>
      </c>
      <c r="AS293">
        <v>753291.97</v>
      </c>
      <c r="AU293">
        <v>108</v>
      </c>
      <c r="AV293">
        <v>54</v>
      </c>
      <c r="AX293">
        <v>0</v>
      </c>
      <c r="AY293">
        <v>39.659999999999997</v>
      </c>
    </row>
    <row r="294" spans="1:51" x14ac:dyDescent="0.25">
      <c r="A294" t="s">
        <v>711</v>
      </c>
      <c r="B294" t="s">
        <v>712</v>
      </c>
      <c r="C294" t="s">
        <v>694</v>
      </c>
      <c r="D294" t="s">
        <v>211</v>
      </c>
      <c r="F294">
        <v>92.75</v>
      </c>
      <c r="H294">
        <v>508460.62</v>
      </c>
      <c r="I294">
        <v>78882.02</v>
      </c>
      <c r="J294">
        <v>117822.46</v>
      </c>
      <c r="K294">
        <v>425305.978</v>
      </c>
      <c r="L294">
        <v>1130471.078</v>
      </c>
      <c r="M294">
        <v>0.93033999999999994</v>
      </c>
      <c r="N294">
        <v>1081349.27</v>
      </c>
      <c r="O294">
        <v>11658.75</v>
      </c>
      <c r="Q294">
        <v>516776.81</v>
      </c>
      <c r="R294">
        <v>253169.57</v>
      </c>
      <c r="S294">
        <v>777328.92999999993</v>
      </c>
      <c r="T294">
        <v>0.71885093148488455</v>
      </c>
      <c r="V294">
        <v>304020.34000000008</v>
      </c>
      <c r="W294">
        <v>0.71885093148488455</v>
      </c>
      <c r="X294">
        <v>2</v>
      </c>
      <c r="Y294">
        <v>0</v>
      </c>
      <c r="AA294">
        <v>0</v>
      </c>
      <c r="AB294">
        <v>0</v>
      </c>
      <c r="AC294">
        <v>102271.77412730003</v>
      </c>
      <c r="AD294">
        <v>5334.5634989534292</v>
      </c>
      <c r="AE294">
        <v>5334.5634989534292</v>
      </c>
      <c r="AF294">
        <v>5234.8421212613412</v>
      </c>
      <c r="AG294">
        <v>0</v>
      </c>
      <c r="AH294">
        <v>57.515509422678484</v>
      </c>
      <c r="AI294">
        <v>56.440346320876991</v>
      </c>
      <c r="AJ294">
        <v>0</v>
      </c>
      <c r="AK294">
        <v>0</v>
      </c>
      <c r="AL294">
        <v>0</v>
      </c>
      <c r="AM294">
        <v>0</v>
      </c>
      <c r="AN294">
        <v>5234.84</v>
      </c>
      <c r="AO294">
        <v>56.44</v>
      </c>
      <c r="AP294">
        <v>259783.95</v>
      </c>
      <c r="AQ294">
        <v>265018.79000000004</v>
      </c>
      <c r="AS294">
        <v>265018.79000000004</v>
      </c>
      <c r="AU294">
        <v>108</v>
      </c>
      <c r="AV294">
        <v>54</v>
      </c>
      <c r="AX294">
        <v>0</v>
      </c>
      <c r="AY294">
        <v>22</v>
      </c>
    </row>
    <row r="295" spans="1:51" x14ac:dyDescent="0.25">
      <c r="A295" t="s">
        <v>713</v>
      </c>
      <c r="B295" t="s">
        <v>714</v>
      </c>
      <c r="C295" t="s">
        <v>694</v>
      </c>
      <c r="D295" t="s">
        <v>211</v>
      </c>
      <c r="F295">
        <v>180.05</v>
      </c>
      <c r="H295">
        <v>969044.33</v>
      </c>
      <c r="I295">
        <v>153128.92000000001</v>
      </c>
      <c r="J295">
        <v>209381.04000000004</v>
      </c>
      <c r="K295">
        <v>814831.90619999997</v>
      </c>
      <c r="L295">
        <v>2146386.1962000001</v>
      </c>
      <c r="M295">
        <v>0.93033999999999994</v>
      </c>
      <c r="N295">
        <v>2053630.12</v>
      </c>
      <c r="O295">
        <v>11405.88</v>
      </c>
      <c r="Q295">
        <v>649973.93000000005</v>
      </c>
      <c r="R295">
        <v>715363.85</v>
      </c>
      <c r="S295">
        <v>1375081.8599999999</v>
      </c>
      <c r="T295">
        <v>0.66958594276947969</v>
      </c>
      <c r="V295">
        <v>678548.26000000024</v>
      </c>
      <c r="W295">
        <v>0.66958594276947969</v>
      </c>
      <c r="X295">
        <v>1</v>
      </c>
      <c r="Y295">
        <v>1</v>
      </c>
      <c r="AA295">
        <v>49258.862604570808</v>
      </c>
      <c r="AB295">
        <v>14777.658781371241</v>
      </c>
      <c r="AC295">
        <v>313321.58723093302</v>
      </c>
      <c r="AD295">
        <v>16343.061582131311</v>
      </c>
      <c r="AE295">
        <v>16343.061582131311</v>
      </c>
      <c r="AF295">
        <v>16037.553433808303</v>
      </c>
      <c r="AG295">
        <v>82.075305644938851</v>
      </c>
      <c r="AH295">
        <v>90.769572797174732</v>
      </c>
      <c r="AI295">
        <v>89.072776638757574</v>
      </c>
      <c r="AJ295">
        <v>0</v>
      </c>
      <c r="AK295">
        <v>0</v>
      </c>
      <c r="AL295">
        <v>0</v>
      </c>
      <c r="AM295">
        <v>0</v>
      </c>
      <c r="AN295">
        <v>30815.21</v>
      </c>
      <c r="AO295">
        <v>171.14</v>
      </c>
      <c r="AP295">
        <v>718790.0199999999</v>
      </c>
      <c r="AQ295">
        <v>749605.22999999986</v>
      </c>
      <c r="AS295">
        <v>749605.22999999986</v>
      </c>
      <c r="AU295">
        <v>108</v>
      </c>
      <c r="AV295">
        <v>54</v>
      </c>
      <c r="AX295">
        <v>0</v>
      </c>
      <c r="AY295">
        <v>33</v>
      </c>
    </row>
    <row r="296" spans="1:51" x14ac:dyDescent="0.25">
      <c r="A296" t="s">
        <v>715</v>
      </c>
      <c r="B296" t="s">
        <v>716</v>
      </c>
      <c r="C296" t="s">
        <v>694</v>
      </c>
      <c r="D296" t="s">
        <v>222</v>
      </c>
      <c r="F296">
        <v>624</v>
      </c>
      <c r="H296">
        <v>3799189.7</v>
      </c>
      <c r="I296">
        <v>530699.52000000002</v>
      </c>
      <c r="J296">
        <v>750951.49999999988</v>
      </c>
      <c r="K296">
        <v>3356540.4659999995</v>
      </c>
      <c r="L296">
        <v>8437381.1860000007</v>
      </c>
      <c r="M296">
        <v>0.93033999999999994</v>
      </c>
      <c r="N296">
        <v>8083449.8200000003</v>
      </c>
      <c r="O296">
        <v>12954.24</v>
      </c>
      <c r="Q296">
        <v>4835145.8099999996</v>
      </c>
      <c r="R296">
        <v>498473.45</v>
      </c>
      <c r="S296">
        <v>5477147.9199999999</v>
      </c>
      <c r="T296">
        <v>0.67757554533814124</v>
      </c>
      <c r="V296">
        <v>2606301.9000000004</v>
      </c>
      <c r="W296">
        <v>0.67757554533814124</v>
      </c>
      <c r="X296">
        <v>1</v>
      </c>
      <c r="Y296">
        <v>1</v>
      </c>
      <c r="AA296">
        <v>129308.00681343582</v>
      </c>
      <c r="AB296">
        <v>38792.402044030743</v>
      </c>
      <c r="AC296">
        <v>844926.7170136522</v>
      </c>
      <c r="AD296">
        <v>44071.937368185514</v>
      </c>
      <c r="AE296">
        <v>44071.937368185514</v>
      </c>
      <c r="AF296">
        <v>43248.080962168955</v>
      </c>
      <c r="AG296">
        <v>62.167310967997985</v>
      </c>
      <c r="AH296">
        <v>70.628104756707557</v>
      </c>
      <c r="AI296">
        <v>69.307822054757935</v>
      </c>
      <c r="AJ296">
        <v>0</v>
      </c>
      <c r="AK296">
        <v>0</v>
      </c>
      <c r="AL296">
        <v>0</v>
      </c>
      <c r="AM296">
        <v>0</v>
      </c>
      <c r="AN296">
        <v>82040.479999999996</v>
      </c>
      <c r="AO296">
        <v>131.47</v>
      </c>
      <c r="AP296">
        <v>524888.65</v>
      </c>
      <c r="AQ296">
        <v>606929.13</v>
      </c>
      <c r="AS296">
        <v>606929.13</v>
      </c>
      <c r="AU296">
        <v>108</v>
      </c>
      <c r="AV296">
        <v>54</v>
      </c>
      <c r="AX296">
        <v>2</v>
      </c>
      <c r="AY296">
        <v>122</v>
      </c>
    </row>
    <row r="297" spans="1:51" x14ac:dyDescent="0.25">
      <c r="A297" t="s">
        <v>717</v>
      </c>
      <c r="B297" t="s">
        <v>718</v>
      </c>
      <c r="C297" t="s">
        <v>694</v>
      </c>
      <c r="D297" t="s">
        <v>211</v>
      </c>
      <c r="F297">
        <v>171.25</v>
      </c>
      <c r="H297">
        <v>945059.71000000008</v>
      </c>
      <c r="I297">
        <v>145644.70000000001</v>
      </c>
      <c r="J297">
        <v>219311.14</v>
      </c>
      <c r="K297">
        <v>787083.48699999996</v>
      </c>
      <c r="L297">
        <v>2097099.0370000002</v>
      </c>
      <c r="M297">
        <v>0.93033999999999994</v>
      </c>
      <c r="N297">
        <v>2005843.35</v>
      </c>
      <c r="O297">
        <v>11712.95</v>
      </c>
      <c r="Q297">
        <v>875350.03</v>
      </c>
      <c r="R297">
        <v>343325.81</v>
      </c>
      <c r="S297">
        <v>1229155.23</v>
      </c>
      <c r="T297">
        <v>0.6127872498119058</v>
      </c>
      <c r="V297">
        <v>776688.12000000011</v>
      </c>
      <c r="W297">
        <v>0.6127872498119058</v>
      </c>
      <c r="X297">
        <v>1</v>
      </c>
      <c r="Y297">
        <v>1</v>
      </c>
      <c r="AA297">
        <v>162041.91828226857</v>
      </c>
      <c r="AB297">
        <v>48612.575484680572</v>
      </c>
      <c r="AC297">
        <v>297294.04568283411</v>
      </c>
      <c r="AD297">
        <v>15507.054395886315</v>
      </c>
      <c r="AE297">
        <v>15507.054395886315</v>
      </c>
      <c r="AF297">
        <v>15217.174103223697</v>
      </c>
      <c r="AG297">
        <v>283.86905392514205</v>
      </c>
      <c r="AH297">
        <v>90.552142457730298</v>
      </c>
      <c r="AI297">
        <v>88.85941082174422</v>
      </c>
      <c r="AJ297">
        <v>0</v>
      </c>
      <c r="AK297">
        <v>0</v>
      </c>
      <c r="AL297">
        <v>0</v>
      </c>
      <c r="AM297">
        <v>0</v>
      </c>
      <c r="AN297">
        <v>63829.74</v>
      </c>
      <c r="AO297">
        <v>372.72</v>
      </c>
      <c r="AP297">
        <v>347918.23</v>
      </c>
      <c r="AQ297">
        <v>411747.97</v>
      </c>
      <c r="AS297">
        <v>411747.97</v>
      </c>
      <c r="AU297">
        <v>107</v>
      </c>
      <c r="AV297">
        <v>54</v>
      </c>
      <c r="AX297">
        <v>0</v>
      </c>
      <c r="AY297">
        <v>40</v>
      </c>
    </row>
    <row r="298" spans="1:51" x14ac:dyDescent="0.25">
      <c r="A298" t="s">
        <v>719</v>
      </c>
      <c r="B298" t="s">
        <v>720</v>
      </c>
      <c r="C298" t="s">
        <v>694</v>
      </c>
      <c r="D298" t="s">
        <v>211</v>
      </c>
      <c r="F298">
        <v>127.75</v>
      </c>
      <c r="H298">
        <v>751151.57</v>
      </c>
      <c r="I298">
        <v>108648.82</v>
      </c>
      <c r="J298">
        <v>273495.78000000003</v>
      </c>
      <c r="K298">
        <v>633754.68799999985</v>
      </c>
      <c r="L298">
        <v>1767050.8579999998</v>
      </c>
      <c r="M298">
        <v>0.93033999999999994</v>
      </c>
      <c r="N298">
        <v>1688105.44</v>
      </c>
      <c r="O298">
        <v>13214.13</v>
      </c>
      <c r="Q298">
        <v>220363.43</v>
      </c>
      <c r="R298">
        <v>979931.03</v>
      </c>
      <c r="S298">
        <v>1239158.51</v>
      </c>
      <c r="T298">
        <v>0.7340527911574054</v>
      </c>
      <c r="V298">
        <v>448946.92999999993</v>
      </c>
      <c r="W298">
        <v>0.7340527911574054</v>
      </c>
      <c r="X298">
        <v>2</v>
      </c>
      <c r="Y298">
        <v>0</v>
      </c>
      <c r="AA298">
        <v>0</v>
      </c>
      <c r="AB298">
        <v>0</v>
      </c>
      <c r="AC298">
        <v>245931.73326939996</v>
      </c>
      <c r="AD298">
        <v>12827.962150146059</v>
      </c>
      <c r="AE298">
        <v>12827.962150146059</v>
      </c>
      <c r="AF298">
        <v>12588.163325210244</v>
      </c>
      <c r="AG298">
        <v>0</v>
      </c>
      <c r="AH298">
        <v>100.41457651777736</v>
      </c>
      <c r="AI298">
        <v>98.537481997731845</v>
      </c>
      <c r="AJ298">
        <v>0</v>
      </c>
      <c r="AK298">
        <v>0</v>
      </c>
      <c r="AL298">
        <v>0</v>
      </c>
      <c r="AM298">
        <v>0</v>
      </c>
      <c r="AN298">
        <v>12588.16</v>
      </c>
      <c r="AO298">
        <v>98.53</v>
      </c>
      <c r="AP298">
        <v>1029254.22</v>
      </c>
      <c r="AQ298">
        <v>1041842.38</v>
      </c>
      <c r="AS298">
        <v>1041842.38</v>
      </c>
      <c r="AU298">
        <v>108</v>
      </c>
      <c r="AV298">
        <v>54</v>
      </c>
      <c r="AX298">
        <v>0</v>
      </c>
      <c r="AY298">
        <v>79.66</v>
      </c>
    </row>
    <row r="299" spans="1:51" x14ac:dyDescent="0.25">
      <c r="A299" t="s">
        <v>721</v>
      </c>
      <c r="B299" t="s">
        <v>722</v>
      </c>
      <c r="C299" t="s">
        <v>723</v>
      </c>
      <c r="D299" t="s">
        <v>102</v>
      </c>
      <c r="F299">
        <v>345.71</v>
      </c>
      <c r="H299">
        <v>2015390.75</v>
      </c>
      <c r="I299">
        <v>294019.44</v>
      </c>
      <c r="J299">
        <v>548742.86</v>
      </c>
      <c r="K299">
        <v>1721146.6072399998</v>
      </c>
      <c r="L299">
        <v>4579299.6572399996</v>
      </c>
      <c r="M299">
        <v>0.9</v>
      </c>
      <c r="N299">
        <v>4293484.3499999996</v>
      </c>
      <c r="O299">
        <v>12419.32</v>
      </c>
      <c r="Q299">
        <v>1054772.25</v>
      </c>
      <c r="R299">
        <v>1513724.18</v>
      </c>
      <c r="S299">
        <v>2801836.66</v>
      </c>
      <c r="T299">
        <v>0.65257875226679241</v>
      </c>
      <c r="V299">
        <v>1491647.6899999995</v>
      </c>
      <c r="W299">
        <v>0.65257875226679241</v>
      </c>
      <c r="X299">
        <v>1</v>
      </c>
      <c r="Y299">
        <v>1</v>
      </c>
      <c r="AA299">
        <v>176004.64745531464</v>
      </c>
      <c r="AB299">
        <v>52801.394236594388</v>
      </c>
      <c r="AC299">
        <v>782259.89230556251</v>
      </c>
      <c r="AD299">
        <v>40803.194271317188</v>
      </c>
      <c r="AE299">
        <v>40803.194271317188</v>
      </c>
      <c r="AF299">
        <v>40040.441939702439</v>
      </c>
      <c r="AG299">
        <v>152.73319902980646</v>
      </c>
      <c r="AH299">
        <v>118.02723170089726</v>
      </c>
      <c r="AI299">
        <v>115.82089595239491</v>
      </c>
      <c r="AJ299">
        <v>0</v>
      </c>
      <c r="AK299">
        <v>0</v>
      </c>
      <c r="AL299">
        <v>0</v>
      </c>
      <c r="AM299">
        <v>0</v>
      </c>
      <c r="AN299">
        <v>92841.83</v>
      </c>
      <c r="AO299">
        <v>268.55</v>
      </c>
      <c r="AP299">
        <v>1548411.9200000002</v>
      </c>
      <c r="AQ299">
        <v>1641253.7500000002</v>
      </c>
      <c r="AS299">
        <v>1641253.7500000002</v>
      </c>
      <c r="AU299">
        <v>115</v>
      </c>
      <c r="AV299">
        <v>58</v>
      </c>
      <c r="AX299">
        <v>0</v>
      </c>
      <c r="AY299">
        <v>128</v>
      </c>
    </row>
    <row r="300" spans="1:51" x14ac:dyDescent="0.25">
      <c r="A300" t="s">
        <v>724</v>
      </c>
      <c r="B300" t="s">
        <v>725</v>
      </c>
      <c r="C300" t="s">
        <v>723</v>
      </c>
      <c r="D300" t="s">
        <v>211</v>
      </c>
      <c r="F300">
        <v>373.75</v>
      </c>
      <c r="H300">
        <v>2107545.31</v>
      </c>
      <c r="I300">
        <v>317866.90000000002</v>
      </c>
      <c r="J300">
        <v>626733.77999999991</v>
      </c>
      <c r="K300">
        <v>1776033.5609999998</v>
      </c>
      <c r="L300">
        <v>4828179.550999999</v>
      </c>
      <c r="M300">
        <v>0.9</v>
      </c>
      <c r="N300">
        <v>4522964.95</v>
      </c>
      <c r="O300">
        <v>12101.57</v>
      </c>
      <c r="Q300">
        <v>747193.8</v>
      </c>
      <c r="R300">
        <v>1849952.23</v>
      </c>
      <c r="S300">
        <v>2643552.16</v>
      </c>
      <c r="T300">
        <v>0.58447328007704324</v>
      </c>
      <c r="V300">
        <v>1879412.79</v>
      </c>
      <c r="W300">
        <v>0.58447328007704324</v>
      </c>
      <c r="X300">
        <v>1</v>
      </c>
      <c r="Y300">
        <v>1</v>
      </c>
      <c r="AA300">
        <v>493450.50784076285</v>
      </c>
      <c r="AB300">
        <v>148035.15235222885</v>
      </c>
      <c r="AC300">
        <v>1067776.9378823594</v>
      </c>
      <c r="AD300">
        <v>55695.952538785539</v>
      </c>
      <c r="AE300">
        <v>55695.952538785539</v>
      </c>
      <c r="AF300">
        <v>54654.803226357166</v>
      </c>
      <c r="AG300">
        <v>396.08067518990998</v>
      </c>
      <c r="AH300">
        <v>149.01927100678404</v>
      </c>
      <c r="AI300">
        <v>146.23358722771147</v>
      </c>
      <c r="AJ300">
        <v>0</v>
      </c>
      <c r="AK300">
        <v>0</v>
      </c>
      <c r="AL300">
        <v>0</v>
      </c>
      <c r="AM300">
        <v>0</v>
      </c>
      <c r="AN300">
        <v>202689.95</v>
      </c>
      <c r="AO300">
        <v>542.30999999999995</v>
      </c>
      <c r="AP300">
        <v>1893260.13</v>
      </c>
      <c r="AQ300">
        <v>2095950.0799999998</v>
      </c>
      <c r="AS300">
        <v>2095950.0799999998</v>
      </c>
      <c r="AU300">
        <v>115</v>
      </c>
      <c r="AV300">
        <v>58</v>
      </c>
      <c r="AX300">
        <v>0</v>
      </c>
      <c r="AY300">
        <v>153</v>
      </c>
    </row>
    <row r="301" spans="1:51" x14ac:dyDescent="0.25">
      <c r="A301" t="s">
        <v>726</v>
      </c>
      <c r="B301" t="s">
        <v>727</v>
      </c>
      <c r="C301" t="s">
        <v>723</v>
      </c>
      <c r="D301" t="s">
        <v>211</v>
      </c>
      <c r="F301">
        <v>241.25</v>
      </c>
      <c r="H301">
        <v>1345418.98</v>
      </c>
      <c r="I301">
        <v>205178.3</v>
      </c>
      <c r="J301">
        <v>363722.72000000009</v>
      </c>
      <c r="K301">
        <v>1131286.5859999999</v>
      </c>
      <c r="L301">
        <v>3045606.5860000001</v>
      </c>
      <c r="M301">
        <v>0.9</v>
      </c>
      <c r="N301">
        <v>2854174.58</v>
      </c>
      <c r="O301">
        <v>11830.77</v>
      </c>
      <c r="Q301">
        <v>680720.63</v>
      </c>
      <c r="R301">
        <v>1284117.44</v>
      </c>
      <c r="S301">
        <v>2000237.24</v>
      </c>
      <c r="T301">
        <v>0.7008111045540879</v>
      </c>
      <c r="V301">
        <v>853937.34000000008</v>
      </c>
      <c r="W301">
        <v>0.7008111045540879</v>
      </c>
      <c r="X301">
        <v>2</v>
      </c>
      <c r="Y301">
        <v>0</v>
      </c>
      <c r="AA301">
        <v>0</v>
      </c>
      <c r="AB301">
        <v>0</v>
      </c>
      <c r="AC301">
        <v>432927.890143</v>
      </c>
      <c r="AD301">
        <v>22581.805587542691</v>
      </c>
      <c r="AE301">
        <v>22581.805587542691</v>
      </c>
      <c r="AF301">
        <v>22159.673811548939</v>
      </c>
      <c r="AG301">
        <v>0</v>
      </c>
      <c r="AH301">
        <v>93.603339222974881</v>
      </c>
      <c r="AI301">
        <v>91.853570203311662</v>
      </c>
      <c r="AJ301">
        <v>0</v>
      </c>
      <c r="AK301">
        <v>0</v>
      </c>
      <c r="AL301">
        <v>0</v>
      </c>
      <c r="AM301">
        <v>0</v>
      </c>
      <c r="AN301">
        <v>22159.67</v>
      </c>
      <c r="AO301">
        <v>91.85</v>
      </c>
      <c r="AP301">
        <v>1306959.72</v>
      </c>
      <c r="AQ301">
        <v>1329119.3899999999</v>
      </c>
      <c r="AS301">
        <v>1329119.3899999999</v>
      </c>
      <c r="AU301">
        <v>115</v>
      </c>
      <c r="AV301">
        <v>58</v>
      </c>
      <c r="AX301">
        <v>0</v>
      </c>
      <c r="AY301">
        <v>80.66</v>
      </c>
    </row>
    <row r="302" spans="1:51" x14ac:dyDescent="0.25">
      <c r="A302" t="s">
        <v>728</v>
      </c>
      <c r="B302" t="s">
        <v>729</v>
      </c>
      <c r="C302" t="s">
        <v>723</v>
      </c>
      <c r="D302" t="s">
        <v>211</v>
      </c>
      <c r="F302">
        <v>147.75</v>
      </c>
      <c r="H302">
        <v>861702.61</v>
      </c>
      <c r="I302">
        <v>125658.42</v>
      </c>
      <c r="J302">
        <v>287183</v>
      </c>
      <c r="K302">
        <v>723487.21999999986</v>
      </c>
      <c r="L302">
        <v>1998031.25</v>
      </c>
      <c r="M302">
        <v>0.9</v>
      </c>
      <c r="N302">
        <v>1870576.84</v>
      </c>
      <c r="O302">
        <v>12660.41</v>
      </c>
      <c r="Q302">
        <v>429411.9</v>
      </c>
      <c r="R302">
        <v>901558.77</v>
      </c>
      <c r="S302">
        <v>1449669.75</v>
      </c>
      <c r="T302">
        <v>0.77498540503687618</v>
      </c>
      <c r="V302">
        <v>420907.09000000008</v>
      </c>
      <c r="W302">
        <v>0.77498540503687618</v>
      </c>
      <c r="X302">
        <v>2</v>
      </c>
      <c r="Y302">
        <v>0</v>
      </c>
      <c r="AA302">
        <v>0</v>
      </c>
      <c r="AB302">
        <v>0</v>
      </c>
      <c r="AC302">
        <v>180905.90048160017</v>
      </c>
      <c r="AD302">
        <v>9436.1716288721163</v>
      </c>
      <c r="AE302">
        <v>9436.1716288721163</v>
      </c>
      <c r="AF302">
        <v>9259.7770587906598</v>
      </c>
      <c r="AG302">
        <v>0</v>
      </c>
      <c r="AH302">
        <v>63.865797826545624</v>
      </c>
      <c r="AI302">
        <v>62.671925947821727</v>
      </c>
      <c r="AJ302">
        <v>0</v>
      </c>
      <c r="AK302">
        <v>0</v>
      </c>
      <c r="AL302">
        <v>0</v>
      </c>
      <c r="AM302">
        <v>0</v>
      </c>
      <c r="AN302">
        <v>9259.77</v>
      </c>
      <c r="AO302">
        <v>62.67</v>
      </c>
      <c r="AP302">
        <v>934645.67</v>
      </c>
      <c r="AQ302">
        <v>943905.44000000006</v>
      </c>
      <c r="AS302">
        <v>943905.44000000006</v>
      </c>
      <c r="AU302">
        <v>115</v>
      </c>
      <c r="AV302">
        <v>58</v>
      </c>
      <c r="AX302">
        <v>0</v>
      </c>
      <c r="AY302">
        <v>79</v>
      </c>
    </row>
    <row r="303" spans="1:51" x14ac:dyDescent="0.25">
      <c r="A303" t="s">
        <v>730</v>
      </c>
      <c r="B303" t="s">
        <v>731</v>
      </c>
      <c r="C303" t="s">
        <v>723</v>
      </c>
      <c r="D303" t="s">
        <v>211</v>
      </c>
      <c r="F303">
        <v>77.5</v>
      </c>
      <c r="H303">
        <v>443231.91</v>
      </c>
      <c r="I303">
        <v>65912.2</v>
      </c>
      <c r="J303">
        <v>141396.72</v>
      </c>
      <c r="K303">
        <v>373713.886</v>
      </c>
      <c r="L303">
        <v>1024254.716</v>
      </c>
      <c r="M303">
        <v>0.9</v>
      </c>
      <c r="N303">
        <v>959200.63</v>
      </c>
      <c r="O303">
        <v>12376.78</v>
      </c>
      <c r="Q303">
        <v>285458.09999999998</v>
      </c>
      <c r="R303">
        <v>405190.01</v>
      </c>
      <c r="S303">
        <v>704631.08</v>
      </c>
      <c r="T303">
        <v>0.73460239491293911</v>
      </c>
      <c r="V303">
        <v>254569.55000000005</v>
      </c>
      <c r="W303">
        <v>0.73460239491293911</v>
      </c>
      <c r="X303">
        <v>2</v>
      </c>
      <c r="Y303">
        <v>0</v>
      </c>
      <c r="AA303">
        <v>0</v>
      </c>
      <c r="AB303">
        <v>0</v>
      </c>
      <c r="AC303">
        <v>111435.39966880006</v>
      </c>
      <c r="AD303">
        <v>5812.5442785859059</v>
      </c>
      <c r="AE303">
        <v>5812.5442785859059</v>
      </c>
      <c r="AF303">
        <v>5703.8877927327394</v>
      </c>
      <c r="AG303">
        <v>0</v>
      </c>
      <c r="AH303">
        <v>75.00057133659233</v>
      </c>
      <c r="AI303">
        <v>73.598552164293409</v>
      </c>
      <c r="AJ303">
        <v>0</v>
      </c>
      <c r="AK303">
        <v>0</v>
      </c>
      <c r="AL303">
        <v>0</v>
      </c>
      <c r="AM303">
        <v>0</v>
      </c>
      <c r="AN303">
        <v>5703.88</v>
      </c>
      <c r="AO303">
        <v>73.59</v>
      </c>
      <c r="AP303">
        <v>416204.35</v>
      </c>
      <c r="AQ303">
        <v>421908.23</v>
      </c>
      <c r="AS303">
        <v>421908.23</v>
      </c>
      <c r="AU303">
        <v>115</v>
      </c>
      <c r="AV303">
        <v>58</v>
      </c>
      <c r="AX303">
        <v>0</v>
      </c>
      <c r="AY303">
        <v>38</v>
      </c>
    </row>
    <row r="304" spans="1:51" x14ac:dyDescent="0.25">
      <c r="A304" t="s">
        <v>732</v>
      </c>
      <c r="B304" t="s">
        <v>733</v>
      </c>
      <c r="C304" t="s">
        <v>723</v>
      </c>
      <c r="D304" t="s">
        <v>211</v>
      </c>
      <c r="F304">
        <v>58.45</v>
      </c>
      <c r="H304">
        <v>340249.95</v>
      </c>
      <c r="I304">
        <v>49710.55</v>
      </c>
      <c r="J304">
        <v>119051.26</v>
      </c>
      <c r="K304">
        <v>270443.80279999995</v>
      </c>
      <c r="L304">
        <v>779455.56279999996</v>
      </c>
      <c r="M304">
        <v>0.9</v>
      </c>
      <c r="N304">
        <v>728554.38</v>
      </c>
      <c r="O304">
        <v>12464.57</v>
      </c>
      <c r="Q304">
        <v>435529.8</v>
      </c>
      <c r="R304">
        <v>258358.01</v>
      </c>
      <c r="S304">
        <v>710461.41999999993</v>
      </c>
      <c r="T304">
        <v>0.97516594437329429</v>
      </c>
      <c r="V304">
        <v>18092.960000000079</v>
      </c>
      <c r="W304">
        <v>0.97516594437329429</v>
      </c>
      <c r="X304">
        <v>3</v>
      </c>
      <c r="Y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25.525281102097786</v>
      </c>
      <c r="AK304">
        <v>0</v>
      </c>
      <c r="AL304">
        <v>1491.9526804176157</v>
      </c>
      <c r="AM304">
        <v>0</v>
      </c>
      <c r="AN304">
        <v>1491.95</v>
      </c>
      <c r="AO304">
        <v>25.52</v>
      </c>
      <c r="AP304">
        <v>258927.49000000005</v>
      </c>
      <c r="AQ304">
        <v>260419.44000000006</v>
      </c>
      <c r="AS304">
        <v>260419.44000000006</v>
      </c>
      <c r="AU304">
        <v>115</v>
      </c>
      <c r="AV304">
        <v>58</v>
      </c>
      <c r="AX304">
        <v>0</v>
      </c>
      <c r="AY304">
        <v>34.659999999999997</v>
      </c>
    </row>
    <row r="305" spans="1:51" x14ac:dyDescent="0.25">
      <c r="A305" t="s">
        <v>734</v>
      </c>
      <c r="B305" t="s">
        <v>735</v>
      </c>
      <c r="C305" t="s">
        <v>723</v>
      </c>
      <c r="D305" t="s">
        <v>211</v>
      </c>
      <c r="F305">
        <v>258.25</v>
      </c>
      <c r="H305">
        <v>1484559</v>
      </c>
      <c r="I305">
        <v>219636.46</v>
      </c>
      <c r="J305">
        <v>440687.88000000006</v>
      </c>
      <c r="K305">
        <v>1237183.466</v>
      </c>
      <c r="L305">
        <v>3382066.8059999999</v>
      </c>
      <c r="M305">
        <v>0.9</v>
      </c>
      <c r="N305">
        <v>3167578.47</v>
      </c>
      <c r="O305">
        <v>12265.55</v>
      </c>
      <c r="Q305">
        <v>601606.62</v>
      </c>
      <c r="R305">
        <v>1333869.27</v>
      </c>
      <c r="S305">
        <v>1962225.6600000001</v>
      </c>
      <c r="T305">
        <v>0.61947183900388114</v>
      </c>
      <c r="V305">
        <v>1205352.81</v>
      </c>
      <c r="W305">
        <v>0.61947183900388114</v>
      </c>
      <c r="X305">
        <v>1</v>
      </c>
      <c r="Y305">
        <v>1</v>
      </c>
      <c r="AA305">
        <v>234718.64994539553</v>
      </c>
      <c r="AB305">
        <v>70415.594983618663</v>
      </c>
      <c r="AC305">
        <v>669352.54097420152</v>
      </c>
      <c r="AD305">
        <v>34913.87201876608</v>
      </c>
      <c r="AE305">
        <v>34913.87201876608</v>
      </c>
      <c r="AF305">
        <v>34261.211417957849</v>
      </c>
      <c r="AG305">
        <v>272.66445298593868</v>
      </c>
      <c r="AH305">
        <v>135.19408332532848</v>
      </c>
      <c r="AI305">
        <v>132.66683995337019</v>
      </c>
      <c r="AJ305">
        <v>0</v>
      </c>
      <c r="AK305">
        <v>0</v>
      </c>
      <c r="AL305">
        <v>0</v>
      </c>
      <c r="AM305">
        <v>0</v>
      </c>
      <c r="AN305">
        <v>104676.8</v>
      </c>
      <c r="AO305">
        <v>405.33</v>
      </c>
      <c r="AP305">
        <v>1380667.4300000002</v>
      </c>
      <c r="AQ305">
        <v>1485344.2300000002</v>
      </c>
      <c r="AS305">
        <v>1485344.2300000002</v>
      </c>
      <c r="AU305">
        <v>115</v>
      </c>
      <c r="AV305">
        <v>58</v>
      </c>
      <c r="AX305">
        <v>0</v>
      </c>
      <c r="AY305">
        <v>109.66</v>
      </c>
    </row>
    <row r="306" spans="1:51" x14ac:dyDescent="0.25">
      <c r="A306" t="s">
        <v>736</v>
      </c>
      <c r="B306" t="s">
        <v>737</v>
      </c>
      <c r="C306" t="s">
        <v>723</v>
      </c>
      <c r="D306" t="s">
        <v>211</v>
      </c>
      <c r="F306">
        <v>1399.14</v>
      </c>
      <c r="H306">
        <v>8524625.790000001</v>
      </c>
      <c r="I306">
        <v>1189940.58</v>
      </c>
      <c r="J306">
        <v>3569835.3800000004</v>
      </c>
      <c r="K306">
        <v>7194297.8801600011</v>
      </c>
      <c r="L306">
        <v>20478699.630160004</v>
      </c>
      <c r="M306">
        <v>0.9</v>
      </c>
      <c r="N306">
        <v>19150259.449999999</v>
      </c>
      <c r="O306">
        <v>13687.16</v>
      </c>
      <c r="Q306">
        <v>4780059.87</v>
      </c>
      <c r="R306">
        <v>7402105.0999999996</v>
      </c>
      <c r="S306">
        <v>12536490.34</v>
      </c>
      <c r="T306">
        <v>0.65463814590773084</v>
      </c>
      <c r="V306">
        <v>6613769.1099999994</v>
      </c>
      <c r="W306">
        <v>0.65463814590773084</v>
      </c>
      <c r="X306">
        <v>1</v>
      </c>
      <c r="Y306">
        <v>1</v>
      </c>
      <c r="AA306">
        <v>745596.88565775752</v>
      </c>
      <c r="AB306">
        <v>223679.06569732726</v>
      </c>
      <c r="AC306">
        <v>3427451.5936559164</v>
      </c>
      <c r="AD306">
        <v>178778.1459935187</v>
      </c>
      <c r="AE306">
        <v>178778.1459935187</v>
      </c>
      <c r="AF306">
        <v>175436.16627517651</v>
      </c>
      <c r="AG306">
        <v>159.868966434615</v>
      </c>
      <c r="AH306">
        <v>127.77716739820082</v>
      </c>
      <c r="AI306">
        <v>125.38857174777112</v>
      </c>
      <c r="AJ306">
        <v>0</v>
      </c>
      <c r="AK306">
        <v>0</v>
      </c>
      <c r="AL306">
        <v>0</v>
      </c>
      <c r="AM306">
        <v>0</v>
      </c>
      <c r="AN306">
        <v>399115.23</v>
      </c>
      <c r="AO306">
        <v>285.25</v>
      </c>
      <c r="AP306">
        <v>8170278.370000001</v>
      </c>
      <c r="AQ306">
        <v>8569393.6000000015</v>
      </c>
      <c r="AS306">
        <v>8569393.6000000015</v>
      </c>
      <c r="AU306">
        <v>115</v>
      </c>
      <c r="AV306">
        <v>58</v>
      </c>
      <c r="AX306">
        <v>54.5</v>
      </c>
      <c r="AY306">
        <v>1045.33</v>
      </c>
    </row>
    <row r="307" spans="1:51" x14ac:dyDescent="0.25">
      <c r="A307" t="s">
        <v>738</v>
      </c>
      <c r="B307" t="s">
        <v>739</v>
      </c>
      <c r="C307" t="s">
        <v>723</v>
      </c>
      <c r="D307" t="s">
        <v>211</v>
      </c>
      <c r="F307">
        <v>173</v>
      </c>
      <c r="H307">
        <v>1019235.9</v>
      </c>
      <c r="I307">
        <v>147133.04</v>
      </c>
      <c r="J307">
        <v>370118.1</v>
      </c>
      <c r="K307">
        <v>857301.65999999992</v>
      </c>
      <c r="L307">
        <v>2393788.7000000002</v>
      </c>
      <c r="M307">
        <v>0.9</v>
      </c>
      <c r="N307">
        <v>2240139.9900000002</v>
      </c>
      <c r="O307">
        <v>12948.78</v>
      </c>
      <c r="Q307">
        <v>518746.78</v>
      </c>
      <c r="R307">
        <v>803865.82</v>
      </c>
      <c r="S307">
        <v>1468373.29</v>
      </c>
      <c r="T307">
        <v>0.65548282542824476</v>
      </c>
      <c r="V307">
        <v>771766.70000000019</v>
      </c>
      <c r="W307">
        <v>0.65548282542824476</v>
      </c>
      <c r="X307">
        <v>1</v>
      </c>
      <c r="Y307">
        <v>1</v>
      </c>
      <c r="AA307">
        <v>85325.490037369076</v>
      </c>
      <c r="AB307">
        <v>25597.647011210724</v>
      </c>
      <c r="AC307">
        <v>403312.56370094093</v>
      </c>
      <c r="AD307">
        <v>21037.050538600728</v>
      </c>
      <c r="AE307">
        <v>21037.050538600728</v>
      </c>
      <c r="AF307">
        <v>20643.79555856367</v>
      </c>
      <c r="AG307">
        <v>147.96327752144927</v>
      </c>
      <c r="AH307">
        <v>121.60144820000421</v>
      </c>
      <c r="AI307">
        <v>119.3282980263796</v>
      </c>
      <c r="AJ307">
        <v>0</v>
      </c>
      <c r="AK307">
        <v>0</v>
      </c>
      <c r="AL307">
        <v>0</v>
      </c>
      <c r="AM307">
        <v>0</v>
      </c>
      <c r="AN307">
        <v>46241.440000000002</v>
      </c>
      <c r="AO307">
        <v>267.29000000000002</v>
      </c>
      <c r="AP307">
        <v>849816.17999999993</v>
      </c>
      <c r="AQ307">
        <v>896057.61999999988</v>
      </c>
      <c r="AS307">
        <v>896057.61999999988</v>
      </c>
      <c r="AU307">
        <v>115</v>
      </c>
      <c r="AV307">
        <v>58</v>
      </c>
      <c r="AX307">
        <v>0</v>
      </c>
      <c r="AY307">
        <v>107.33</v>
      </c>
    </row>
    <row r="308" spans="1:51" x14ac:dyDescent="0.25">
      <c r="A308" t="s">
        <v>740</v>
      </c>
      <c r="B308" t="s">
        <v>741</v>
      </c>
      <c r="C308" t="s">
        <v>723</v>
      </c>
      <c r="D308" t="s">
        <v>211</v>
      </c>
      <c r="F308">
        <v>60.38</v>
      </c>
      <c r="H308">
        <v>335104.59999999998</v>
      </c>
      <c r="I308">
        <v>51351.98</v>
      </c>
      <c r="J308">
        <v>90550.860000000015</v>
      </c>
      <c r="K308">
        <v>282718.21071999997</v>
      </c>
      <c r="L308">
        <v>759725.65071999992</v>
      </c>
      <c r="M308">
        <v>0.9</v>
      </c>
      <c r="N308">
        <v>712024.9</v>
      </c>
      <c r="O308">
        <v>11792.39</v>
      </c>
      <c r="Q308">
        <v>162697.68</v>
      </c>
      <c r="R308">
        <v>365554.74</v>
      </c>
      <c r="S308">
        <v>540098.9</v>
      </c>
      <c r="T308">
        <v>0.75853934321678917</v>
      </c>
      <c r="V308">
        <v>171926</v>
      </c>
      <c r="W308">
        <v>0.75853934321678917</v>
      </c>
      <c r="X308">
        <v>2</v>
      </c>
      <c r="Y308">
        <v>0</v>
      </c>
      <c r="AA308">
        <v>0</v>
      </c>
      <c r="AB308">
        <v>0</v>
      </c>
      <c r="AC308">
        <v>77708.187965000005</v>
      </c>
      <c r="AD308">
        <v>4053.3105700495098</v>
      </c>
      <c r="AE308">
        <v>4053.3105700495098</v>
      </c>
      <c r="AF308">
        <v>3977.5402255145655</v>
      </c>
      <c r="AG308">
        <v>0</v>
      </c>
      <c r="AH308">
        <v>67.130019378097217</v>
      </c>
      <c r="AI308">
        <v>65.87512794823725</v>
      </c>
      <c r="AJ308">
        <v>0</v>
      </c>
      <c r="AK308">
        <v>0</v>
      </c>
      <c r="AL308">
        <v>0</v>
      </c>
      <c r="AM308">
        <v>0</v>
      </c>
      <c r="AN308">
        <v>3977.54</v>
      </c>
      <c r="AO308">
        <v>65.87</v>
      </c>
      <c r="AP308">
        <v>370527.03999999992</v>
      </c>
      <c r="AQ308">
        <v>374504.5799999999</v>
      </c>
      <c r="AS308">
        <v>374504.5799999999</v>
      </c>
      <c r="AU308">
        <v>115</v>
      </c>
      <c r="AV308">
        <v>58</v>
      </c>
      <c r="AX308">
        <v>0</v>
      </c>
      <c r="AY308">
        <v>21</v>
      </c>
    </row>
    <row r="309" spans="1:51" x14ac:dyDescent="0.25">
      <c r="A309" t="s">
        <v>742</v>
      </c>
      <c r="B309" t="s">
        <v>743</v>
      </c>
      <c r="C309" t="s">
        <v>723</v>
      </c>
      <c r="D309" t="s">
        <v>211</v>
      </c>
      <c r="F309">
        <v>232</v>
      </c>
      <c r="H309">
        <v>1335829.8899999999</v>
      </c>
      <c r="I309">
        <v>197311.35999999999</v>
      </c>
      <c r="J309">
        <v>418053.25999999995</v>
      </c>
      <c r="K309">
        <v>1119760.3599999999</v>
      </c>
      <c r="L309">
        <v>3070954.87</v>
      </c>
      <c r="M309">
        <v>0.9</v>
      </c>
      <c r="N309">
        <v>2875835.41</v>
      </c>
      <c r="O309">
        <v>12395.84</v>
      </c>
      <c r="Q309">
        <v>622102.32999999996</v>
      </c>
      <c r="R309">
        <v>1266601.42</v>
      </c>
      <c r="S309">
        <v>1933597.1999999997</v>
      </c>
      <c r="T309">
        <v>0.67236017516037183</v>
      </c>
      <c r="V309">
        <v>942238.21000000043</v>
      </c>
      <c r="W309">
        <v>0.67236017516037183</v>
      </c>
      <c r="X309">
        <v>1</v>
      </c>
      <c r="Y309">
        <v>1</v>
      </c>
      <c r="AA309">
        <v>61002.239343640162</v>
      </c>
      <c r="AB309">
        <v>18300.671803092049</v>
      </c>
      <c r="AC309">
        <v>505265.07377434551</v>
      </c>
      <c r="AD309">
        <v>26354.961012973607</v>
      </c>
      <c r="AE309">
        <v>26354.961012973607</v>
      </c>
      <c r="AF309">
        <v>25862.295957669528</v>
      </c>
      <c r="AG309">
        <v>78.882206047810556</v>
      </c>
      <c r="AH309">
        <v>113.59896988350692</v>
      </c>
      <c r="AI309">
        <v>111.47541361064452</v>
      </c>
      <c r="AJ309">
        <v>0</v>
      </c>
      <c r="AK309">
        <v>0</v>
      </c>
      <c r="AL309">
        <v>0</v>
      </c>
      <c r="AM309">
        <v>0</v>
      </c>
      <c r="AN309">
        <v>44162.96</v>
      </c>
      <c r="AO309">
        <v>190.35</v>
      </c>
      <c r="AP309">
        <v>1311091.1899999997</v>
      </c>
      <c r="AQ309">
        <v>1355254.1499999997</v>
      </c>
      <c r="AS309">
        <v>1355254.1499999997</v>
      </c>
      <c r="AU309">
        <v>115</v>
      </c>
      <c r="AV309">
        <v>58</v>
      </c>
      <c r="AX309">
        <v>0</v>
      </c>
      <c r="AY309">
        <v>108</v>
      </c>
    </row>
    <row r="310" spans="1:51" x14ac:dyDescent="0.25">
      <c r="A310" t="s">
        <v>744</v>
      </c>
      <c r="B310" t="s">
        <v>745</v>
      </c>
      <c r="C310" t="s">
        <v>723</v>
      </c>
      <c r="D310" t="s">
        <v>222</v>
      </c>
      <c r="F310">
        <v>1149.32</v>
      </c>
      <c r="H310">
        <v>7388565.8300000001</v>
      </c>
      <c r="I310">
        <v>977473.67</v>
      </c>
      <c r="J310">
        <v>2226946.1099999994</v>
      </c>
      <c r="K310">
        <v>6547253.2450799998</v>
      </c>
      <c r="L310">
        <v>17140238.855080001</v>
      </c>
      <c r="M310">
        <v>0.9</v>
      </c>
      <c r="N310">
        <v>16080940.289999999</v>
      </c>
      <c r="O310">
        <v>13991.69</v>
      </c>
      <c r="Q310">
        <v>5132398.5599999996</v>
      </c>
      <c r="R310">
        <v>5141447.4000000004</v>
      </c>
      <c r="S310">
        <v>10976010.439999999</v>
      </c>
      <c r="T310">
        <v>0.68254780143829508</v>
      </c>
      <c r="V310">
        <v>5104929.8499999996</v>
      </c>
      <c r="W310">
        <v>0.68254780143829508</v>
      </c>
      <c r="X310">
        <v>1</v>
      </c>
      <c r="Y310">
        <v>1</v>
      </c>
      <c r="AA310">
        <v>177282.39971524291</v>
      </c>
      <c r="AB310">
        <v>53184.719914572874</v>
      </c>
      <c r="AC310">
        <v>2546579.9892526739</v>
      </c>
      <c r="AD310">
        <v>132831.29948369824</v>
      </c>
      <c r="AE310">
        <v>132831.29948369824</v>
      </c>
      <c r="AF310">
        <v>130348.22468521782</v>
      </c>
      <c r="AG310">
        <v>46.274945110650535</v>
      </c>
      <c r="AH310">
        <v>115.57381711246498</v>
      </c>
      <c r="AI310">
        <v>113.41334413846259</v>
      </c>
      <c r="AJ310">
        <v>0</v>
      </c>
      <c r="AK310">
        <v>0</v>
      </c>
      <c r="AL310">
        <v>0</v>
      </c>
      <c r="AM310">
        <v>0</v>
      </c>
      <c r="AN310">
        <v>183532.94</v>
      </c>
      <c r="AO310">
        <v>159.68</v>
      </c>
      <c r="AP310">
        <v>5465948.1699999999</v>
      </c>
      <c r="AQ310">
        <v>5649481.1100000003</v>
      </c>
      <c r="AS310">
        <v>5649481.1100000003</v>
      </c>
      <c r="AU310">
        <v>115</v>
      </c>
      <c r="AV310">
        <v>58</v>
      </c>
      <c r="AX310">
        <v>3</v>
      </c>
      <c r="AY310">
        <v>599.33000000000004</v>
      </c>
    </row>
    <row r="311" spans="1:51" x14ac:dyDescent="0.25">
      <c r="A311" t="s">
        <v>746</v>
      </c>
      <c r="B311" t="s">
        <v>747</v>
      </c>
      <c r="C311" t="s">
        <v>723</v>
      </c>
      <c r="D311" t="s">
        <v>102</v>
      </c>
      <c r="F311">
        <v>501.5</v>
      </c>
      <c r="H311">
        <v>2923439.6399999997</v>
      </c>
      <c r="I311">
        <v>426515.72</v>
      </c>
      <c r="J311">
        <v>715423.4</v>
      </c>
      <c r="K311">
        <v>2495024.2529999996</v>
      </c>
      <c r="L311">
        <v>6560403.0129999984</v>
      </c>
      <c r="M311">
        <v>0.9</v>
      </c>
      <c r="N311">
        <v>6153865.1299999999</v>
      </c>
      <c r="O311">
        <v>12270.91</v>
      </c>
      <c r="Q311">
        <v>1052496.8999999999</v>
      </c>
      <c r="R311">
        <v>2357672.98</v>
      </c>
      <c r="S311">
        <v>3531209.15</v>
      </c>
      <c r="T311">
        <v>0.57381971743017379</v>
      </c>
      <c r="V311">
        <v>2622655.98</v>
      </c>
      <c r="W311">
        <v>0.57381971743017379</v>
      </c>
      <c r="X311">
        <v>1</v>
      </c>
      <c r="Y311">
        <v>1</v>
      </c>
      <c r="AA311">
        <v>736940.5137161077</v>
      </c>
      <c r="AB311">
        <v>221082.15411483232</v>
      </c>
      <c r="AC311">
        <v>1524332.2528162017</v>
      </c>
      <c r="AD311">
        <v>79510.180257840373</v>
      </c>
      <c r="AE311">
        <v>79510.180257840373</v>
      </c>
      <c r="AF311">
        <v>78023.860952162664</v>
      </c>
      <c r="AG311">
        <v>440.84178288102157</v>
      </c>
      <c r="AH311">
        <v>158.54472633667072</v>
      </c>
      <c r="AI311">
        <v>155.58097896742305</v>
      </c>
      <c r="AJ311">
        <v>0</v>
      </c>
      <c r="AK311">
        <v>0</v>
      </c>
      <c r="AL311">
        <v>0</v>
      </c>
      <c r="AM311">
        <v>0</v>
      </c>
      <c r="AN311">
        <v>299106.01</v>
      </c>
      <c r="AO311">
        <v>596.41999999999996</v>
      </c>
      <c r="AP311">
        <v>2419587.65</v>
      </c>
      <c r="AQ311">
        <v>2718693.66</v>
      </c>
      <c r="AS311">
        <v>2718693.66</v>
      </c>
      <c r="AU311">
        <v>115</v>
      </c>
      <c r="AV311">
        <v>58</v>
      </c>
      <c r="AX311">
        <v>0.5</v>
      </c>
      <c r="AY311">
        <v>149</v>
      </c>
    </row>
    <row r="312" spans="1:51" x14ac:dyDescent="0.25">
      <c r="A312" t="s">
        <v>748</v>
      </c>
      <c r="B312" t="s">
        <v>749</v>
      </c>
      <c r="C312" t="s">
        <v>723</v>
      </c>
      <c r="D312" t="s">
        <v>102</v>
      </c>
      <c r="F312">
        <v>361.25</v>
      </c>
      <c r="H312">
        <v>2157898.9000000004</v>
      </c>
      <c r="I312">
        <v>307235.90000000002</v>
      </c>
      <c r="J312">
        <v>648891.60000000009</v>
      </c>
      <c r="K312">
        <v>1850988.3960000002</v>
      </c>
      <c r="L312">
        <v>4965014.7960000001</v>
      </c>
      <c r="M312">
        <v>0.9</v>
      </c>
      <c r="N312">
        <v>4653612.1500000004</v>
      </c>
      <c r="O312">
        <v>12881.97</v>
      </c>
      <c r="Q312">
        <v>568619.42000000004</v>
      </c>
      <c r="R312">
        <v>2139626.7599999998</v>
      </c>
      <c r="S312">
        <v>2768523.07</v>
      </c>
      <c r="T312">
        <v>0.59491916832819847</v>
      </c>
      <c r="V312">
        <v>1885089.0800000005</v>
      </c>
      <c r="W312">
        <v>0.59491916832819847</v>
      </c>
      <c r="X312">
        <v>1</v>
      </c>
      <c r="Y312">
        <v>1</v>
      </c>
      <c r="AA312">
        <v>459092.86136957398</v>
      </c>
      <c r="AB312">
        <v>137727.8584108722</v>
      </c>
      <c r="AC312">
        <v>1134057.2058287431</v>
      </c>
      <c r="AD312">
        <v>59153.175229061031</v>
      </c>
      <c r="AE312">
        <v>59153.175229061031</v>
      </c>
      <c r="AF312">
        <v>58047.398509023726</v>
      </c>
      <c r="AG312">
        <v>381.25358729653203</v>
      </c>
      <c r="AH312">
        <v>163.74581378286791</v>
      </c>
      <c r="AI312">
        <v>160.68484016338746</v>
      </c>
      <c r="AJ312">
        <v>0</v>
      </c>
      <c r="AK312">
        <v>0</v>
      </c>
      <c r="AL312">
        <v>0</v>
      </c>
      <c r="AM312">
        <v>0</v>
      </c>
      <c r="AN312">
        <v>195775.25</v>
      </c>
      <c r="AO312">
        <v>541.92999999999995</v>
      </c>
      <c r="AP312">
        <v>2221984.5499999998</v>
      </c>
      <c r="AQ312">
        <v>2417759.7999999998</v>
      </c>
      <c r="AS312">
        <v>2417759.7999999998</v>
      </c>
      <c r="AU312">
        <v>115</v>
      </c>
      <c r="AV312">
        <v>58</v>
      </c>
      <c r="AX312">
        <v>0</v>
      </c>
      <c r="AY312">
        <v>167.33</v>
      </c>
    </row>
    <row r="313" spans="1:51" x14ac:dyDescent="0.25">
      <c r="A313" t="s">
        <v>750</v>
      </c>
      <c r="B313" t="s">
        <v>751</v>
      </c>
      <c r="C313" t="s">
        <v>752</v>
      </c>
      <c r="D313" t="s">
        <v>211</v>
      </c>
      <c r="F313">
        <v>210.81</v>
      </c>
      <c r="H313">
        <v>1202672.22</v>
      </c>
      <c r="I313">
        <v>179289.68</v>
      </c>
      <c r="J313">
        <v>388279.67999999993</v>
      </c>
      <c r="K313">
        <v>1016271.6886399998</v>
      </c>
      <c r="L313">
        <v>2786513.2686399994</v>
      </c>
      <c r="M313">
        <v>0.9</v>
      </c>
      <c r="N313">
        <v>2609489.11</v>
      </c>
      <c r="O313">
        <v>12378.39</v>
      </c>
      <c r="Q313">
        <v>732483.59</v>
      </c>
      <c r="R313">
        <v>1092354.8500000001</v>
      </c>
      <c r="S313">
        <v>1868619.23</v>
      </c>
      <c r="T313">
        <v>0.71608623421310236</v>
      </c>
      <c r="V313">
        <v>740869.87999999989</v>
      </c>
      <c r="W313">
        <v>0.71608623421310236</v>
      </c>
      <c r="X313">
        <v>2</v>
      </c>
      <c r="Y313">
        <v>0</v>
      </c>
      <c r="AA313">
        <v>0</v>
      </c>
      <c r="AB313">
        <v>0</v>
      </c>
      <c r="AC313">
        <v>345207.15300170006</v>
      </c>
      <c r="AD313">
        <v>18006.233818612618</v>
      </c>
      <c r="AE313">
        <v>18006.233818612618</v>
      </c>
      <c r="AF313">
        <v>17669.635248965787</v>
      </c>
      <c r="AG313">
        <v>0</v>
      </c>
      <c r="AH313">
        <v>85.414514580013361</v>
      </c>
      <c r="AI313">
        <v>83.817822916207902</v>
      </c>
      <c r="AJ313">
        <v>0</v>
      </c>
      <c r="AK313">
        <v>0</v>
      </c>
      <c r="AL313">
        <v>0</v>
      </c>
      <c r="AM313">
        <v>0</v>
      </c>
      <c r="AN313">
        <v>17669.63</v>
      </c>
      <c r="AO313">
        <v>83.81</v>
      </c>
      <c r="AP313">
        <v>1116631.5999999999</v>
      </c>
      <c r="AQ313">
        <v>1134301.2299999997</v>
      </c>
      <c r="AS313">
        <v>1134301.2299999997</v>
      </c>
      <c r="AU313">
        <v>107</v>
      </c>
      <c r="AV313">
        <v>54</v>
      </c>
      <c r="AX313">
        <v>0</v>
      </c>
      <c r="AY313">
        <v>102</v>
      </c>
    </row>
    <row r="314" spans="1:51" x14ac:dyDescent="0.25">
      <c r="A314" t="s">
        <v>753</v>
      </c>
      <c r="B314" t="s">
        <v>754</v>
      </c>
      <c r="C314" t="s">
        <v>752</v>
      </c>
      <c r="D314" t="s">
        <v>211</v>
      </c>
      <c r="F314">
        <v>99</v>
      </c>
      <c r="H314">
        <v>553633.1</v>
      </c>
      <c r="I314">
        <v>84197.52</v>
      </c>
      <c r="J314">
        <v>141891.56</v>
      </c>
      <c r="K314">
        <v>461425.93900000001</v>
      </c>
      <c r="L314">
        <v>1241148.1189999999</v>
      </c>
      <c r="M314">
        <v>0.9</v>
      </c>
      <c r="N314">
        <v>1163175.8999999999</v>
      </c>
      <c r="O314">
        <v>11749.25</v>
      </c>
      <c r="Q314">
        <v>206573.39</v>
      </c>
      <c r="R314">
        <v>546057.07999999996</v>
      </c>
      <c r="S314">
        <v>776262.62</v>
      </c>
      <c r="T314">
        <v>0.66736477260232097</v>
      </c>
      <c r="V314">
        <v>386913.27999999991</v>
      </c>
      <c r="W314">
        <v>0.66736477260232097</v>
      </c>
      <c r="X314">
        <v>1</v>
      </c>
      <c r="Y314">
        <v>1</v>
      </c>
      <c r="AA314">
        <v>30483.82659098669</v>
      </c>
      <c r="AB314">
        <v>9145.1479772960065</v>
      </c>
      <c r="AC314">
        <v>217892.88172172147</v>
      </c>
      <c r="AD314">
        <v>11365.4370761932</v>
      </c>
      <c r="AE314">
        <v>11365.4370761932</v>
      </c>
      <c r="AF314">
        <v>11152.977885570936</v>
      </c>
      <c r="AG314">
        <v>92.375232093899058</v>
      </c>
      <c r="AH314">
        <v>114.80239470902222</v>
      </c>
      <c r="AI314">
        <v>112.65634227849429</v>
      </c>
      <c r="AJ314">
        <v>0</v>
      </c>
      <c r="AK314">
        <v>0</v>
      </c>
      <c r="AL314">
        <v>0</v>
      </c>
      <c r="AM314">
        <v>0</v>
      </c>
      <c r="AN314">
        <v>20298.12</v>
      </c>
      <c r="AO314">
        <v>205.03</v>
      </c>
      <c r="AP314">
        <v>559394.59</v>
      </c>
      <c r="AQ314">
        <v>579692.71</v>
      </c>
      <c r="AS314">
        <v>579692.71</v>
      </c>
      <c r="AU314">
        <v>107</v>
      </c>
      <c r="AV314">
        <v>54</v>
      </c>
      <c r="AX314">
        <v>0</v>
      </c>
      <c r="AY314">
        <v>30</v>
      </c>
    </row>
    <row r="315" spans="1:51" x14ac:dyDescent="0.25">
      <c r="A315" t="s">
        <v>755</v>
      </c>
      <c r="B315" t="s">
        <v>756</v>
      </c>
      <c r="C315" t="s">
        <v>752</v>
      </c>
      <c r="D315" t="s">
        <v>211</v>
      </c>
      <c r="F315">
        <v>208.25</v>
      </c>
      <c r="H315">
        <v>1204212.3999999999</v>
      </c>
      <c r="I315">
        <v>177112.46</v>
      </c>
      <c r="J315">
        <v>362202.12</v>
      </c>
      <c r="K315">
        <v>1001274.6680000001</v>
      </c>
      <c r="L315">
        <v>2744801.648</v>
      </c>
      <c r="M315">
        <v>0.9</v>
      </c>
      <c r="N315">
        <v>2570448.9500000002</v>
      </c>
      <c r="O315">
        <v>12343.09</v>
      </c>
      <c r="Q315">
        <v>460521.29</v>
      </c>
      <c r="R315">
        <v>1125267.3700000001</v>
      </c>
      <c r="S315">
        <v>1615186.48</v>
      </c>
      <c r="T315">
        <v>0.62836746086709871</v>
      </c>
      <c r="V315">
        <v>955262.4700000002</v>
      </c>
      <c r="W315">
        <v>0.62836746086709871</v>
      </c>
      <c r="X315">
        <v>1</v>
      </c>
      <c r="Y315">
        <v>1</v>
      </c>
      <c r="AA315">
        <v>167605.40603893297</v>
      </c>
      <c r="AB315">
        <v>50281.621811679892</v>
      </c>
      <c r="AC315">
        <v>536037.4140726974</v>
      </c>
      <c r="AD315">
        <v>27960.066671242836</v>
      </c>
      <c r="AE315">
        <v>27960.066671242836</v>
      </c>
      <c r="AF315">
        <v>27437.396659091704</v>
      </c>
      <c r="AG315">
        <v>241.44836404168015</v>
      </c>
      <c r="AH315">
        <v>134.26202483189837</v>
      </c>
      <c r="AI315">
        <v>131.7522048455784</v>
      </c>
      <c r="AJ315">
        <v>0</v>
      </c>
      <c r="AK315">
        <v>0</v>
      </c>
      <c r="AL315">
        <v>0</v>
      </c>
      <c r="AM315">
        <v>0</v>
      </c>
      <c r="AN315">
        <v>77719.009999999995</v>
      </c>
      <c r="AO315">
        <v>373.2</v>
      </c>
      <c r="AP315">
        <v>1166147.4200000002</v>
      </c>
      <c r="AQ315">
        <v>1243866.4300000002</v>
      </c>
      <c r="AS315">
        <v>1243866.4300000002</v>
      </c>
      <c r="AU315">
        <v>107</v>
      </c>
      <c r="AV315">
        <v>54</v>
      </c>
      <c r="AX315">
        <v>0</v>
      </c>
      <c r="AY315">
        <v>91.33</v>
      </c>
    </row>
    <row r="316" spans="1:51" x14ac:dyDescent="0.25">
      <c r="A316" t="s">
        <v>757</v>
      </c>
      <c r="B316" t="s">
        <v>758</v>
      </c>
      <c r="C316" t="s">
        <v>752</v>
      </c>
      <c r="D316" t="s">
        <v>211</v>
      </c>
      <c r="F316">
        <v>274.39999999999998</v>
      </c>
      <c r="H316">
        <v>1534643.4700000002</v>
      </c>
      <c r="I316">
        <v>233371.71</v>
      </c>
      <c r="J316">
        <v>415738.91999999993</v>
      </c>
      <c r="K316">
        <v>1287347.6096000001</v>
      </c>
      <c r="L316">
        <v>3471101.7096000002</v>
      </c>
      <c r="M316">
        <v>0.9</v>
      </c>
      <c r="N316">
        <v>3252726.29</v>
      </c>
      <c r="O316">
        <v>11853.95</v>
      </c>
      <c r="Q316">
        <v>849952.44</v>
      </c>
      <c r="R316">
        <v>1072766.21</v>
      </c>
      <c r="S316">
        <v>1994699.7399999998</v>
      </c>
      <c r="T316">
        <v>0.61323934514022693</v>
      </c>
      <c r="V316">
        <v>1258026.5500000003</v>
      </c>
      <c r="W316">
        <v>0.61323934514022693</v>
      </c>
      <c r="X316">
        <v>1</v>
      </c>
      <c r="Y316">
        <v>1</v>
      </c>
      <c r="AA316">
        <v>261300.7292244602</v>
      </c>
      <c r="AB316">
        <v>78390.218767338054</v>
      </c>
      <c r="AC316">
        <v>632570.8851330633</v>
      </c>
      <c r="AD316">
        <v>32995.316480294918</v>
      </c>
      <c r="AE316">
        <v>32995.316480294918</v>
      </c>
      <c r="AF316">
        <v>32378.520294918741</v>
      </c>
      <c r="AG316">
        <v>285.67863982266056</v>
      </c>
      <c r="AH316">
        <v>120.24532245005437</v>
      </c>
      <c r="AI316">
        <v>117.99752294066597</v>
      </c>
      <c r="AJ316">
        <v>0</v>
      </c>
      <c r="AK316">
        <v>0</v>
      </c>
      <c r="AL316">
        <v>0</v>
      </c>
      <c r="AM316">
        <v>0</v>
      </c>
      <c r="AN316">
        <v>110768.73</v>
      </c>
      <c r="AO316">
        <v>403.67</v>
      </c>
      <c r="AP316">
        <v>1093434.19</v>
      </c>
      <c r="AQ316">
        <v>1204202.92</v>
      </c>
      <c r="AS316">
        <v>1204202.92</v>
      </c>
      <c r="AU316">
        <v>107</v>
      </c>
      <c r="AV316">
        <v>54</v>
      </c>
      <c r="AX316">
        <v>4.5</v>
      </c>
      <c r="AY316">
        <v>87.66</v>
      </c>
    </row>
    <row r="317" spans="1:51" x14ac:dyDescent="0.25">
      <c r="A317" t="s">
        <v>759</v>
      </c>
      <c r="B317" t="s">
        <v>760</v>
      </c>
      <c r="C317" t="s">
        <v>752</v>
      </c>
      <c r="D317" t="s">
        <v>102</v>
      </c>
      <c r="F317">
        <v>232.1</v>
      </c>
      <c r="H317">
        <v>1347247.33</v>
      </c>
      <c r="I317">
        <v>197396.4</v>
      </c>
      <c r="J317">
        <v>367189.36</v>
      </c>
      <c r="K317">
        <v>1085182.6504000002</v>
      </c>
      <c r="L317">
        <v>2997015.7404</v>
      </c>
      <c r="M317">
        <v>0.9</v>
      </c>
      <c r="N317">
        <v>2805832.43</v>
      </c>
      <c r="O317">
        <v>12088.89</v>
      </c>
      <c r="Q317">
        <v>1959593.36</v>
      </c>
      <c r="R317">
        <v>427346.76</v>
      </c>
      <c r="S317">
        <v>3067397.21</v>
      </c>
      <c r="T317">
        <v>1.0932218108263863</v>
      </c>
      <c r="V317">
        <v>-261564.7799999998</v>
      </c>
      <c r="W317">
        <v>1.0932218108263863</v>
      </c>
      <c r="X317">
        <v>4</v>
      </c>
      <c r="Y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0.96791325237406145</v>
      </c>
      <c r="AL317">
        <v>0</v>
      </c>
      <c r="AM317">
        <v>224.65266587601965</v>
      </c>
      <c r="AN317">
        <v>224.65</v>
      </c>
      <c r="AO317">
        <v>0.96</v>
      </c>
      <c r="AP317">
        <v>427346.75999999995</v>
      </c>
      <c r="AQ317">
        <v>427571.41</v>
      </c>
      <c r="AS317">
        <v>427571.41</v>
      </c>
      <c r="AU317">
        <v>107</v>
      </c>
      <c r="AV317">
        <v>54</v>
      </c>
      <c r="AX317">
        <v>0</v>
      </c>
      <c r="AY317">
        <v>85.66</v>
      </c>
    </row>
    <row r="318" spans="1:51" x14ac:dyDescent="0.25">
      <c r="A318" t="s">
        <v>761</v>
      </c>
      <c r="B318" t="s">
        <v>762</v>
      </c>
      <c r="C318" t="s">
        <v>752</v>
      </c>
      <c r="D318" t="s">
        <v>211</v>
      </c>
      <c r="F318">
        <v>967.75</v>
      </c>
      <c r="H318">
        <v>5585252.75</v>
      </c>
      <c r="I318">
        <v>823052.02</v>
      </c>
      <c r="J318">
        <v>1836237.3999999997</v>
      </c>
      <c r="K318">
        <v>4700497.0499999989</v>
      </c>
      <c r="L318">
        <v>12945039.219999999</v>
      </c>
      <c r="M318">
        <v>0.9</v>
      </c>
      <c r="N318">
        <v>12120585</v>
      </c>
      <c r="O318">
        <v>12524.5</v>
      </c>
      <c r="Q318">
        <v>2224080.2000000002</v>
      </c>
      <c r="R318">
        <v>5015453.93</v>
      </c>
      <c r="S318">
        <v>7537371.4100000001</v>
      </c>
      <c r="T318">
        <v>0.62186531508173903</v>
      </c>
      <c r="V318">
        <v>4583213.59</v>
      </c>
      <c r="W318">
        <v>0.62186531508173903</v>
      </c>
      <c r="X318">
        <v>1</v>
      </c>
      <c r="Y318">
        <v>1</v>
      </c>
      <c r="AA318">
        <v>869129.17117092572</v>
      </c>
      <c r="AB318">
        <v>260738.75135127769</v>
      </c>
      <c r="AC318">
        <v>2539965.9821405462</v>
      </c>
      <c r="AD318">
        <v>132486.30849059921</v>
      </c>
      <c r="AE318">
        <v>132486.30849059921</v>
      </c>
      <c r="AF318">
        <v>130009.68276281221</v>
      </c>
      <c r="AG318">
        <v>269.42779783133835</v>
      </c>
      <c r="AH318">
        <v>136.90137792880313</v>
      </c>
      <c r="AI318">
        <v>134.34221933641149</v>
      </c>
      <c r="AJ318">
        <v>0</v>
      </c>
      <c r="AK318">
        <v>0</v>
      </c>
      <c r="AL318">
        <v>0</v>
      </c>
      <c r="AM318">
        <v>0</v>
      </c>
      <c r="AN318">
        <v>390748.43</v>
      </c>
      <c r="AO318">
        <v>403.77</v>
      </c>
      <c r="AP318">
        <v>5249790.4499999993</v>
      </c>
      <c r="AQ318">
        <v>5640538.879999999</v>
      </c>
      <c r="AS318">
        <v>5640538.879999999</v>
      </c>
      <c r="AU318">
        <v>107</v>
      </c>
      <c r="AV318">
        <v>54</v>
      </c>
      <c r="AX318">
        <v>2</v>
      </c>
      <c r="AY318">
        <v>488.66</v>
      </c>
    </row>
    <row r="319" spans="1:51" x14ac:dyDescent="0.25">
      <c r="A319" t="s">
        <v>763</v>
      </c>
      <c r="B319" t="s">
        <v>764</v>
      </c>
      <c r="C319" t="s">
        <v>752</v>
      </c>
      <c r="D319" t="s">
        <v>211</v>
      </c>
      <c r="F319">
        <v>347.75</v>
      </c>
      <c r="H319">
        <v>1999176.0100000002</v>
      </c>
      <c r="I319">
        <v>295754.42</v>
      </c>
      <c r="J319">
        <v>657621.46999999986</v>
      </c>
      <c r="K319">
        <v>1684410.9440000001</v>
      </c>
      <c r="L319">
        <v>4636962.8440000005</v>
      </c>
      <c r="M319">
        <v>0.9</v>
      </c>
      <c r="N319">
        <v>4341707.6500000004</v>
      </c>
      <c r="O319">
        <v>12485.14</v>
      </c>
      <c r="Q319">
        <v>426355.69</v>
      </c>
      <c r="R319">
        <v>1973933.63</v>
      </c>
      <c r="S319">
        <v>2445837.2599999998</v>
      </c>
      <c r="T319">
        <v>0.56333531807467496</v>
      </c>
      <c r="V319">
        <v>1895870.3900000006</v>
      </c>
      <c r="W319">
        <v>0.56333531807467496</v>
      </c>
      <c r="X319">
        <v>1</v>
      </c>
      <c r="Y319">
        <v>1</v>
      </c>
      <c r="AA319">
        <v>565450.38684206782</v>
      </c>
      <c r="AB319">
        <v>169635.11605262035</v>
      </c>
      <c r="AC319">
        <v>1165183.7741687475</v>
      </c>
      <c r="AD319">
        <v>60776.757656677713</v>
      </c>
      <c r="AE319">
        <v>60776.757656677713</v>
      </c>
      <c r="AF319">
        <v>59640.630585292944</v>
      </c>
      <c r="AG319">
        <v>487.80766657834749</v>
      </c>
      <c r="AH319">
        <v>174.77140950877848</v>
      </c>
      <c r="AI319">
        <v>171.50432950479637</v>
      </c>
      <c r="AJ319">
        <v>0</v>
      </c>
      <c r="AK319">
        <v>0</v>
      </c>
      <c r="AL319">
        <v>0</v>
      </c>
      <c r="AM319">
        <v>0</v>
      </c>
      <c r="AN319">
        <v>229275.74</v>
      </c>
      <c r="AO319">
        <v>659.31</v>
      </c>
      <c r="AP319">
        <v>2033739.9799999997</v>
      </c>
      <c r="AQ319">
        <v>2263015.7199999997</v>
      </c>
      <c r="AS319">
        <v>2263015.7199999997</v>
      </c>
      <c r="AU319">
        <v>107</v>
      </c>
      <c r="AV319">
        <v>54</v>
      </c>
      <c r="AX319">
        <v>1.5</v>
      </c>
      <c r="AY319">
        <v>174</v>
      </c>
    </row>
    <row r="320" spans="1:51" x14ac:dyDescent="0.25">
      <c r="A320" t="s">
        <v>765</v>
      </c>
      <c r="B320" t="s">
        <v>766</v>
      </c>
      <c r="C320" t="s">
        <v>752</v>
      </c>
      <c r="D320" t="s">
        <v>211</v>
      </c>
      <c r="F320">
        <v>1214.54</v>
      </c>
      <c r="H320">
        <v>7462029.5499999998</v>
      </c>
      <c r="I320">
        <v>1032941.97</v>
      </c>
      <c r="J320">
        <v>3142142.5</v>
      </c>
      <c r="K320">
        <v>6281503.9357599989</v>
      </c>
      <c r="L320">
        <v>17918617.955759998</v>
      </c>
      <c r="M320">
        <v>0.9</v>
      </c>
      <c r="N320">
        <v>16754906.550000001</v>
      </c>
      <c r="O320">
        <v>13795.26</v>
      </c>
      <c r="Q320">
        <v>2786242.91</v>
      </c>
      <c r="R320">
        <v>7986425.71</v>
      </c>
      <c r="S320">
        <v>11533676.02</v>
      </c>
      <c r="T320">
        <v>0.68837602797611541</v>
      </c>
      <c r="V320">
        <v>5221230.5300000012</v>
      </c>
      <c r="W320">
        <v>0.68837602797611541</v>
      </c>
      <c r="X320">
        <v>1</v>
      </c>
      <c r="Y320">
        <v>1</v>
      </c>
      <c r="AA320">
        <v>87061.069013407454</v>
      </c>
      <c r="AB320">
        <v>26118.320704022237</v>
      </c>
      <c r="AC320">
        <v>2940643.8086142908</v>
      </c>
      <c r="AD320">
        <v>153385.92938977625</v>
      </c>
      <c r="AE320">
        <v>153385.92938977625</v>
      </c>
      <c r="AF320">
        <v>150518.61771557259</v>
      </c>
      <c r="AG320">
        <v>21.50470194808095</v>
      </c>
      <c r="AH320">
        <v>126.29137730315696</v>
      </c>
      <c r="AI320">
        <v>123.9305561904693</v>
      </c>
      <c r="AJ320">
        <v>0</v>
      </c>
      <c r="AK320">
        <v>0</v>
      </c>
      <c r="AL320">
        <v>0</v>
      </c>
      <c r="AM320">
        <v>0</v>
      </c>
      <c r="AN320">
        <v>176636.93</v>
      </c>
      <c r="AO320">
        <v>145.43</v>
      </c>
      <c r="AP320">
        <v>8808774.9499999993</v>
      </c>
      <c r="AQ320">
        <v>8985411.879999999</v>
      </c>
      <c r="AS320">
        <v>8985411.879999999</v>
      </c>
      <c r="AU320">
        <v>107</v>
      </c>
      <c r="AV320">
        <v>54</v>
      </c>
      <c r="AX320">
        <v>0</v>
      </c>
      <c r="AY320">
        <v>987.66</v>
      </c>
    </row>
    <row r="321" spans="1:51" x14ac:dyDescent="0.25">
      <c r="A321" t="s">
        <v>767</v>
      </c>
      <c r="B321" t="s">
        <v>768</v>
      </c>
      <c r="C321" t="s">
        <v>752</v>
      </c>
      <c r="D321" t="s">
        <v>222</v>
      </c>
      <c r="F321">
        <v>829.66</v>
      </c>
      <c r="H321">
        <v>5402371.3700000001</v>
      </c>
      <c r="I321">
        <v>705609.23</v>
      </c>
      <c r="J321">
        <v>1748675.06</v>
      </c>
      <c r="K321">
        <v>4788306.0070399996</v>
      </c>
      <c r="L321">
        <v>12644961.66704</v>
      </c>
      <c r="M321">
        <v>0.9</v>
      </c>
      <c r="N321">
        <v>11859296.1</v>
      </c>
      <c r="O321">
        <v>14294.16</v>
      </c>
      <c r="Q321">
        <v>2291599.19</v>
      </c>
      <c r="R321">
        <v>4974760.5999999996</v>
      </c>
      <c r="S321">
        <v>7887625.3999999994</v>
      </c>
      <c r="T321">
        <v>0.66510063780260953</v>
      </c>
      <c r="V321">
        <v>3971670.7</v>
      </c>
      <c r="W321">
        <v>0.66510063780260953</v>
      </c>
      <c r="X321">
        <v>1</v>
      </c>
      <c r="Y321">
        <v>1</v>
      </c>
      <c r="AA321">
        <v>337652.46876030415</v>
      </c>
      <c r="AB321">
        <v>101295.74062809124</v>
      </c>
      <c r="AC321">
        <v>2232384.7525376799</v>
      </c>
      <c r="AD321">
        <v>116442.66776563918</v>
      </c>
      <c r="AE321">
        <v>116442.66776563918</v>
      </c>
      <c r="AF321">
        <v>114265.95297838251</v>
      </c>
      <c r="AG321">
        <v>122.09307502843484</v>
      </c>
      <c r="AH321">
        <v>140.34986351715062</v>
      </c>
      <c r="AI321">
        <v>137.72624084369804</v>
      </c>
      <c r="AJ321">
        <v>0</v>
      </c>
      <c r="AK321">
        <v>0</v>
      </c>
      <c r="AL321">
        <v>0</v>
      </c>
      <c r="AM321">
        <v>0</v>
      </c>
      <c r="AN321">
        <v>215561.69</v>
      </c>
      <c r="AO321">
        <v>259.81</v>
      </c>
      <c r="AP321">
        <v>5297177.0999999996</v>
      </c>
      <c r="AQ321">
        <v>5512738.79</v>
      </c>
      <c r="AS321">
        <v>5512738.79</v>
      </c>
      <c r="AU321">
        <v>107</v>
      </c>
      <c r="AV321">
        <v>54</v>
      </c>
      <c r="AX321">
        <v>0</v>
      </c>
      <c r="AY321">
        <v>498.66</v>
      </c>
    </row>
    <row r="322" spans="1:51" x14ac:dyDescent="0.25">
      <c r="A322" t="s">
        <v>769</v>
      </c>
      <c r="B322" t="s">
        <v>770</v>
      </c>
      <c r="C322" t="s">
        <v>752</v>
      </c>
      <c r="D322" t="s">
        <v>102</v>
      </c>
      <c r="F322">
        <v>630.5</v>
      </c>
      <c r="H322">
        <v>3739202.0999999996</v>
      </c>
      <c r="I322">
        <v>536227.64</v>
      </c>
      <c r="J322">
        <v>1145593.24</v>
      </c>
      <c r="K322">
        <v>3213350.986</v>
      </c>
      <c r="L322">
        <v>8634373.966</v>
      </c>
      <c r="M322">
        <v>0.9</v>
      </c>
      <c r="N322">
        <v>8092271.6600000001</v>
      </c>
      <c r="O322">
        <v>12834.68</v>
      </c>
      <c r="Q322">
        <v>2198670.21</v>
      </c>
      <c r="R322">
        <v>2766237.39</v>
      </c>
      <c r="S322">
        <v>5230951.5500000007</v>
      </c>
      <c r="T322">
        <v>0.64641324090199914</v>
      </c>
      <c r="V322">
        <v>2861320.1099999994</v>
      </c>
      <c r="W322">
        <v>0.64641324090199914</v>
      </c>
      <c r="X322">
        <v>1</v>
      </c>
      <c r="Y322">
        <v>1</v>
      </c>
      <c r="AA322">
        <v>381622.9596282905</v>
      </c>
      <c r="AB322">
        <v>114486.88788848715</v>
      </c>
      <c r="AC322">
        <v>1411158.4906660141</v>
      </c>
      <c r="AD322">
        <v>73606.961840467964</v>
      </c>
      <c r="AE322">
        <v>73606.961840467964</v>
      </c>
      <c r="AF322">
        <v>72230.994032811257</v>
      </c>
      <c r="AG322">
        <v>181.58110688102641</v>
      </c>
      <c r="AH322">
        <v>116.74379356140835</v>
      </c>
      <c r="AI322">
        <v>114.56144969518043</v>
      </c>
      <c r="AJ322">
        <v>0</v>
      </c>
      <c r="AK322">
        <v>0</v>
      </c>
      <c r="AL322">
        <v>0</v>
      </c>
      <c r="AM322">
        <v>0</v>
      </c>
      <c r="AN322">
        <v>186717.88</v>
      </c>
      <c r="AO322">
        <v>296.14</v>
      </c>
      <c r="AP322">
        <v>2915564.37</v>
      </c>
      <c r="AQ322">
        <v>3102282.25</v>
      </c>
      <c r="AS322">
        <v>3102282.25</v>
      </c>
      <c r="AU322">
        <v>107</v>
      </c>
      <c r="AV322">
        <v>54</v>
      </c>
      <c r="AX322">
        <v>0</v>
      </c>
      <c r="AY322">
        <v>297.33</v>
      </c>
    </row>
    <row r="323" spans="1:51" x14ac:dyDescent="0.25">
      <c r="A323" t="s">
        <v>771</v>
      </c>
      <c r="B323" t="s">
        <v>772</v>
      </c>
      <c r="C323" t="s">
        <v>752</v>
      </c>
      <c r="D323" t="s">
        <v>102</v>
      </c>
      <c r="F323">
        <v>431.44</v>
      </c>
      <c r="H323">
        <v>2607225.1399999997</v>
      </c>
      <c r="I323">
        <v>366931.09</v>
      </c>
      <c r="J323">
        <v>958677.22000000009</v>
      </c>
      <c r="K323">
        <v>2234156.8713600002</v>
      </c>
      <c r="L323">
        <v>6166990.3213599995</v>
      </c>
      <c r="M323">
        <v>0.9</v>
      </c>
      <c r="N323">
        <v>5773706.9699999997</v>
      </c>
      <c r="O323">
        <v>13382.4</v>
      </c>
      <c r="Q323">
        <v>703738.86</v>
      </c>
      <c r="R323">
        <v>2997174.09</v>
      </c>
      <c r="S323">
        <v>3813793.05</v>
      </c>
      <c r="T323">
        <v>0.66054496180986477</v>
      </c>
      <c r="V323">
        <v>1959913.92</v>
      </c>
      <c r="W323">
        <v>0.66054496180986477</v>
      </c>
      <c r="X323">
        <v>1</v>
      </c>
      <c r="Y323">
        <v>1</v>
      </c>
      <c r="AA323">
        <v>190689.4893176672</v>
      </c>
      <c r="AB323">
        <v>57206.84679530016</v>
      </c>
      <c r="AC323">
        <v>1170934.6883768523</v>
      </c>
      <c r="AD323">
        <v>61076.729152058077</v>
      </c>
      <c r="AE323">
        <v>61076.729152058077</v>
      </c>
      <c r="AF323">
        <v>59934.994579554688</v>
      </c>
      <c r="AG323">
        <v>132.59513905827035</v>
      </c>
      <c r="AH323">
        <v>141.56482744311626</v>
      </c>
      <c r="AI323">
        <v>138.91849290644049</v>
      </c>
      <c r="AJ323">
        <v>0</v>
      </c>
      <c r="AK323">
        <v>0</v>
      </c>
      <c r="AL323">
        <v>0</v>
      </c>
      <c r="AM323">
        <v>0</v>
      </c>
      <c r="AN323">
        <v>117141.84</v>
      </c>
      <c r="AO323">
        <v>271.51</v>
      </c>
      <c r="AP323">
        <v>3142503.9099999997</v>
      </c>
      <c r="AQ323">
        <v>3259645.7499999995</v>
      </c>
      <c r="AS323">
        <v>3259645.7499999995</v>
      </c>
      <c r="AU323">
        <v>107</v>
      </c>
      <c r="AV323">
        <v>54</v>
      </c>
      <c r="AX323">
        <v>0</v>
      </c>
      <c r="AY323">
        <v>281.33</v>
      </c>
    </row>
    <row r="324" spans="1:51" x14ac:dyDescent="0.25">
      <c r="A324" t="s">
        <v>773</v>
      </c>
      <c r="B324" t="s">
        <v>774</v>
      </c>
      <c r="C324" t="s">
        <v>752</v>
      </c>
      <c r="D324" t="s">
        <v>222</v>
      </c>
      <c r="F324">
        <v>662.5</v>
      </c>
      <c r="H324">
        <v>4175457.2</v>
      </c>
      <c r="I324">
        <v>563443</v>
      </c>
      <c r="J324">
        <v>1099041.08</v>
      </c>
      <c r="K324">
        <v>3694760.25</v>
      </c>
      <c r="L324">
        <v>9532701.5300000012</v>
      </c>
      <c r="M324">
        <v>0.9</v>
      </c>
      <c r="N324">
        <v>8948907.4000000004</v>
      </c>
      <c r="O324">
        <v>13507.78</v>
      </c>
      <c r="Q324">
        <v>2254329.87</v>
      </c>
      <c r="R324">
        <v>3390678.19</v>
      </c>
      <c r="S324">
        <v>5961522.6200000001</v>
      </c>
      <c r="T324">
        <v>0.66617323808714346</v>
      </c>
      <c r="V324">
        <v>2987384.7800000003</v>
      </c>
      <c r="W324">
        <v>0.66617323808714346</v>
      </c>
      <c r="X324">
        <v>1</v>
      </c>
      <c r="Y324">
        <v>1</v>
      </c>
      <c r="AA324">
        <v>245190.60868861619</v>
      </c>
      <c r="AB324">
        <v>73557.182606584858</v>
      </c>
      <c r="AC324">
        <v>1580625.6656533049</v>
      </c>
      <c r="AD324">
        <v>82446.481968794717</v>
      </c>
      <c r="AE324">
        <v>82446.481968794717</v>
      </c>
      <c r="AF324">
        <v>80905.273063997331</v>
      </c>
      <c r="AG324">
        <v>111.02970959484507</v>
      </c>
      <c r="AH324">
        <v>124.44751995289768</v>
      </c>
      <c r="AI324">
        <v>122.12116688905257</v>
      </c>
      <c r="AJ324">
        <v>0</v>
      </c>
      <c r="AK324">
        <v>0</v>
      </c>
      <c r="AL324">
        <v>0</v>
      </c>
      <c r="AM324">
        <v>0</v>
      </c>
      <c r="AN324">
        <v>154462.45000000001</v>
      </c>
      <c r="AO324">
        <v>233.15</v>
      </c>
      <c r="AP324">
        <v>3503416.94</v>
      </c>
      <c r="AQ324">
        <v>3657879.39</v>
      </c>
      <c r="AS324">
        <v>3657879.39</v>
      </c>
      <c r="AU324">
        <v>107</v>
      </c>
      <c r="AV324">
        <v>54</v>
      </c>
      <c r="AX324">
        <v>0</v>
      </c>
      <c r="AY324">
        <v>266</v>
      </c>
    </row>
    <row r="325" spans="1:51" x14ac:dyDescent="0.25">
      <c r="A325" t="s">
        <v>775</v>
      </c>
      <c r="B325" t="s">
        <v>776</v>
      </c>
      <c r="C325" t="s">
        <v>752</v>
      </c>
      <c r="D325" t="s">
        <v>102</v>
      </c>
      <c r="F325">
        <v>215.47</v>
      </c>
      <c r="H325">
        <v>1269496.8900000001</v>
      </c>
      <c r="I325">
        <v>183252.92</v>
      </c>
      <c r="J325">
        <v>429665.26</v>
      </c>
      <c r="K325">
        <v>1098095.7146800002</v>
      </c>
      <c r="L325">
        <v>2980510.7846800005</v>
      </c>
      <c r="M325">
        <v>0.9</v>
      </c>
      <c r="N325">
        <v>2792269.27</v>
      </c>
      <c r="O325">
        <v>12958.97</v>
      </c>
      <c r="Q325">
        <v>444330.18</v>
      </c>
      <c r="R325">
        <v>1654830.83</v>
      </c>
      <c r="S325">
        <v>2191642.0499999998</v>
      </c>
      <c r="T325">
        <v>0.78489638286210117</v>
      </c>
      <c r="V325">
        <v>600627.2200000002</v>
      </c>
      <c r="W325">
        <v>0.78489638286210117</v>
      </c>
      <c r="X325">
        <v>2</v>
      </c>
      <c r="Y325">
        <v>0</v>
      </c>
      <c r="AA325">
        <v>0</v>
      </c>
      <c r="AB325">
        <v>0</v>
      </c>
      <c r="AC325">
        <v>273350.94919650006</v>
      </c>
      <c r="AD325">
        <v>14258.166619588093</v>
      </c>
      <c r="AE325">
        <v>14258.166619588093</v>
      </c>
      <c r="AF325">
        <v>13991.632343831958</v>
      </c>
      <c r="AG325">
        <v>0</v>
      </c>
      <c r="AH325">
        <v>66.172398104553267</v>
      </c>
      <c r="AI325">
        <v>64.93540791679564</v>
      </c>
      <c r="AJ325">
        <v>0</v>
      </c>
      <c r="AK325">
        <v>0</v>
      </c>
      <c r="AL325">
        <v>0</v>
      </c>
      <c r="AM325">
        <v>0</v>
      </c>
      <c r="AN325">
        <v>13991.63</v>
      </c>
      <c r="AO325">
        <v>64.930000000000007</v>
      </c>
      <c r="AP325">
        <v>1701426.0700000003</v>
      </c>
      <c r="AQ325">
        <v>1715417.7000000002</v>
      </c>
      <c r="AS325">
        <v>1715417.7000000002</v>
      </c>
      <c r="AU325">
        <v>107</v>
      </c>
      <c r="AV325">
        <v>54</v>
      </c>
      <c r="AX325">
        <v>0</v>
      </c>
      <c r="AY325">
        <v>119.33</v>
      </c>
    </row>
    <row r="326" spans="1:51" x14ac:dyDescent="0.25">
      <c r="A326" t="s">
        <v>777</v>
      </c>
      <c r="B326" t="s">
        <v>778</v>
      </c>
      <c r="C326" t="s">
        <v>779</v>
      </c>
      <c r="D326" t="s">
        <v>211</v>
      </c>
      <c r="F326">
        <v>66.64</v>
      </c>
      <c r="H326">
        <v>375799.81</v>
      </c>
      <c r="I326">
        <v>56675.98</v>
      </c>
      <c r="J326">
        <v>114619.95999999999</v>
      </c>
      <c r="K326">
        <v>317997.68216000008</v>
      </c>
      <c r="L326">
        <v>865093.43216000008</v>
      </c>
      <c r="M326">
        <v>0.9</v>
      </c>
      <c r="N326">
        <v>810383.85</v>
      </c>
      <c r="O326">
        <v>12160.62</v>
      </c>
      <c r="Q326">
        <v>346439.09</v>
      </c>
      <c r="R326">
        <v>332515.92</v>
      </c>
      <c r="S326">
        <v>701556.03</v>
      </c>
      <c r="T326">
        <v>0.86570830600831949</v>
      </c>
      <c r="V326">
        <v>108827.81999999995</v>
      </c>
      <c r="W326">
        <v>0.86570830600831949</v>
      </c>
      <c r="X326">
        <v>2</v>
      </c>
      <c r="Y326">
        <v>0</v>
      </c>
      <c r="AA326">
        <v>0</v>
      </c>
      <c r="AB326">
        <v>0</v>
      </c>
      <c r="AC326">
        <v>15909.451537499966</v>
      </c>
      <c r="AD326">
        <v>829.84753305126219</v>
      </c>
      <c r="AE326">
        <v>2152.1032328703222</v>
      </c>
      <c r="AF326">
        <v>2111.8730060936555</v>
      </c>
      <c r="AG326">
        <v>0</v>
      </c>
      <c r="AH326">
        <v>12.452694073398293</v>
      </c>
      <c r="AI326">
        <v>31.690771399964817</v>
      </c>
      <c r="AJ326">
        <v>0</v>
      </c>
      <c r="AK326">
        <v>0</v>
      </c>
      <c r="AL326">
        <v>0</v>
      </c>
      <c r="AM326">
        <v>0</v>
      </c>
      <c r="AN326">
        <v>2111.87</v>
      </c>
      <c r="AO326">
        <v>31.69</v>
      </c>
      <c r="AP326">
        <v>338811.27999999997</v>
      </c>
      <c r="AQ326">
        <v>340923.14999999997</v>
      </c>
      <c r="AS326">
        <v>340923.14999999997</v>
      </c>
      <c r="AU326">
        <v>108</v>
      </c>
      <c r="AV326">
        <v>54</v>
      </c>
      <c r="AX326">
        <v>0</v>
      </c>
      <c r="AY326">
        <v>29</v>
      </c>
    </row>
    <row r="327" spans="1:51" x14ac:dyDescent="0.25">
      <c r="A327" t="s">
        <v>780</v>
      </c>
      <c r="B327" t="s">
        <v>781</v>
      </c>
      <c r="C327" t="s">
        <v>779</v>
      </c>
      <c r="D327" t="s">
        <v>102</v>
      </c>
      <c r="F327">
        <v>523.38</v>
      </c>
      <c r="H327">
        <v>2988708.35</v>
      </c>
      <c r="I327">
        <v>445124.22</v>
      </c>
      <c r="J327">
        <v>687736.89000000025</v>
      </c>
      <c r="K327">
        <v>2557428.36472</v>
      </c>
      <c r="L327">
        <v>6678997.8247200008</v>
      </c>
      <c r="M327">
        <v>0.9</v>
      </c>
      <c r="N327">
        <v>6266840.8700000001</v>
      </c>
      <c r="O327">
        <v>11973.78</v>
      </c>
      <c r="Q327">
        <v>1772888.7</v>
      </c>
      <c r="R327">
        <v>2495050.7000000002</v>
      </c>
      <c r="S327">
        <v>4360636.1100000003</v>
      </c>
      <c r="T327">
        <v>0.69582684489003155</v>
      </c>
      <c r="V327">
        <v>1906204.7599999998</v>
      </c>
      <c r="W327">
        <v>0.69582684489003155</v>
      </c>
      <c r="X327">
        <v>2</v>
      </c>
      <c r="Y327">
        <v>0</v>
      </c>
      <c r="AA327">
        <v>0</v>
      </c>
      <c r="AB327">
        <v>0</v>
      </c>
      <c r="AC327">
        <v>939040.22191469965</v>
      </c>
      <c r="AD327">
        <v>48980.960139011644</v>
      </c>
      <c r="AE327">
        <v>48980.960139011644</v>
      </c>
      <c r="AF327">
        <v>48065.337178163631</v>
      </c>
      <c r="AG327">
        <v>0</v>
      </c>
      <c r="AH327">
        <v>93.585846113744594</v>
      </c>
      <c r="AI327">
        <v>91.836404100583962</v>
      </c>
      <c r="AJ327">
        <v>0</v>
      </c>
      <c r="AK327">
        <v>0</v>
      </c>
      <c r="AL327">
        <v>0</v>
      </c>
      <c r="AM327">
        <v>0</v>
      </c>
      <c r="AN327">
        <v>48065.33</v>
      </c>
      <c r="AO327">
        <v>91.83</v>
      </c>
      <c r="AP327">
        <v>2527007.5</v>
      </c>
      <c r="AQ327">
        <v>2575072.83</v>
      </c>
      <c r="AS327">
        <v>2575072.83</v>
      </c>
      <c r="AU327">
        <v>108</v>
      </c>
      <c r="AV327">
        <v>54</v>
      </c>
      <c r="AX327">
        <v>5</v>
      </c>
      <c r="AY327">
        <v>123.33</v>
      </c>
    </row>
    <row r="328" spans="1:51" x14ac:dyDescent="0.25">
      <c r="A328" t="s">
        <v>782</v>
      </c>
      <c r="B328" t="s">
        <v>783</v>
      </c>
      <c r="C328" t="s">
        <v>779</v>
      </c>
      <c r="D328" t="s">
        <v>211</v>
      </c>
      <c r="F328">
        <v>61.3</v>
      </c>
      <c r="H328">
        <v>346319.16</v>
      </c>
      <c r="I328">
        <v>52134.42</v>
      </c>
      <c r="J328">
        <v>108011.92</v>
      </c>
      <c r="K328">
        <v>292603.72319999995</v>
      </c>
      <c r="L328">
        <v>799069.22319999989</v>
      </c>
      <c r="M328">
        <v>0.9</v>
      </c>
      <c r="N328">
        <v>748422.67</v>
      </c>
      <c r="O328">
        <v>12209.17</v>
      </c>
      <c r="Q328">
        <v>364290.91</v>
      </c>
      <c r="R328">
        <v>213257.79</v>
      </c>
      <c r="S328">
        <v>601029.93999999994</v>
      </c>
      <c r="T328">
        <v>0.80306217875522112</v>
      </c>
      <c r="V328">
        <v>147392.7300000001</v>
      </c>
      <c r="W328">
        <v>0.80306217875522112</v>
      </c>
      <c r="X328">
        <v>2</v>
      </c>
      <c r="Y328">
        <v>0</v>
      </c>
      <c r="AA328">
        <v>0</v>
      </c>
      <c r="AB328">
        <v>0</v>
      </c>
      <c r="AC328">
        <v>39757.653724000062</v>
      </c>
      <c r="AD328">
        <v>2073.7855597976391</v>
      </c>
      <c r="AE328">
        <v>2073.7855597976391</v>
      </c>
      <c r="AF328">
        <v>2035.0193602573111</v>
      </c>
      <c r="AG328">
        <v>0</v>
      </c>
      <c r="AH328">
        <v>33.83010701138074</v>
      </c>
      <c r="AI328">
        <v>33.197705713822366</v>
      </c>
      <c r="AJ328">
        <v>0</v>
      </c>
      <c r="AK328">
        <v>0</v>
      </c>
      <c r="AL328">
        <v>0</v>
      </c>
      <c r="AM328">
        <v>0</v>
      </c>
      <c r="AN328">
        <v>2035.01</v>
      </c>
      <c r="AO328">
        <v>33.19</v>
      </c>
      <c r="AP328">
        <v>223498.34000000003</v>
      </c>
      <c r="AQ328">
        <v>225533.35000000003</v>
      </c>
      <c r="AS328">
        <v>225533.35000000003</v>
      </c>
      <c r="AU328">
        <v>108</v>
      </c>
      <c r="AV328">
        <v>54</v>
      </c>
      <c r="AX328">
        <v>0</v>
      </c>
      <c r="AY328">
        <v>28</v>
      </c>
    </row>
    <row r="329" spans="1:51" x14ac:dyDescent="0.25">
      <c r="A329" t="s">
        <v>784</v>
      </c>
      <c r="B329" t="s">
        <v>785</v>
      </c>
      <c r="C329" t="s">
        <v>779</v>
      </c>
      <c r="D329" t="s">
        <v>211</v>
      </c>
      <c r="F329">
        <v>123.04</v>
      </c>
      <c r="H329">
        <v>716674.33</v>
      </c>
      <c r="I329">
        <v>104643.05</v>
      </c>
      <c r="J329">
        <v>236234.30000000002</v>
      </c>
      <c r="K329">
        <v>600250.04775999999</v>
      </c>
      <c r="L329">
        <v>1657801.7277599999</v>
      </c>
      <c r="M329">
        <v>0.9</v>
      </c>
      <c r="N329">
        <v>1552046.55</v>
      </c>
      <c r="O329">
        <v>12614.16</v>
      </c>
      <c r="Q329">
        <v>768107.83</v>
      </c>
      <c r="R329">
        <v>557675.55000000005</v>
      </c>
      <c r="S329">
        <v>1388689.52</v>
      </c>
      <c r="T329">
        <v>0.89474733860269851</v>
      </c>
      <c r="V329">
        <v>163357.03000000003</v>
      </c>
      <c r="W329">
        <v>0.89474733860269851</v>
      </c>
      <c r="X329">
        <v>2</v>
      </c>
      <c r="Y329">
        <v>0</v>
      </c>
      <c r="AA329">
        <v>0</v>
      </c>
      <c r="AB329">
        <v>0</v>
      </c>
      <c r="AC329">
        <v>4117.7646125000001</v>
      </c>
      <c r="AD329">
        <v>214.78533042540587</v>
      </c>
      <c r="AE329">
        <v>3973.5111310378825</v>
      </c>
      <c r="AF329">
        <v>3899.232513051672</v>
      </c>
      <c r="AG329">
        <v>0</v>
      </c>
      <c r="AH329">
        <v>1.74565450605824</v>
      </c>
      <c r="AI329">
        <v>31.690771399964824</v>
      </c>
      <c r="AJ329">
        <v>0</v>
      </c>
      <c r="AK329">
        <v>0</v>
      </c>
      <c r="AL329">
        <v>0</v>
      </c>
      <c r="AM329">
        <v>0</v>
      </c>
      <c r="AN329">
        <v>3899.23</v>
      </c>
      <c r="AO329">
        <v>31.69</v>
      </c>
      <c r="AP329">
        <v>575356.45999999985</v>
      </c>
      <c r="AQ329">
        <v>579255.68999999983</v>
      </c>
      <c r="AS329">
        <v>579255.68999999983</v>
      </c>
      <c r="AU329">
        <v>115</v>
      </c>
      <c r="AV329">
        <v>58</v>
      </c>
      <c r="AX329">
        <v>0</v>
      </c>
      <c r="AY329">
        <v>64.66</v>
      </c>
    </row>
    <row r="330" spans="1:51" x14ac:dyDescent="0.25">
      <c r="A330" t="s">
        <v>786</v>
      </c>
      <c r="B330" t="s">
        <v>787</v>
      </c>
      <c r="C330" t="s">
        <v>779</v>
      </c>
      <c r="D330" t="s">
        <v>211</v>
      </c>
      <c r="F330">
        <v>531.5</v>
      </c>
      <c r="H330">
        <v>3015640.23</v>
      </c>
      <c r="I330">
        <v>452030.12</v>
      </c>
      <c r="J330">
        <v>865863.38</v>
      </c>
      <c r="K330">
        <v>2523274.5970000001</v>
      </c>
      <c r="L330">
        <v>6856808.3270000005</v>
      </c>
      <c r="M330">
        <v>0.9</v>
      </c>
      <c r="N330">
        <v>6423454.9500000002</v>
      </c>
      <c r="O330">
        <v>12085.52</v>
      </c>
      <c r="Q330">
        <v>3529688.49</v>
      </c>
      <c r="R330">
        <v>933727.71</v>
      </c>
      <c r="S330">
        <v>4696910.04</v>
      </c>
      <c r="T330">
        <v>0.7312124201945247</v>
      </c>
      <c r="V330">
        <v>1726544.9100000001</v>
      </c>
      <c r="W330">
        <v>0.7312124201945247</v>
      </c>
      <c r="X330">
        <v>2</v>
      </c>
      <c r="Y330">
        <v>0</v>
      </c>
      <c r="AA330">
        <v>0</v>
      </c>
      <c r="AB330">
        <v>0</v>
      </c>
      <c r="AC330">
        <v>488431.8364575</v>
      </c>
      <c r="AD330">
        <v>25476.928201614617</v>
      </c>
      <c r="AE330">
        <v>25476.928201614617</v>
      </c>
      <c r="AF330">
        <v>25000.67660574818</v>
      </c>
      <c r="AG330">
        <v>0</v>
      </c>
      <c r="AH330">
        <v>47.934013549604174</v>
      </c>
      <c r="AI330">
        <v>47.037961628877106</v>
      </c>
      <c r="AJ330">
        <v>0</v>
      </c>
      <c r="AK330">
        <v>0</v>
      </c>
      <c r="AL330">
        <v>0</v>
      </c>
      <c r="AM330">
        <v>0</v>
      </c>
      <c r="AN330">
        <v>25000.67</v>
      </c>
      <c r="AO330">
        <v>47.03</v>
      </c>
      <c r="AP330">
        <v>980657.1</v>
      </c>
      <c r="AQ330">
        <v>1005657.77</v>
      </c>
      <c r="AS330">
        <v>1005657.77</v>
      </c>
      <c r="AU330">
        <v>108</v>
      </c>
      <c r="AV330">
        <v>54</v>
      </c>
      <c r="AX330">
        <v>0</v>
      </c>
      <c r="AY330">
        <v>206.33</v>
      </c>
    </row>
    <row r="331" spans="1:51" x14ac:dyDescent="0.25">
      <c r="A331" t="s">
        <v>788</v>
      </c>
      <c r="B331" t="s">
        <v>789</v>
      </c>
      <c r="C331" t="s">
        <v>779</v>
      </c>
      <c r="D331" t="s">
        <v>222</v>
      </c>
      <c r="F331">
        <v>419</v>
      </c>
      <c r="H331">
        <v>2590809.75</v>
      </c>
      <c r="I331">
        <v>356351.12</v>
      </c>
      <c r="J331">
        <v>596792.71</v>
      </c>
      <c r="K331">
        <v>2292924.432</v>
      </c>
      <c r="L331">
        <v>5836878.0120000001</v>
      </c>
      <c r="M331">
        <v>0.9</v>
      </c>
      <c r="N331">
        <v>5482482.6500000004</v>
      </c>
      <c r="O331">
        <v>13084.68</v>
      </c>
      <c r="Q331">
        <v>2018021.93</v>
      </c>
      <c r="R331">
        <v>1147677.42</v>
      </c>
      <c r="S331">
        <v>3430553.76</v>
      </c>
      <c r="T331">
        <v>0.62572998019428283</v>
      </c>
      <c r="V331">
        <v>2051928.8900000006</v>
      </c>
      <c r="W331">
        <v>0.62572998019428283</v>
      </c>
      <c r="X331">
        <v>1</v>
      </c>
      <c r="Y331">
        <v>1</v>
      </c>
      <c r="AA331">
        <v>371943.69234941434</v>
      </c>
      <c r="AB331">
        <v>111583.1077048243</v>
      </c>
      <c r="AC331">
        <v>940222.66318116232</v>
      </c>
      <c r="AD331">
        <v>49042.637058900371</v>
      </c>
      <c r="AE331">
        <v>49042.637058900371</v>
      </c>
      <c r="AF331">
        <v>48125.861143846392</v>
      </c>
      <c r="AG331">
        <v>266.30813294707468</v>
      </c>
      <c r="AH331">
        <v>117.04686648902236</v>
      </c>
      <c r="AI331">
        <v>114.85885714521812</v>
      </c>
      <c r="AJ331">
        <v>0</v>
      </c>
      <c r="AK331">
        <v>0</v>
      </c>
      <c r="AL331">
        <v>0</v>
      </c>
      <c r="AM331">
        <v>0</v>
      </c>
      <c r="AN331">
        <v>159708.96</v>
      </c>
      <c r="AO331">
        <v>381.16</v>
      </c>
      <c r="AP331">
        <v>1172395.6100000001</v>
      </c>
      <c r="AQ331">
        <v>1332104.57</v>
      </c>
      <c r="AS331">
        <v>1332104.57</v>
      </c>
      <c r="AU331">
        <v>108</v>
      </c>
      <c r="AV331">
        <v>54</v>
      </c>
      <c r="AX331">
        <v>1</v>
      </c>
      <c r="AY331">
        <v>124</v>
      </c>
    </row>
    <row r="332" spans="1:51" x14ac:dyDescent="0.25">
      <c r="A332" t="s">
        <v>790</v>
      </c>
      <c r="B332" t="s">
        <v>791</v>
      </c>
      <c r="C332" t="s">
        <v>233</v>
      </c>
      <c r="D332" t="s">
        <v>102</v>
      </c>
      <c r="F332">
        <v>341689.53</v>
      </c>
      <c r="H332">
        <v>2133993717.8800001</v>
      </c>
      <c r="I332">
        <v>290600111.47000003</v>
      </c>
      <c r="J332">
        <v>1016715652.0500002</v>
      </c>
      <c r="K332">
        <v>1882971700.4693201</v>
      </c>
      <c r="L332">
        <v>5324281181.8693209</v>
      </c>
      <c r="M332">
        <v>1.0572999999999999</v>
      </c>
      <c r="N332">
        <v>5521468215.1499996</v>
      </c>
      <c r="O332">
        <v>16159.31</v>
      </c>
      <c r="Q332">
        <v>2012388524.8099999</v>
      </c>
      <c r="R332">
        <v>1540097548.6600001</v>
      </c>
      <c r="S332">
        <v>3745923288.4499998</v>
      </c>
      <c r="T332">
        <v>0.67842884220030519</v>
      </c>
      <c r="V332">
        <v>1775544926.6999998</v>
      </c>
      <c r="W332">
        <v>0.67842884220030519</v>
      </c>
      <c r="X332">
        <v>1</v>
      </c>
      <c r="Y332">
        <v>1</v>
      </c>
      <c r="AA332">
        <v>83613467.372864246</v>
      </c>
      <c r="AB332">
        <v>25084040.211859275</v>
      </c>
      <c r="AC332">
        <v>616772249.24167573</v>
      </c>
      <c r="AD332">
        <v>32171249.164766118</v>
      </c>
      <c r="AE332">
        <v>32171249.164766118</v>
      </c>
      <c r="AF332">
        <v>31569857.637715157</v>
      </c>
      <c r="AG332">
        <v>73.411790556940019</v>
      </c>
      <c r="AH332">
        <v>94.15345317945831</v>
      </c>
      <c r="AI332">
        <v>92.393400633947294</v>
      </c>
      <c r="AJ332">
        <v>0</v>
      </c>
      <c r="AK332">
        <v>0</v>
      </c>
      <c r="AL332">
        <v>0</v>
      </c>
      <c r="AM332">
        <v>0</v>
      </c>
      <c r="AN332">
        <v>56653897.840000004</v>
      </c>
      <c r="AO332">
        <v>165.8</v>
      </c>
      <c r="AP332">
        <v>1665495099.2999997</v>
      </c>
      <c r="AQ332">
        <v>1722148997.1399996</v>
      </c>
      <c r="AS332">
        <v>1722148997.1399996</v>
      </c>
      <c r="AU332">
        <v>5</v>
      </c>
      <c r="AV332">
        <v>3</v>
      </c>
      <c r="AX332">
        <v>70759.33</v>
      </c>
      <c r="AY332">
        <v>244434.66</v>
      </c>
    </row>
    <row r="333" spans="1:51" x14ac:dyDescent="0.25">
      <c r="A333" t="s">
        <v>792</v>
      </c>
      <c r="B333" t="s">
        <v>793</v>
      </c>
      <c r="C333" t="s">
        <v>794</v>
      </c>
      <c r="D333" t="s">
        <v>97</v>
      </c>
      <c r="F333">
        <v>33</v>
      </c>
      <c r="H333">
        <v>201908.26</v>
      </c>
      <c r="I333">
        <v>28065.84</v>
      </c>
      <c r="J333">
        <v>52016.2</v>
      </c>
      <c r="K333">
        <v>180873.31700000001</v>
      </c>
      <c r="L333">
        <v>462863.61699999997</v>
      </c>
      <c r="M333">
        <v>1.0572999999999999</v>
      </c>
      <c r="N333">
        <v>479021.66</v>
      </c>
      <c r="O333">
        <v>14515.8</v>
      </c>
      <c r="Q333">
        <v>47902.16</v>
      </c>
      <c r="R333">
        <v>202800.29</v>
      </c>
      <c r="S333">
        <v>250702.45</v>
      </c>
      <c r="T333">
        <v>0.52336349466953125</v>
      </c>
      <c r="V333">
        <v>228319.20999999996</v>
      </c>
      <c r="W333">
        <v>0.52336349466953125</v>
      </c>
      <c r="X333">
        <v>1</v>
      </c>
      <c r="Y333">
        <v>1</v>
      </c>
      <c r="AA333">
        <v>81533.647777744336</v>
      </c>
      <c r="AB333">
        <v>24460.094333323301</v>
      </c>
      <c r="AC333">
        <v>140361.25470000904</v>
      </c>
      <c r="AD333">
        <v>7321.3360419265573</v>
      </c>
      <c r="AE333">
        <v>7321.3360419265573</v>
      </c>
      <c r="AF333">
        <v>7184.475037874231</v>
      </c>
      <c r="AG333">
        <v>741.21497979767582</v>
      </c>
      <c r="AH333">
        <v>221.85866793716841</v>
      </c>
      <c r="AI333">
        <v>217.7113647840676</v>
      </c>
      <c r="AJ333">
        <v>0</v>
      </c>
      <c r="AK333">
        <v>0</v>
      </c>
      <c r="AL333">
        <v>0</v>
      </c>
      <c r="AM333">
        <v>0</v>
      </c>
      <c r="AN333">
        <v>31644.560000000001</v>
      </c>
      <c r="AO333">
        <v>958.92</v>
      </c>
      <c r="AP333">
        <v>202800.28999999998</v>
      </c>
      <c r="AQ333">
        <v>234444.84999999998</v>
      </c>
      <c r="AS333">
        <v>234444.84999999998</v>
      </c>
      <c r="AU333">
        <v>90</v>
      </c>
      <c r="AV333">
        <v>45</v>
      </c>
      <c r="AX333">
        <v>0</v>
      </c>
      <c r="AY333">
        <v>13.031269955424406</v>
      </c>
    </row>
    <row r="334" spans="1:51" x14ac:dyDescent="0.25">
      <c r="A334" t="s">
        <v>795</v>
      </c>
      <c r="B334" t="s">
        <v>796</v>
      </c>
      <c r="C334" t="s">
        <v>794</v>
      </c>
      <c r="D334" t="s">
        <v>102</v>
      </c>
      <c r="F334">
        <v>1600.95</v>
      </c>
      <c r="H334">
        <v>9318678.4499999993</v>
      </c>
      <c r="I334">
        <v>1361575.95</v>
      </c>
      <c r="J334">
        <v>2717159.1500000004</v>
      </c>
      <c r="K334">
        <v>8060888.3007999985</v>
      </c>
      <c r="L334">
        <v>21458301.850799996</v>
      </c>
      <c r="M334">
        <v>1.0572999999999999</v>
      </c>
      <c r="N334">
        <v>22225973.640000001</v>
      </c>
      <c r="O334">
        <v>13882.99</v>
      </c>
      <c r="Q334">
        <v>7094138.8499999996</v>
      </c>
      <c r="R334">
        <v>7675602.5300000003</v>
      </c>
      <c r="S334">
        <v>14926665.98</v>
      </c>
      <c r="T334">
        <v>0.67158659601469772</v>
      </c>
      <c r="V334">
        <v>7299307.6600000001</v>
      </c>
      <c r="W334">
        <v>0.67158659601469772</v>
      </c>
      <c r="X334">
        <v>1</v>
      </c>
      <c r="Y334">
        <v>1</v>
      </c>
      <c r="AA334">
        <v>488651.04650900885</v>
      </c>
      <c r="AB334">
        <v>146595.31395270265</v>
      </c>
      <c r="AC334">
        <v>3467842.878372069</v>
      </c>
      <c r="AD334">
        <v>180884.98216568114</v>
      </c>
      <c r="AE334">
        <v>180884.98216568114</v>
      </c>
      <c r="AF334">
        <v>177503.61841794258</v>
      </c>
      <c r="AG334">
        <v>91.567702896844153</v>
      </c>
      <c r="AH334">
        <v>112.9860283991887</v>
      </c>
      <c r="AI334">
        <v>110.8739301152082</v>
      </c>
      <c r="AJ334">
        <v>0</v>
      </c>
      <c r="AK334">
        <v>0</v>
      </c>
      <c r="AL334">
        <v>0</v>
      </c>
      <c r="AM334">
        <v>0</v>
      </c>
      <c r="AN334">
        <v>324098.93</v>
      </c>
      <c r="AO334">
        <v>202.44</v>
      </c>
      <c r="AP334">
        <v>7800256.9399999995</v>
      </c>
      <c r="AQ334">
        <v>8124355.8699999992</v>
      </c>
      <c r="AS334">
        <v>8124355.8699999992</v>
      </c>
      <c r="AU334">
        <v>70</v>
      </c>
      <c r="AV334">
        <v>35</v>
      </c>
      <c r="AX334">
        <v>127.5</v>
      </c>
      <c r="AY334">
        <v>501.33</v>
      </c>
    </row>
    <row r="335" spans="1:51" x14ac:dyDescent="0.25">
      <c r="A335" t="s">
        <v>797</v>
      </c>
      <c r="B335" t="s">
        <v>798</v>
      </c>
      <c r="C335" t="s">
        <v>794</v>
      </c>
      <c r="D335" t="s">
        <v>102</v>
      </c>
      <c r="F335">
        <v>667.71</v>
      </c>
      <c r="H335">
        <v>3846602.6099999994</v>
      </c>
      <c r="I335">
        <v>567874</v>
      </c>
      <c r="J335">
        <v>988799.61999999988</v>
      </c>
      <c r="K335">
        <v>3095477.5352400001</v>
      </c>
      <c r="L335">
        <v>8498753.7652399987</v>
      </c>
      <c r="M335">
        <v>1.0572999999999999</v>
      </c>
      <c r="N335">
        <v>8808361.4900000002</v>
      </c>
      <c r="O335">
        <v>13191.89</v>
      </c>
      <c r="Q335">
        <v>7969313.79</v>
      </c>
      <c r="R335">
        <v>660783.27</v>
      </c>
      <c r="S335">
        <v>9023198.9600000009</v>
      </c>
      <c r="T335">
        <v>1.0243901740685715</v>
      </c>
      <c r="V335">
        <v>-214837.47000000067</v>
      </c>
      <c r="W335">
        <v>1.0243901740685715</v>
      </c>
      <c r="X335">
        <v>4</v>
      </c>
      <c r="Y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1.0562265866369887</v>
      </c>
      <c r="AL335">
        <v>0</v>
      </c>
      <c r="AM335">
        <v>705.25305416338369</v>
      </c>
      <c r="AN335">
        <v>705.25</v>
      </c>
      <c r="AO335">
        <v>1.05</v>
      </c>
      <c r="AP335">
        <v>667253.55000000005</v>
      </c>
      <c r="AQ335">
        <v>667958.80000000005</v>
      </c>
      <c r="AS335">
        <v>667958.80000000005</v>
      </c>
      <c r="AU335">
        <v>90</v>
      </c>
      <c r="AV335">
        <v>45</v>
      </c>
      <c r="AX335">
        <v>14</v>
      </c>
      <c r="AY335">
        <v>197.33</v>
      </c>
    </row>
    <row r="336" spans="1:51" x14ac:dyDescent="0.25">
      <c r="A336" t="s">
        <v>799</v>
      </c>
      <c r="B336" t="s">
        <v>800</v>
      </c>
      <c r="C336" t="s">
        <v>794</v>
      </c>
      <c r="D336" t="s">
        <v>102</v>
      </c>
      <c r="F336">
        <v>435.21</v>
      </c>
      <c r="H336">
        <v>2518582.21</v>
      </c>
      <c r="I336">
        <v>370137.4</v>
      </c>
      <c r="J336">
        <v>679070.35000000009</v>
      </c>
      <c r="K336">
        <v>2169961.75324</v>
      </c>
      <c r="L336">
        <v>5737751.7132399995</v>
      </c>
      <c r="M336">
        <v>1.0572999999999999</v>
      </c>
      <c r="N336">
        <v>5942186.0700000003</v>
      </c>
      <c r="O336">
        <v>13653.6</v>
      </c>
      <c r="Q336">
        <v>3641397.1</v>
      </c>
      <c r="R336">
        <v>1584504.82</v>
      </c>
      <c r="S336">
        <v>5337572.42</v>
      </c>
      <c r="T336">
        <v>0.89825063657086046</v>
      </c>
      <c r="V336">
        <v>604613.65000000037</v>
      </c>
      <c r="W336">
        <v>0.89825063657086046</v>
      </c>
      <c r="X336">
        <v>2</v>
      </c>
      <c r="Y336">
        <v>0</v>
      </c>
      <c r="AA336">
        <v>0</v>
      </c>
      <c r="AB336">
        <v>0</v>
      </c>
      <c r="AC336">
        <v>4688.1643930002383</v>
      </c>
      <c r="AD336">
        <v>244.53776089639911</v>
      </c>
      <c r="AE336">
        <v>14054.874669530207</v>
      </c>
      <c r="AF336">
        <v>13792.140620978689</v>
      </c>
      <c r="AG336">
        <v>0</v>
      </c>
      <c r="AH336">
        <v>0.56188451758093594</v>
      </c>
      <c r="AI336">
        <v>31.69077139996482</v>
      </c>
      <c r="AJ336">
        <v>0</v>
      </c>
      <c r="AK336">
        <v>0</v>
      </c>
      <c r="AL336">
        <v>0</v>
      </c>
      <c r="AM336">
        <v>0</v>
      </c>
      <c r="AN336">
        <v>13792.14</v>
      </c>
      <c r="AO336">
        <v>31.69</v>
      </c>
      <c r="AP336">
        <v>1611316.3</v>
      </c>
      <c r="AQ336">
        <v>1625108.44</v>
      </c>
      <c r="AS336">
        <v>1625108.44</v>
      </c>
      <c r="AU336">
        <v>70</v>
      </c>
      <c r="AV336">
        <v>35</v>
      </c>
      <c r="AX336">
        <v>9</v>
      </c>
      <c r="AY336">
        <v>144.33000000000001</v>
      </c>
    </row>
    <row r="337" spans="1:51" x14ac:dyDescent="0.25">
      <c r="A337" t="s">
        <v>801</v>
      </c>
      <c r="B337" t="s">
        <v>802</v>
      </c>
      <c r="C337" t="s">
        <v>794</v>
      </c>
      <c r="D337" t="s">
        <v>102</v>
      </c>
      <c r="F337">
        <v>3749.75</v>
      </c>
      <c r="H337">
        <v>21339865.719999999</v>
      </c>
      <c r="I337">
        <v>3189087.38</v>
      </c>
      <c r="J337">
        <v>4868690.9000000004</v>
      </c>
      <c r="K337">
        <v>18238553.797000002</v>
      </c>
      <c r="L337">
        <v>47636197.797000006</v>
      </c>
      <c r="M337">
        <v>1.0572999999999999</v>
      </c>
      <c r="N337">
        <v>49320682.789999999</v>
      </c>
      <c r="O337">
        <v>13153.05</v>
      </c>
      <c r="Q337">
        <v>23299479</v>
      </c>
      <c r="R337">
        <v>10949741.09</v>
      </c>
      <c r="S337">
        <v>35001531.960000001</v>
      </c>
      <c r="T337">
        <v>0.70967249397238119</v>
      </c>
      <c r="V337">
        <v>14319150.829999998</v>
      </c>
      <c r="W337">
        <v>0.70967249397238119</v>
      </c>
      <c r="X337">
        <v>2</v>
      </c>
      <c r="Y337">
        <v>0</v>
      </c>
      <c r="AA337">
        <v>0</v>
      </c>
      <c r="AB337">
        <v>0</v>
      </c>
      <c r="AC337">
        <v>5566539.9527429994</v>
      </c>
      <c r="AD337">
        <v>290354.41206296691</v>
      </c>
      <c r="AE337">
        <v>290354.41206296691</v>
      </c>
      <c r="AF337">
        <v>284926.68737741845</v>
      </c>
      <c r="AG337">
        <v>0</v>
      </c>
      <c r="AH337">
        <v>77.433005417152316</v>
      </c>
      <c r="AI337">
        <v>75.985515668356143</v>
      </c>
      <c r="AJ337">
        <v>0</v>
      </c>
      <c r="AK337">
        <v>0</v>
      </c>
      <c r="AL337">
        <v>0</v>
      </c>
      <c r="AM337">
        <v>0</v>
      </c>
      <c r="AN337">
        <v>284926.68</v>
      </c>
      <c r="AO337">
        <v>75.98</v>
      </c>
      <c r="AP337">
        <v>11143933.33</v>
      </c>
      <c r="AQ337">
        <v>11428860.01</v>
      </c>
      <c r="AS337">
        <v>11428860.01</v>
      </c>
      <c r="AU337">
        <v>70</v>
      </c>
      <c r="AV337">
        <v>35</v>
      </c>
      <c r="AX337">
        <v>72</v>
      </c>
      <c r="AY337">
        <v>803.66</v>
      </c>
    </row>
    <row r="338" spans="1:51" x14ac:dyDescent="0.25">
      <c r="A338" t="s">
        <v>803</v>
      </c>
      <c r="B338" t="s">
        <v>804</v>
      </c>
      <c r="C338" t="s">
        <v>794</v>
      </c>
      <c r="D338" t="s">
        <v>102</v>
      </c>
      <c r="F338">
        <v>6485.5</v>
      </c>
      <c r="H338">
        <v>39317109.379999995</v>
      </c>
      <c r="I338">
        <v>5515788.04</v>
      </c>
      <c r="J338">
        <v>15789968.060000002</v>
      </c>
      <c r="K338">
        <v>34276465.450999998</v>
      </c>
      <c r="L338">
        <v>94899330.930999994</v>
      </c>
      <c r="M338">
        <v>1.0572999999999999</v>
      </c>
      <c r="N338">
        <v>98373021.120000005</v>
      </c>
      <c r="O338">
        <v>15168.14</v>
      </c>
      <c r="Q338">
        <v>29618400.940000001</v>
      </c>
      <c r="R338">
        <v>35163749.189999998</v>
      </c>
      <c r="S338">
        <v>66137850.939999998</v>
      </c>
      <c r="T338">
        <v>0.67231696441773359</v>
      </c>
      <c r="V338">
        <v>32235170.180000007</v>
      </c>
      <c r="W338">
        <v>0.67231696441773359</v>
      </c>
      <c r="X338">
        <v>1</v>
      </c>
      <c r="Y338">
        <v>1</v>
      </c>
      <c r="AA338">
        <v>2090939.9324554056</v>
      </c>
      <c r="AB338">
        <v>627281.97973662161</v>
      </c>
      <c r="AC338">
        <v>16415021.910550589</v>
      </c>
      <c r="AD338">
        <v>856218.41867676342</v>
      </c>
      <c r="AE338">
        <v>856218.41867676342</v>
      </c>
      <c r="AF338">
        <v>840212.74542298377</v>
      </c>
      <c r="AG338">
        <v>96.720681479704197</v>
      </c>
      <c r="AH338">
        <v>132.02041765118548</v>
      </c>
      <c r="AI338">
        <v>129.55250102890815</v>
      </c>
      <c r="AJ338">
        <v>0</v>
      </c>
      <c r="AK338">
        <v>0</v>
      </c>
      <c r="AL338">
        <v>0</v>
      </c>
      <c r="AM338">
        <v>0</v>
      </c>
      <c r="AN338">
        <v>1467494.72</v>
      </c>
      <c r="AO338">
        <v>226.27</v>
      </c>
      <c r="AP338">
        <v>36537144.18</v>
      </c>
      <c r="AQ338">
        <v>38004638.899999999</v>
      </c>
      <c r="AS338">
        <v>38004638.899999999</v>
      </c>
      <c r="AU338">
        <v>70</v>
      </c>
      <c r="AV338">
        <v>35</v>
      </c>
      <c r="AX338">
        <v>892.5</v>
      </c>
      <c r="AY338">
        <v>3667.33</v>
      </c>
    </row>
    <row r="339" spans="1:51" x14ac:dyDescent="0.25">
      <c r="A339" t="s">
        <v>805</v>
      </c>
      <c r="B339" t="s">
        <v>806</v>
      </c>
      <c r="C339" t="s">
        <v>794</v>
      </c>
      <c r="D339" t="s">
        <v>102</v>
      </c>
      <c r="F339">
        <v>701.75</v>
      </c>
      <c r="H339">
        <v>3997585.32</v>
      </c>
      <c r="I339">
        <v>596824.34</v>
      </c>
      <c r="J339">
        <v>1030186.5200000003</v>
      </c>
      <c r="K339">
        <v>3428006.4359999998</v>
      </c>
      <c r="L339">
        <v>9052602.6160000004</v>
      </c>
      <c r="M339">
        <v>1.0572999999999999</v>
      </c>
      <c r="N339">
        <v>9374891.9700000007</v>
      </c>
      <c r="O339">
        <v>13359.3</v>
      </c>
      <c r="Q339">
        <v>7100976.0099999998</v>
      </c>
      <c r="R339">
        <v>707304.1</v>
      </c>
      <c r="S339">
        <v>7971756.419999999</v>
      </c>
      <c r="T339">
        <v>0.85033048332822536</v>
      </c>
      <c r="V339">
        <v>1403135.5500000017</v>
      </c>
      <c r="W339">
        <v>0.85033048332822536</v>
      </c>
      <c r="X339">
        <v>2</v>
      </c>
      <c r="Y339">
        <v>0</v>
      </c>
      <c r="AA339">
        <v>0</v>
      </c>
      <c r="AB339">
        <v>0</v>
      </c>
      <c r="AC339">
        <v>146725.16583030036</v>
      </c>
      <c r="AD339">
        <v>7653.2818629111316</v>
      </c>
      <c r="AE339">
        <v>22662.641711685905</v>
      </c>
      <c r="AF339">
        <v>22238.998829925313</v>
      </c>
      <c r="AG339">
        <v>0</v>
      </c>
      <c r="AH339">
        <v>10.905994817115969</v>
      </c>
      <c r="AI339">
        <v>31.69077139996482</v>
      </c>
      <c r="AJ339">
        <v>0</v>
      </c>
      <c r="AK339">
        <v>0</v>
      </c>
      <c r="AL339">
        <v>0</v>
      </c>
      <c r="AM339">
        <v>0</v>
      </c>
      <c r="AN339">
        <v>22238.99</v>
      </c>
      <c r="AO339">
        <v>31.69</v>
      </c>
      <c r="AP339">
        <v>729781.06999999983</v>
      </c>
      <c r="AQ339">
        <v>752020.05999999982</v>
      </c>
      <c r="AS339">
        <v>752020.05999999982</v>
      </c>
      <c r="AU339">
        <v>70</v>
      </c>
      <c r="AV339">
        <v>35</v>
      </c>
      <c r="AX339">
        <v>28</v>
      </c>
      <c r="AY339">
        <v>185</v>
      </c>
    </row>
    <row r="340" spans="1:51" x14ac:dyDescent="0.25">
      <c r="A340" t="s">
        <v>807</v>
      </c>
      <c r="B340" t="s">
        <v>808</v>
      </c>
      <c r="C340" t="s">
        <v>794</v>
      </c>
      <c r="D340" t="s">
        <v>102</v>
      </c>
      <c r="F340">
        <v>1899.37</v>
      </c>
      <c r="H340">
        <v>11132309.6</v>
      </c>
      <c r="I340">
        <v>1615376.19</v>
      </c>
      <c r="J340">
        <v>3219866.2800000003</v>
      </c>
      <c r="K340">
        <v>9553732.2512799986</v>
      </c>
      <c r="L340">
        <v>25521284.321279999</v>
      </c>
      <c r="M340">
        <v>1.0572999999999999</v>
      </c>
      <c r="N340">
        <v>26436225.050000001</v>
      </c>
      <c r="O340">
        <v>13918.41</v>
      </c>
      <c r="Q340">
        <v>13057658.359999999</v>
      </c>
      <c r="R340">
        <v>5985412.5199999996</v>
      </c>
      <c r="S340">
        <v>19389033.43</v>
      </c>
      <c r="T340">
        <v>0.73342670495990503</v>
      </c>
      <c r="V340">
        <v>7047191.620000001</v>
      </c>
      <c r="W340">
        <v>0.73342670495990503</v>
      </c>
      <c r="X340">
        <v>2</v>
      </c>
      <c r="Y340">
        <v>0</v>
      </c>
      <c r="AA340">
        <v>0</v>
      </c>
      <c r="AB340">
        <v>0</v>
      </c>
      <c r="AC340">
        <v>2373523.7529850006</v>
      </c>
      <c r="AD340">
        <v>123804.57154104332</v>
      </c>
      <c r="AE340">
        <v>123804.57154104332</v>
      </c>
      <c r="AF340">
        <v>121490.23739897646</v>
      </c>
      <c r="AG340">
        <v>0</v>
      </c>
      <c r="AH340">
        <v>65.181913761427907</v>
      </c>
      <c r="AI340">
        <v>63.963439139807654</v>
      </c>
      <c r="AJ340">
        <v>0</v>
      </c>
      <c r="AK340">
        <v>0</v>
      </c>
      <c r="AL340">
        <v>0</v>
      </c>
      <c r="AM340">
        <v>0</v>
      </c>
      <c r="AN340">
        <v>121490.23</v>
      </c>
      <c r="AO340">
        <v>63.96</v>
      </c>
      <c r="AP340">
        <v>6178237.6000000006</v>
      </c>
      <c r="AQ340">
        <v>6299727.830000001</v>
      </c>
      <c r="AS340">
        <v>6299727.830000001</v>
      </c>
      <c r="AU340">
        <v>90</v>
      </c>
      <c r="AV340">
        <v>45</v>
      </c>
      <c r="AX340">
        <v>82.5</v>
      </c>
      <c r="AY340">
        <v>683.33</v>
      </c>
    </row>
    <row r="341" spans="1:51" x14ac:dyDescent="0.25">
      <c r="A341" t="s">
        <v>809</v>
      </c>
      <c r="B341" t="s">
        <v>810</v>
      </c>
      <c r="C341" t="s">
        <v>794</v>
      </c>
      <c r="D341" t="s">
        <v>102</v>
      </c>
      <c r="F341">
        <v>799.79</v>
      </c>
      <c r="H341">
        <v>4621995.01</v>
      </c>
      <c r="I341">
        <v>680205.39</v>
      </c>
      <c r="J341">
        <v>1088221.3800000001</v>
      </c>
      <c r="K341">
        <v>3937610.6167600001</v>
      </c>
      <c r="L341">
        <v>10328032.39676</v>
      </c>
      <c r="M341">
        <v>1.0572999999999999</v>
      </c>
      <c r="N341">
        <v>10694203.560000001</v>
      </c>
      <c r="O341">
        <v>13371.26</v>
      </c>
      <c r="Q341">
        <v>6382355.5599999996</v>
      </c>
      <c r="R341">
        <v>1628973.46</v>
      </c>
      <c r="S341">
        <v>8111268.6799999997</v>
      </c>
      <c r="T341">
        <v>0.75847337620717581</v>
      </c>
      <c r="V341">
        <v>2582934.8800000008</v>
      </c>
      <c r="W341">
        <v>0.75847337620717581</v>
      </c>
      <c r="X341">
        <v>2</v>
      </c>
      <c r="Y341">
        <v>0</v>
      </c>
      <c r="AA341">
        <v>0</v>
      </c>
      <c r="AB341">
        <v>0</v>
      </c>
      <c r="AC341">
        <v>696216.68104000005</v>
      </c>
      <c r="AD341">
        <v>36315.123363515428</v>
      </c>
      <c r="AE341">
        <v>36315.123363515428</v>
      </c>
      <c r="AF341">
        <v>35636.268545576087</v>
      </c>
      <c r="AG341">
        <v>0</v>
      </c>
      <c r="AH341">
        <v>45.405823232992944</v>
      </c>
      <c r="AI341">
        <v>44.557031902844606</v>
      </c>
      <c r="AJ341">
        <v>0</v>
      </c>
      <c r="AK341">
        <v>0</v>
      </c>
      <c r="AL341">
        <v>0</v>
      </c>
      <c r="AM341">
        <v>0</v>
      </c>
      <c r="AN341">
        <v>35636.26</v>
      </c>
      <c r="AO341">
        <v>44.55</v>
      </c>
      <c r="AP341">
        <v>1662466.7</v>
      </c>
      <c r="AQ341">
        <v>1698102.96</v>
      </c>
      <c r="AS341">
        <v>1698102.96</v>
      </c>
      <c r="AU341">
        <v>90</v>
      </c>
      <c r="AV341">
        <v>45</v>
      </c>
      <c r="AX341">
        <v>0</v>
      </c>
      <c r="AY341">
        <v>214</v>
      </c>
    </row>
    <row r="342" spans="1:51" x14ac:dyDescent="0.25">
      <c r="A342" t="s">
        <v>811</v>
      </c>
      <c r="B342" t="s">
        <v>812</v>
      </c>
      <c r="C342" t="s">
        <v>813</v>
      </c>
      <c r="D342" t="s">
        <v>97</v>
      </c>
      <c r="F342">
        <v>38</v>
      </c>
      <c r="H342">
        <v>217733.01</v>
      </c>
      <c r="I342">
        <v>32318.240000000002</v>
      </c>
      <c r="J342">
        <v>59034.28</v>
      </c>
      <c r="K342">
        <v>185116.277</v>
      </c>
      <c r="L342">
        <v>494201.80700000003</v>
      </c>
      <c r="M342">
        <v>0.90105999999999997</v>
      </c>
      <c r="N342">
        <v>463620.88</v>
      </c>
      <c r="O342">
        <v>12200.54</v>
      </c>
      <c r="Q342">
        <v>46362.080000000002</v>
      </c>
      <c r="R342">
        <v>538545.79</v>
      </c>
      <c r="S342">
        <v>584907.87</v>
      </c>
      <c r="T342">
        <v>1.261608126881602</v>
      </c>
      <c r="V342">
        <v>-121286.98999999999</v>
      </c>
      <c r="W342">
        <v>1.261608126881602</v>
      </c>
      <c r="X342">
        <v>4</v>
      </c>
      <c r="Y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0.97685304906659243</v>
      </c>
      <c r="AL342">
        <v>0</v>
      </c>
      <c r="AM342">
        <v>37.120415864530514</v>
      </c>
      <c r="AN342">
        <v>37.119999999999997</v>
      </c>
      <c r="AO342">
        <v>0.97</v>
      </c>
      <c r="AP342">
        <v>538545.79</v>
      </c>
      <c r="AQ342">
        <v>538582.91</v>
      </c>
      <c r="AS342">
        <v>538582.91</v>
      </c>
      <c r="AU342">
        <v>88</v>
      </c>
      <c r="AV342">
        <v>44</v>
      </c>
      <c r="AX342">
        <v>0</v>
      </c>
      <c r="AY342">
        <v>14.654098397581583</v>
      </c>
    </row>
    <row r="343" spans="1:51" x14ac:dyDescent="0.25">
      <c r="A343" t="s">
        <v>814</v>
      </c>
      <c r="B343" t="s">
        <v>815</v>
      </c>
      <c r="C343" t="s">
        <v>813</v>
      </c>
      <c r="D343" t="s">
        <v>97</v>
      </c>
      <c r="F343">
        <v>223.3</v>
      </c>
      <c r="H343">
        <v>1373713.56</v>
      </c>
      <c r="I343">
        <v>189912.18</v>
      </c>
      <c r="J343">
        <v>360623.06</v>
      </c>
      <c r="K343">
        <v>1220274.4112</v>
      </c>
      <c r="L343">
        <v>3144523.2111999998</v>
      </c>
      <c r="M343">
        <v>0.90105999999999997</v>
      </c>
      <c r="N343">
        <v>2954138.03</v>
      </c>
      <c r="O343">
        <v>13229.45</v>
      </c>
      <c r="Q343">
        <v>295413.8</v>
      </c>
      <c r="R343">
        <v>1684932.01</v>
      </c>
      <c r="S343">
        <v>1980345.81</v>
      </c>
      <c r="T343">
        <v>0.67036333099168022</v>
      </c>
      <c r="V343">
        <v>973792.21999999974</v>
      </c>
      <c r="W343">
        <v>0.67036333099168022</v>
      </c>
      <c r="X343">
        <v>1</v>
      </c>
      <c r="Y343">
        <v>1</v>
      </c>
      <c r="AA343">
        <v>68562.148324959911</v>
      </c>
      <c r="AB343">
        <v>20568.644497487974</v>
      </c>
      <c r="AC343">
        <v>592028.79525226075</v>
      </c>
      <c r="AD343">
        <v>30880.614210827909</v>
      </c>
      <c r="AE343">
        <v>30880.614210827909</v>
      </c>
      <c r="AF343">
        <v>30303.3490993177</v>
      </c>
      <c r="AG343">
        <v>92.112156280734311</v>
      </c>
      <c r="AH343">
        <v>138.29204751826202</v>
      </c>
      <c r="AI343">
        <v>135.70689251821631</v>
      </c>
      <c r="AJ343">
        <v>0</v>
      </c>
      <c r="AK343">
        <v>0</v>
      </c>
      <c r="AL343">
        <v>0</v>
      </c>
      <c r="AM343">
        <v>0</v>
      </c>
      <c r="AN343">
        <v>50871.99</v>
      </c>
      <c r="AO343">
        <v>227.81</v>
      </c>
      <c r="AP343">
        <v>1684932.01</v>
      </c>
      <c r="AQ343">
        <v>1735804</v>
      </c>
      <c r="AS343">
        <v>1735804</v>
      </c>
      <c r="AU343">
        <v>88</v>
      </c>
      <c r="AV343">
        <v>44</v>
      </c>
      <c r="AX343">
        <v>0</v>
      </c>
      <c r="AY343">
        <v>86.112109794209672</v>
      </c>
    </row>
    <row r="344" spans="1:51" x14ac:dyDescent="0.25">
      <c r="A344" t="s">
        <v>816</v>
      </c>
      <c r="B344" t="s">
        <v>817</v>
      </c>
      <c r="C344" t="s">
        <v>818</v>
      </c>
      <c r="D344" t="s">
        <v>102</v>
      </c>
      <c r="F344">
        <v>1687.13</v>
      </c>
      <c r="H344">
        <v>10034108.82</v>
      </c>
      <c r="I344">
        <v>1434870.32</v>
      </c>
      <c r="J344">
        <v>3090162.9299999997</v>
      </c>
      <c r="K344">
        <v>8112918.7747199982</v>
      </c>
      <c r="L344">
        <v>22672060.844719999</v>
      </c>
      <c r="M344">
        <v>0.9</v>
      </c>
      <c r="N344">
        <v>21216146.629999999</v>
      </c>
      <c r="O344">
        <v>12575.28</v>
      </c>
      <c r="Q344">
        <v>19094531.960000001</v>
      </c>
      <c r="R344">
        <v>2150371.2000000002</v>
      </c>
      <c r="S344">
        <v>22375251.34</v>
      </c>
      <c r="T344">
        <v>1.054633140042547</v>
      </c>
      <c r="V344">
        <v>-1159104.7100000009</v>
      </c>
      <c r="W344">
        <v>1.054633140042547</v>
      </c>
      <c r="X344">
        <v>4</v>
      </c>
      <c r="Y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1.006857029136909</v>
      </c>
      <c r="AL344">
        <v>0</v>
      </c>
      <c r="AM344">
        <v>1698.6986995677535</v>
      </c>
      <c r="AN344">
        <v>1698.69</v>
      </c>
      <c r="AO344">
        <v>1</v>
      </c>
      <c r="AP344">
        <v>2150371.1999999997</v>
      </c>
      <c r="AQ344">
        <v>2152069.8899999997</v>
      </c>
      <c r="AS344">
        <v>2152069.8899999997</v>
      </c>
      <c r="AU344">
        <v>101</v>
      </c>
      <c r="AV344">
        <v>51</v>
      </c>
      <c r="AX344">
        <v>19</v>
      </c>
      <c r="AY344">
        <v>780.66</v>
      </c>
    </row>
    <row r="345" spans="1:51" x14ac:dyDescent="0.25">
      <c r="A345" t="s">
        <v>819</v>
      </c>
      <c r="B345" t="s">
        <v>820</v>
      </c>
      <c r="C345" t="s">
        <v>818</v>
      </c>
      <c r="D345" t="s">
        <v>102</v>
      </c>
      <c r="F345">
        <v>643.29</v>
      </c>
      <c r="H345">
        <v>3770573.24</v>
      </c>
      <c r="I345">
        <v>547105.27</v>
      </c>
      <c r="J345">
        <v>1033392.57</v>
      </c>
      <c r="K345">
        <v>3042840.6117599998</v>
      </c>
      <c r="L345">
        <v>8393911.6917599998</v>
      </c>
      <c r="M345">
        <v>0.9</v>
      </c>
      <c r="N345">
        <v>7858804.5800000001</v>
      </c>
      <c r="O345">
        <v>12216.58</v>
      </c>
      <c r="Q345">
        <v>7006012.2999999998</v>
      </c>
      <c r="R345">
        <v>886790.88</v>
      </c>
      <c r="S345">
        <v>8217042.9500000002</v>
      </c>
      <c r="T345">
        <v>1.0455843336417459</v>
      </c>
      <c r="V345">
        <v>-358238.37000000011</v>
      </c>
      <c r="W345">
        <v>1.0455843336417459</v>
      </c>
      <c r="X345">
        <v>4</v>
      </c>
      <c r="Y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0.97813665778061154</v>
      </c>
      <c r="AL345">
        <v>0</v>
      </c>
      <c r="AM345">
        <v>629.22553058368953</v>
      </c>
      <c r="AN345">
        <v>629.22</v>
      </c>
      <c r="AO345">
        <v>0.97</v>
      </c>
      <c r="AP345">
        <v>886790.87999999989</v>
      </c>
      <c r="AQ345">
        <v>887420.09999999986</v>
      </c>
      <c r="AS345">
        <v>887420.09999999986</v>
      </c>
      <c r="AU345">
        <v>101</v>
      </c>
      <c r="AV345">
        <v>51</v>
      </c>
      <c r="AX345">
        <v>3</v>
      </c>
      <c r="AY345">
        <v>239</v>
      </c>
    </row>
    <row r="346" spans="1:51" x14ac:dyDescent="0.25">
      <c r="A346" t="s">
        <v>821</v>
      </c>
      <c r="B346" t="s">
        <v>822</v>
      </c>
      <c r="C346" t="s">
        <v>823</v>
      </c>
      <c r="D346" t="s">
        <v>102</v>
      </c>
      <c r="F346">
        <v>483.7</v>
      </c>
      <c r="H346">
        <v>2850281.59</v>
      </c>
      <c r="I346">
        <v>411377.17</v>
      </c>
      <c r="J346">
        <v>846634.29999999993</v>
      </c>
      <c r="K346">
        <v>2451498.8248000001</v>
      </c>
      <c r="L346">
        <v>6559791.8848000001</v>
      </c>
      <c r="M346">
        <v>0.9</v>
      </c>
      <c r="N346">
        <v>6148962.5700000003</v>
      </c>
      <c r="O346">
        <v>12712.34</v>
      </c>
      <c r="Q346">
        <v>2192279.34</v>
      </c>
      <c r="R346">
        <v>1433329.76</v>
      </c>
      <c r="S346">
        <v>4182030.8999999994</v>
      </c>
      <c r="T346">
        <v>0.68011975229831323</v>
      </c>
      <c r="V346">
        <v>1966931.6700000009</v>
      </c>
      <c r="W346">
        <v>0.68011975229831323</v>
      </c>
      <c r="X346">
        <v>1</v>
      </c>
      <c r="Y346">
        <v>1</v>
      </c>
      <c r="AA346">
        <v>82718.484481300227</v>
      </c>
      <c r="AB346">
        <v>24815.545344390066</v>
      </c>
      <c r="AC346">
        <v>925072.24775596068</v>
      </c>
      <c r="AD346">
        <v>48252.381352368262</v>
      </c>
      <c r="AE346">
        <v>48252.381352368262</v>
      </c>
      <c r="AF346">
        <v>47350.37804013359</v>
      </c>
      <c r="AG346">
        <v>51.303587646041073</v>
      </c>
      <c r="AH346">
        <v>99.756835543453093</v>
      </c>
      <c r="AI346">
        <v>97.892036469161852</v>
      </c>
      <c r="AJ346">
        <v>0</v>
      </c>
      <c r="AK346">
        <v>0</v>
      </c>
      <c r="AL346">
        <v>0</v>
      </c>
      <c r="AM346">
        <v>0</v>
      </c>
      <c r="AN346">
        <v>72165.919999999998</v>
      </c>
      <c r="AO346">
        <v>149.19</v>
      </c>
      <c r="AP346">
        <v>1496902.42</v>
      </c>
      <c r="AQ346">
        <v>1569068.3399999999</v>
      </c>
      <c r="AS346">
        <v>1569068.3399999999</v>
      </c>
      <c r="AU346">
        <v>106</v>
      </c>
      <c r="AV346">
        <v>53</v>
      </c>
      <c r="AX346">
        <v>0</v>
      </c>
      <c r="AY346">
        <v>213.66</v>
      </c>
    </row>
    <row r="347" spans="1:51" x14ac:dyDescent="0.25">
      <c r="A347" t="s">
        <v>826</v>
      </c>
      <c r="B347" t="s">
        <v>827</v>
      </c>
      <c r="C347" t="s">
        <v>823</v>
      </c>
      <c r="D347" t="s">
        <v>102</v>
      </c>
      <c r="F347">
        <v>1695.46</v>
      </c>
      <c r="H347">
        <v>9889809</v>
      </c>
      <c r="I347">
        <v>1441954.82</v>
      </c>
      <c r="J347">
        <v>2848595.88</v>
      </c>
      <c r="K347">
        <v>8494362.3182399981</v>
      </c>
      <c r="L347">
        <v>22674722.018239997</v>
      </c>
      <c r="M347">
        <v>0.9</v>
      </c>
      <c r="N347">
        <v>21256686.039999999</v>
      </c>
      <c r="O347">
        <v>12537.41</v>
      </c>
      <c r="Q347">
        <v>10143208.859999999</v>
      </c>
      <c r="R347">
        <v>6017136.2599999998</v>
      </c>
      <c r="S347">
        <v>16958255.699999999</v>
      </c>
      <c r="T347">
        <v>0.79778454967479961</v>
      </c>
      <c r="V347">
        <v>4298430.34</v>
      </c>
      <c r="W347">
        <v>0.79778454967479961</v>
      </c>
      <c r="X347">
        <v>2</v>
      </c>
      <c r="Y347">
        <v>0</v>
      </c>
      <c r="AA347">
        <v>0</v>
      </c>
      <c r="AB347">
        <v>0</v>
      </c>
      <c r="AC347">
        <v>1202840.8970496007</v>
      </c>
      <c r="AD347">
        <v>62740.978135983751</v>
      </c>
      <c r="AE347">
        <v>62740.978135983751</v>
      </c>
      <c r="AF347">
        <v>61568.133014035731</v>
      </c>
      <c r="AG347">
        <v>0</v>
      </c>
      <c r="AH347">
        <v>37.005283602080702</v>
      </c>
      <c r="AI347">
        <v>36.313527310603455</v>
      </c>
      <c r="AJ347">
        <v>0</v>
      </c>
      <c r="AK347">
        <v>0</v>
      </c>
      <c r="AL347">
        <v>0</v>
      </c>
      <c r="AM347">
        <v>0</v>
      </c>
      <c r="AN347">
        <v>61568.13</v>
      </c>
      <c r="AO347">
        <v>36.31</v>
      </c>
      <c r="AP347">
        <v>6155903.7799999993</v>
      </c>
      <c r="AQ347">
        <v>6217471.9099999992</v>
      </c>
      <c r="AS347">
        <v>6217471.9099999992</v>
      </c>
      <c r="AU347">
        <v>105</v>
      </c>
      <c r="AV347">
        <v>53</v>
      </c>
      <c r="AX347">
        <v>48.5</v>
      </c>
      <c r="AY347">
        <v>631.33000000000004</v>
      </c>
    </row>
    <row r="348" spans="1:51" x14ac:dyDescent="0.25">
      <c r="A348" t="s">
        <v>828</v>
      </c>
      <c r="B348" t="s">
        <v>829</v>
      </c>
      <c r="C348" t="s">
        <v>823</v>
      </c>
      <c r="D348" t="s">
        <v>102</v>
      </c>
      <c r="F348">
        <v>299.45</v>
      </c>
      <c r="H348">
        <v>1750116.3199999998</v>
      </c>
      <c r="I348">
        <v>254676.23</v>
      </c>
      <c r="J348">
        <v>448406.4800000001</v>
      </c>
      <c r="K348">
        <v>1513839.8227999997</v>
      </c>
      <c r="L348">
        <v>3967038.8527999995</v>
      </c>
      <c r="M348">
        <v>0.9</v>
      </c>
      <c r="N348">
        <v>3721718.94</v>
      </c>
      <c r="O348">
        <v>12428.51</v>
      </c>
      <c r="Q348">
        <v>2038516.48</v>
      </c>
      <c r="R348">
        <v>736178.67</v>
      </c>
      <c r="S348">
        <v>2854886.2199999997</v>
      </c>
      <c r="T348">
        <v>0.76708807570514714</v>
      </c>
      <c r="V348">
        <v>866832.7200000002</v>
      </c>
      <c r="W348">
        <v>0.76708807570514714</v>
      </c>
      <c r="X348">
        <v>2</v>
      </c>
      <c r="Y348">
        <v>0</v>
      </c>
      <c r="AA348">
        <v>0</v>
      </c>
      <c r="AB348">
        <v>0</v>
      </c>
      <c r="AC348">
        <v>257124.69735480021</v>
      </c>
      <c r="AD348">
        <v>13411.794572772764</v>
      </c>
      <c r="AE348">
        <v>13411.794572772764</v>
      </c>
      <c r="AF348">
        <v>13161.0819076442</v>
      </c>
      <c r="AG348">
        <v>0</v>
      </c>
      <c r="AH348">
        <v>44.788093413834581</v>
      </c>
      <c r="AI348">
        <v>43.950849583049596</v>
      </c>
      <c r="AJ348">
        <v>0</v>
      </c>
      <c r="AK348">
        <v>0</v>
      </c>
      <c r="AL348">
        <v>0</v>
      </c>
      <c r="AM348">
        <v>0</v>
      </c>
      <c r="AN348">
        <v>13161.08</v>
      </c>
      <c r="AO348">
        <v>43.95</v>
      </c>
      <c r="AP348">
        <v>775664.98</v>
      </c>
      <c r="AQ348">
        <v>788826.05999999994</v>
      </c>
      <c r="AS348">
        <v>788826.05999999994</v>
      </c>
      <c r="AU348">
        <v>106</v>
      </c>
      <c r="AV348">
        <v>53</v>
      </c>
      <c r="AX348">
        <v>0</v>
      </c>
      <c r="AY348">
        <v>99</v>
      </c>
    </row>
    <row r="349" spans="1:51" x14ac:dyDescent="0.25">
      <c r="A349" t="s">
        <v>830</v>
      </c>
      <c r="B349" t="s">
        <v>831</v>
      </c>
      <c r="C349" t="s">
        <v>823</v>
      </c>
      <c r="D349" t="s">
        <v>222</v>
      </c>
      <c r="F349">
        <v>685</v>
      </c>
      <c r="H349">
        <v>4307498.3599999994</v>
      </c>
      <c r="I349">
        <v>582578.80000000005</v>
      </c>
      <c r="J349">
        <v>1114657.6199999999</v>
      </c>
      <c r="K349">
        <v>3810941.8769999994</v>
      </c>
      <c r="L349">
        <v>9815676.6569999978</v>
      </c>
      <c r="M349">
        <v>0.9</v>
      </c>
      <c r="N349">
        <v>9215203.1699999999</v>
      </c>
      <c r="O349">
        <v>13452.85</v>
      </c>
      <c r="Q349">
        <v>2904549.42</v>
      </c>
      <c r="R349">
        <v>2601423.6</v>
      </c>
      <c r="S349">
        <v>5962719.0700000003</v>
      </c>
      <c r="T349">
        <v>0.64705237204227595</v>
      </c>
      <c r="V349">
        <v>3252484.0999999996</v>
      </c>
      <c r="W349">
        <v>0.64705237204227595</v>
      </c>
      <c r="X349">
        <v>1</v>
      </c>
      <c r="Y349">
        <v>1</v>
      </c>
      <c r="AA349">
        <v>428689.49684831314</v>
      </c>
      <c r="AB349">
        <v>128606.84905449394</v>
      </c>
      <c r="AC349">
        <v>1672249.6199448225</v>
      </c>
      <c r="AD349">
        <v>87225.64813036847</v>
      </c>
      <c r="AE349">
        <v>87225.64813036847</v>
      </c>
      <c r="AF349">
        <v>85595.10013832523</v>
      </c>
      <c r="AG349">
        <v>187.74722489707145</v>
      </c>
      <c r="AH349">
        <v>127.33671259907806</v>
      </c>
      <c r="AI349">
        <v>124.95635056689815</v>
      </c>
      <c r="AJ349">
        <v>0</v>
      </c>
      <c r="AK349">
        <v>0</v>
      </c>
      <c r="AL349">
        <v>0</v>
      </c>
      <c r="AM349">
        <v>0</v>
      </c>
      <c r="AN349">
        <v>214201.94</v>
      </c>
      <c r="AO349">
        <v>312.7</v>
      </c>
      <c r="AP349">
        <v>2688783.16</v>
      </c>
      <c r="AQ349">
        <v>2902985.1</v>
      </c>
      <c r="AS349">
        <v>2902985.1</v>
      </c>
      <c r="AU349">
        <v>106</v>
      </c>
      <c r="AV349">
        <v>53</v>
      </c>
      <c r="AX349">
        <v>0</v>
      </c>
      <c r="AY349">
        <v>265</v>
      </c>
    </row>
    <row r="350" spans="1:51" x14ac:dyDescent="0.25">
      <c r="A350" t="s">
        <v>832</v>
      </c>
      <c r="B350" t="s">
        <v>833</v>
      </c>
      <c r="C350" t="s">
        <v>823</v>
      </c>
      <c r="D350" t="s">
        <v>222</v>
      </c>
      <c r="F350">
        <v>228.5</v>
      </c>
      <c r="H350">
        <v>1411614.27</v>
      </c>
      <c r="I350">
        <v>194334.68</v>
      </c>
      <c r="J350">
        <v>326677.45</v>
      </c>
      <c r="K350">
        <v>1185186.8839999998</v>
      </c>
      <c r="L350">
        <v>3117813.284</v>
      </c>
      <c r="M350">
        <v>0.9</v>
      </c>
      <c r="N350">
        <v>2924550.64</v>
      </c>
      <c r="O350">
        <v>12798.9</v>
      </c>
      <c r="Q350">
        <v>2323139.59</v>
      </c>
      <c r="R350">
        <v>650757.87</v>
      </c>
      <c r="S350">
        <v>3114604.55</v>
      </c>
      <c r="T350">
        <v>1.0649856793042229</v>
      </c>
      <c r="V350">
        <v>-190053.90999999968</v>
      </c>
      <c r="W350">
        <v>1.0649856793042229</v>
      </c>
      <c r="X350">
        <v>4</v>
      </c>
      <c r="Y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1.024761468657722</v>
      </c>
      <c r="AL350">
        <v>0</v>
      </c>
      <c r="AM350">
        <v>234.15799558828945</v>
      </c>
      <c r="AN350">
        <v>234.15</v>
      </c>
      <c r="AO350">
        <v>1.02</v>
      </c>
      <c r="AP350">
        <v>661861.18999999994</v>
      </c>
      <c r="AQ350">
        <v>662095.34</v>
      </c>
      <c r="AS350">
        <v>662095.34</v>
      </c>
      <c r="AU350">
        <v>106</v>
      </c>
      <c r="AV350">
        <v>53</v>
      </c>
      <c r="AX350">
        <v>3</v>
      </c>
      <c r="AY350">
        <v>65</v>
      </c>
    </row>
    <row r="351" spans="1:51" x14ac:dyDescent="0.25">
      <c r="A351" t="s">
        <v>834</v>
      </c>
      <c r="B351" t="s">
        <v>835</v>
      </c>
      <c r="C351" t="s">
        <v>823</v>
      </c>
      <c r="D351" t="s">
        <v>211</v>
      </c>
      <c r="F351">
        <v>469.5</v>
      </c>
      <c r="H351">
        <v>2659108.7999999998</v>
      </c>
      <c r="I351">
        <v>399300.36</v>
      </c>
      <c r="J351">
        <v>754046.41000000015</v>
      </c>
      <c r="K351">
        <v>2224423.1850000001</v>
      </c>
      <c r="L351">
        <v>6036878.7549999999</v>
      </c>
      <c r="M351">
        <v>0.9</v>
      </c>
      <c r="N351">
        <v>5655633.1900000004</v>
      </c>
      <c r="O351">
        <v>12046.07</v>
      </c>
      <c r="Q351">
        <v>3537598.56</v>
      </c>
      <c r="R351">
        <v>783999.11</v>
      </c>
      <c r="S351">
        <v>4492934.04</v>
      </c>
      <c r="T351">
        <v>0.79441751065896116</v>
      </c>
      <c r="V351">
        <v>1162699.1500000004</v>
      </c>
      <c r="W351">
        <v>0.79441751065896116</v>
      </c>
      <c r="X351">
        <v>2</v>
      </c>
      <c r="Y351">
        <v>0</v>
      </c>
      <c r="AA351">
        <v>0</v>
      </c>
      <c r="AB351">
        <v>0</v>
      </c>
      <c r="AC351">
        <v>223627.36870950012</v>
      </c>
      <c r="AD351">
        <v>11664.551716877442</v>
      </c>
      <c r="AE351">
        <v>15162.251918256548</v>
      </c>
      <c r="AF351">
        <v>14878.817172283483</v>
      </c>
      <c r="AG351">
        <v>0</v>
      </c>
      <c r="AH351">
        <v>24.844625595053124</v>
      </c>
      <c r="AI351">
        <v>31.69077139996482</v>
      </c>
      <c r="AJ351">
        <v>0</v>
      </c>
      <c r="AK351">
        <v>0</v>
      </c>
      <c r="AL351">
        <v>0</v>
      </c>
      <c r="AM351">
        <v>0</v>
      </c>
      <c r="AN351">
        <v>14878.81</v>
      </c>
      <c r="AO351">
        <v>31.69</v>
      </c>
      <c r="AP351">
        <v>814693.92999999993</v>
      </c>
      <c r="AQ351">
        <v>829572.74</v>
      </c>
      <c r="AS351">
        <v>829572.74</v>
      </c>
      <c r="AU351">
        <v>106</v>
      </c>
      <c r="AV351">
        <v>53</v>
      </c>
      <c r="AX351">
        <v>3</v>
      </c>
      <c r="AY351">
        <v>174</v>
      </c>
    </row>
    <row r="352" spans="1:51" x14ac:dyDescent="0.25">
      <c r="A352" t="s">
        <v>836</v>
      </c>
      <c r="B352" t="s">
        <v>837</v>
      </c>
      <c r="C352" t="s">
        <v>823</v>
      </c>
      <c r="D352" t="s">
        <v>211</v>
      </c>
      <c r="F352">
        <v>50.75</v>
      </c>
      <c r="H352">
        <v>272476.17</v>
      </c>
      <c r="I352">
        <v>43161.86</v>
      </c>
      <c r="J352">
        <v>63774.100000000006</v>
      </c>
      <c r="K352">
        <v>216754.84699999995</v>
      </c>
      <c r="L352">
        <v>596166.97699999996</v>
      </c>
      <c r="M352">
        <v>0.9</v>
      </c>
      <c r="N352">
        <v>558225.76</v>
      </c>
      <c r="O352">
        <v>10999.52</v>
      </c>
      <c r="Q352">
        <v>631871.56999999995</v>
      </c>
      <c r="R352">
        <v>31545.35</v>
      </c>
      <c r="S352">
        <v>674649.66999999993</v>
      </c>
      <c r="T352">
        <v>1.2085606189151856</v>
      </c>
      <c r="V352">
        <v>-116423.90999999992</v>
      </c>
      <c r="W352">
        <v>1.2085606189151856</v>
      </c>
      <c r="X352">
        <v>4</v>
      </c>
      <c r="Y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0.88069123306662234</v>
      </c>
      <c r="AL352">
        <v>0</v>
      </c>
      <c r="AM352">
        <v>44.695080078131085</v>
      </c>
      <c r="AN352">
        <v>44.69</v>
      </c>
      <c r="AO352">
        <v>0.88</v>
      </c>
      <c r="AP352">
        <v>31626.099999999995</v>
      </c>
      <c r="AQ352">
        <v>31670.789999999994</v>
      </c>
      <c r="AS352">
        <v>31670.789999999994</v>
      </c>
      <c r="AU352">
        <v>106</v>
      </c>
      <c r="AV352">
        <v>53</v>
      </c>
      <c r="AX352">
        <v>0</v>
      </c>
      <c r="AY352">
        <v>12</v>
      </c>
    </row>
    <row r="353" spans="1:51" x14ac:dyDescent="0.25">
      <c r="A353" t="s">
        <v>838</v>
      </c>
      <c r="B353" t="s">
        <v>839</v>
      </c>
      <c r="C353" t="s">
        <v>823</v>
      </c>
      <c r="D353" t="s">
        <v>211</v>
      </c>
      <c r="F353">
        <v>108.21</v>
      </c>
      <c r="H353">
        <v>616234.35</v>
      </c>
      <c r="I353">
        <v>92030.44</v>
      </c>
      <c r="J353">
        <v>182825.36000000002</v>
      </c>
      <c r="K353">
        <v>516340.35423999996</v>
      </c>
      <c r="L353">
        <v>1407430.5042399999</v>
      </c>
      <c r="M353">
        <v>0.9</v>
      </c>
      <c r="N353">
        <v>1318321.48</v>
      </c>
      <c r="O353">
        <v>12182.99</v>
      </c>
      <c r="Q353">
        <v>763548.89</v>
      </c>
      <c r="R353">
        <v>245100.36</v>
      </c>
      <c r="S353">
        <v>1033799.48</v>
      </c>
      <c r="T353">
        <v>0.78417859049068972</v>
      </c>
      <c r="V353">
        <v>284522</v>
      </c>
      <c r="W353">
        <v>0.78417859049068972</v>
      </c>
      <c r="X353">
        <v>2</v>
      </c>
      <c r="Y353">
        <v>0</v>
      </c>
      <c r="AA353">
        <v>0</v>
      </c>
      <c r="AB353">
        <v>0</v>
      </c>
      <c r="AC353">
        <v>81353.153145599965</v>
      </c>
      <c r="AD353">
        <v>4243.4343688523149</v>
      </c>
      <c r="AE353">
        <v>4243.4343688523149</v>
      </c>
      <c r="AF353">
        <v>4164.1099552445421</v>
      </c>
      <c r="AG353">
        <v>0</v>
      </c>
      <c r="AH353">
        <v>39.214807955385965</v>
      </c>
      <c r="AI353">
        <v>38.48174803848574</v>
      </c>
      <c r="AJ353">
        <v>0</v>
      </c>
      <c r="AK353">
        <v>0</v>
      </c>
      <c r="AL353">
        <v>0</v>
      </c>
      <c r="AM353">
        <v>0</v>
      </c>
      <c r="AN353">
        <v>4164.1000000000004</v>
      </c>
      <c r="AO353">
        <v>38.479999999999997</v>
      </c>
      <c r="AP353">
        <v>254636.96999999997</v>
      </c>
      <c r="AQ353">
        <v>258801.06999999998</v>
      </c>
      <c r="AS353">
        <v>258801.06999999998</v>
      </c>
      <c r="AU353">
        <v>106</v>
      </c>
      <c r="AV353">
        <v>53</v>
      </c>
      <c r="AX353">
        <v>0</v>
      </c>
      <c r="AY353">
        <v>46</v>
      </c>
    </row>
    <row r="354" spans="1:51" x14ac:dyDescent="0.25">
      <c r="A354" t="s">
        <v>840</v>
      </c>
      <c r="B354" t="s">
        <v>841</v>
      </c>
      <c r="C354" t="s">
        <v>823</v>
      </c>
      <c r="D354" t="s">
        <v>211</v>
      </c>
      <c r="F354">
        <v>1118.98</v>
      </c>
      <c r="H354">
        <v>6495644.2699999996</v>
      </c>
      <c r="I354">
        <v>951670.11</v>
      </c>
      <c r="J354">
        <v>2233631.9700000002</v>
      </c>
      <c r="K354">
        <v>5478539.2251199996</v>
      </c>
      <c r="L354">
        <v>15159485.575119998</v>
      </c>
      <c r="M354">
        <v>0.9</v>
      </c>
      <c r="N354">
        <v>14191390.939999999</v>
      </c>
      <c r="O354">
        <v>12682.43</v>
      </c>
      <c r="Q354">
        <v>5071304.0199999996</v>
      </c>
      <c r="R354">
        <v>4006570.84</v>
      </c>
      <c r="S354">
        <v>9655825.7599999998</v>
      </c>
      <c r="T354">
        <v>0.68040023707499953</v>
      </c>
      <c r="V354">
        <v>4535565.18</v>
      </c>
      <c r="W354">
        <v>0.68040023707499953</v>
      </c>
      <c r="X354">
        <v>1</v>
      </c>
      <c r="Y354">
        <v>1</v>
      </c>
      <c r="AA354">
        <v>186928.21472430788</v>
      </c>
      <c r="AB354">
        <v>56078.464417292365</v>
      </c>
      <c r="AC354">
        <v>2041863.933119982</v>
      </c>
      <c r="AD354">
        <v>106504.97559466657</v>
      </c>
      <c r="AE354">
        <v>106504.97559466657</v>
      </c>
      <c r="AF354">
        <v>104514.03052494417</v>
      </c>
      <c r="AG354">
        <v>50.115698598091441</v>
      </c>
      <c r="AH354">
        <v>95.180410368966889</v>
      </c>
      <c r="AI354">
        <v>93.401160454113722</v>
      </c>
      <c r="AJ354">
        <v>0</v>
      </c>
      <c r="AK354">
        <v>0</v>
      </c>
      <c r="AL354">
        <v>0</v>
      </c>
      <c r="AM354">
        <v>0</v>
      </c>
      <c r="AN354">
        <v>160592.49</v>
      </c>
      <c r="AO354">
        <v>143.51</v>
      </c>
      <c r="AP354">
        <v>4313069.9499999993</v>
      </c>
      <c r="AQ354">
        <v>4473662.4399999995</v>
      </c>
      <c r="AS354">
        <v>4473662.4399999995</v>
      </c>
      <c r="AU354">
        <v>106</v>
      </c>
      <c r="AV354">
        <v>53</v>
      </c>
      <c r="AX354">
        <v>7</v>
      </c>
      <c r="AY354">
        <v>608</v>
      </c>
    </row>
    <row r="355" spans="1:51" x14ac:dyDescent="0.25">
      <c r="A355" t="s">
        <v>842</v>
      </c>
      <c r="B355" t="s">
        <v>843</v>
      </c>
      <c r="C355" t="s">
        <v>823</v>
      </c>
      <c r="D355" t="s">
        <v>211</v>
      </c>
      <c r="F355">
        <v>159.75</v>
      </c>
      <c r="H355">
        <v>919453.32</v>
      </c>
      <c r="I355">
        <v>135864.18</v>
      </c>
      <c r="J355">
        <v>311764.98</v>
      </c>
      <c r="K355">
        <v>776682.68299999996</v>
      </c>
      <c r="L355">
        <v>2143765.1629999997</v>
      </c>
      <c r="M355">
        <v>0.9</v>
      </c>
      <c r="N355">
        <v>2007056.91</v>
      </c>
      <c r="O355">
        <v>12563.73</v>
      </c>
      <c r="Q355">
        <v>577850.09</v>
      </c>
      <c r="R355">
        <v>463996.28</v>
      </c>
      <c r="S355">
        <v>1136395.05</v>
      </c>
      <c r="T355">
        <v>0.56619971478536701</v>
      </c>
      <c r="V355">
        <v>870661.85999999987</v>
      </c>
      <c r="W355">
        <v>0.56619971478536701</v>
      </c>
      <c r="X355">
        <v>1</v>
      </c>
      <c r="Y355">
        <v>1</v>
      </c>
      <c r="AA355">
        <v>255643.78973901621</v>
      </c>
      <c r="AB355">
        <v>76693.136921704863</v>
      </c>
      <c r="AC355">
        <v>438718.01222189929</v>
      </c>
      <c r="AD355">
        <v>22883.822191440984</v>
      </c>
      <c r="AE355">
        <v>22883.822191440984</v>
      </c>
      <c r="AF355">
        <v>22456.044684201832</v>
      </c>
      <c r="AG355">
        <v>480.08223425167364</v>
      </c>
      <c r="AH355">
        <v>143.24771324845688</v>
      </c>
      <c r="AI355">
        <v>140.5699197759113</v>
      </c>
      <c r="AJ355">
        <v>0</v>
      </c>
      <c r="AK355">
        <v>0</v>
      </c>
      <c r="AL355">
        <v>0</v>
      </c>
      <c r="AM355">
        <v>0</v>
      </c>
      <c r="AN355">
        <v>99149.18</v>
      </c>
      <c r="AO355">
        <v>620.65</v>
      </c>
      <c r="AP355">
        <v>490059.82</v>
      </c>
      <c r="AQ355">
        <v>589209</v>
      </c>
      <c r="AS355">
        <v>589209</v>
      </c>
      <c r="AU355">
        <v>106</v>
      </c>
      <c r="AV355">
        <v>53</v>
      </c>
      <c r="AX355">
        <v>0</v>
      </c>
      <c r="AY355">
        <v>86</v>
      </c>
    </row>
    <row r="356" spans="1:51" x14ac:dyDescent="0.25">
      <c r="A356" t="s">
        <v>844</v>
      </c>
      <c r="B356" t="s">
        <v>845</v>
      </c>
      <c r="C356" t="s">
        <v>823</v>
      </c>
      <c r="D356" t="s">
        <v>211</v>
      </c>
      <c r="F356">
        <v>119.5</v>
      </c>
      <c r="H356">
        <v>667085.64999999991</v>
      </c>
      <c r="I356">
        <v>101632.36</v>
      </c>
      <c r="J356">
        <v>181698.07999999996</v>
      </c>
      <c r="K356">
        <v>559970.46199999994</v>
      </c>
      <c r="L356">
        <v>1510386.5519999997</v>
      </c>
      <c r="M356">
        <v>0.9</v>
      </c>
      <c r="N356">
        <v>1415344.94</v>
      </c>
      <c r="O356">
        <v>11843.89</v>
      </c>
      <c r="Q356">
        <v>220976.35</v>
      </c>
      <c r="R356">
        <v>590172.36</v>
      </c>
      <c r="S356">
        <v>918310.56</v>
      </c>
      <c r="T356">
        <v>0.64882456145284284</v>
      </c>
      <c r="V356">
        <v>497034.37999999989</v>
      </c>
      <c r="W356">
        <v>0.64882456145284284</v>
      </c>
      <c r="X356">
        <v>1</v>
      </c>
      <c r="Y356">
        <v>1</v>
      </c>
      <c r="AA356">
        <v>63333.317805182538</v>
      </c>
      <c r="AB356">
        <v>18999.995341554761</v>
      </c>
      <c r="AC356">
        <v>298340.80305777752</v>
      </c>
      <c r="AD356">
        <v>15561.653954095629</v>
      </c>
      <c r="AE356">
        <v>15561.653954095629</v>
      </c>
      <c r="AF356">
        <v>15270.753007509391</v>
      </c>
      <c r="AG356">
        <v>158.99577691677624</v>
      </c>
      <c r="AH356">
        <v>130.2230456409676</v>
      </c>
      <c r="AI356">
        <v>127.78872809631289</v>
      </c>
      <c r="AJ356">
        <v>0</v>
      </c>
      <c r="AK356">
        <v>0</v>
      </c>
      <c r="AL356">
        <v>0</v>
      </c>
      <c r="AM356">
        <v>0</v>
      </c>
      <c r="AN356">
        <v>34270.74</v>
      </c>
      <c r="AO356">
        <v>286.77999999999997</v>
      </c>
      <c r="AP356">
        <v>608175.41999999993</v>
      </c>
      <c r="AQ356">
        <v>642446.15999999992</v>
      </c>
      <c r="AS356">
        <v>642446.15999999992</v>
      </c>
      <c r="AU356">
        <v>106</v>
      </c>
      <c r="AV356">
        <v>53</v>
      </c>
      <c r="AX356">
        <v>0</v>
      </c>
      <c r="AY356">
        <v>41.66</v>
      </c>
    </row>
    <row r="357" spans="1:51" x14ac:dyDescent="0.25">
      <c r="A357" t="s">
        <v>846</v>
      </c>
      <c r="B357" t="s">
        <v>847</v>
      </c>
      <c r="C357" t="s">
        <v>848</v>
      </c>
      <c r="D357" t="s">
        <v>102</v>
      </c>
      <c r="F357">
        <v>202.7</v>
      </c>
      <c r="H357">
        <v>1188875.3599999999</v>
      </c>
      <c r="I357">
        <v>172392.29</v>
      </c>
      <c r="J357">
        <v>339097.67999999993</v>
      </c>
      <c r="K357">
        <v>965477.26879999996</v>
      </c>
      <c r="L357">
        <v>2665842.5987999998</v>
      </c>
      <c r="M357">
        <v>0.9</v>
      </c>
      <c r="N357">
        <v>2495806.06</v>
      </c>
      <c r="O357">
        <v>12312.8</v>
      </c>
      <c r="Q357">
        <v>1982722.89</v>
      </c>
      <c r="R357">
        <v>313300.24</v>
      </c>
      <c r="S357">
        <v>2369421.3899999997</v>
      </c>
      <c r="T357">
        <v>0.94936118153347204</v>
      </c>
      <c r="V357">
        <v>126384.67000000039</v>
      </c>
      <c r="W357">
        <v>0.94936118153347204</v>
      </c>
      <c r="X357">
        <v>3</v>
      </c>
      <c r="Y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25.21448845595172</v>
      </c>
      <c r="AK357">
        <v>0</v>
      </c>
      <c r="AL357">
        <v>5110.9768100214133</v>
      </c>
      <c r="AM357">
        <v>0</v>
      </c>
      <c r="AN357">
        <v>5110.97</v>
      </c>
      <c r="AO357">
        <v>25.21</v>
      </c>
      <c r="AP357">
        <v>323582.24</v>
      </c>
      <c r="AQ357">
        <v>328693.20999999996</v>
      </c>
      <c r="AS357">
        <v>328693.20999999996</v>
      </c>
      <c r="AU357">
        <v>87</v>
      </c>
      <c r="AV357">
        <v>44</v>
      </c>
      <c r="AX357">
        <v>0</v>
      </c>
      <c r="AY357">
        <v>83.33</v>
      </c>
    </row>
    <row r="358" spans="1:51" x14ac:dyDescent="0.25">
      <c r="A358" t="s">
        <v>849</v>
      </c>
      <c r="B358" t="s">
        <v>850</v>
      </c>
      <c r="C358" t="s">
        <v>848</v>
      </c>
      <c r="D358" t="s">
        <v>102</v>
      </c>
      <c r="F358">
        <v>491.5</v>
      </c>
      <c r="H358">
        <v>2849762.83</v>
      </c>
      <c r="I358">
        <v>418010.92</v>
      </c>
      <c r="J358">
        <v>767004.53999999992</v>
      </c>
      <c r="K358">
        <v>2308870.912</v>
      </c>
      <c r="L358">
        <v>6343649.2019999996</v>
      </c>
      <c r="M358">
        <v>0.9</v>
      </c>
      <c r="N358">
        <v>5940171.3700000001</v>
      </c>
      <c r="O358">
        <v>12085.8</v>
      </c>
      <c r="Q358">
        <v>5804477.7599999998</v>
      </c>
      <c r="R358">
        <v>548549.61</v>
      </c>
      <c r="S358">
        <v>6586967.8899999997</v>
      </c>
      <c r="T358">
        <v>1.1088851616750577</v>
      </c>
      <c r="V358">
        <v>-646796.51999999955</v>
      </c>
      <c r="W358">
        <v>1.1088851616750577</v>
      </c>
      <c r="X358">
        <v>4</v>
      </c>
      <c r="Y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0.96766559059446822</v>
      </c>
      <c r="AL358">
        <v>0</v>
      </c>
      <c r="AM358">
        <v>475.60763777718114</v>
      </c>
      <c r="AN358">
        <v>475.6</v>
      </c>
      <c r="AO358">
        <v>0.96</v>
      </c>
      <c r="AP358">
        <v>548549.60999999987</v>
      </c>
      <c r="AQ358">
        <v>549025.20999999985</v>
      </c>
      <c r="AS358">
        <v>549025.20999999985</v>
      </c>
      <c r="AU358">
        <v>87</v>
      </c>
      <c r="AV358">
        <v>44</v>
      </c>
      <c r="AX358">
        <v>0</v>
      </c>
      <c r="AY358">
        <v>175.66</v>
      </c>
    </row>
    <row r="359" spans="1:51" x14ac:dyDescent="0.25">
      <c r="A359" t="s">
        <v>851</v>
      </c>
      <c r="B359" t="s">
        <v>852</v>
      </c>
      <c r="C359" t="s">
        <v>848</v>
      </c>
      <c r="D359" t="s">
        <v>211</v>
      </c>
      <c r="F359">
        <v>1068</v>
      </c>
      <c r="H359">
        <v>6392626.2800000003</v>
      </c>
      <c r="I359">
        <v>908312.64</v>
      </c>
      <c r="J359">
        <v>2438334.41</v>
      </c>
      <c r="K359">
        <v>5375784.3590000002</v>
      </c>
      <c r="L359">
        <v>15115057.688999999</v>
      </c>
      <c r="M359">
        <v>0.9</v>
      </c>
      <c r="N359">
        <v>14141130.35</v>
      </c>
      <c r="O359">
        <v>13240.75</v>
      </c>
      <c r="Q359">
        <v>2937833.27</v>
      </c>
      <c r="R359">
        <v>5835975.6200000001</v>
      </c>
      <c r="S359">
        <v>9204660.0800000001</v>
      </c>
      <c r="T359">
        <v>0.65091402541240284</v>
      </c>
      <c r="V359">
        <v>4936470.2699999996</v>
      </c>
      <c r="W359">
        <v>0.65091402541240284</v>
      </c>
      <c r="X359">
        <v>1</v>
      </c>
      <c r="Y359">
        <v>1</v>
      </c>
      <c r="AA359">
        <v>603234.54766762629</v>
      </c>
      <c r="AB359">
        <v>180970.36430028788</v>
      </c>
      <c r="AC359">
        <v>2704518.5331443464</v>
      </c>
      <c r="AD359">
        <v>141069.4785757481</v>
      </c>
      <c r="AE359">
        <v>141069.4785757481</v>
      </c>
      <c r="AF359">
        <v>138432.40381665339</v>
      </c>
      <c r="AG359">
        <v>169.44790664820962</v>
      </c>
      <c r="AH359">
        <v>132.08752675631845</v>
      </c>
      <c r="AI359">
        <v>129.61835563357059</v>
      </c>
      <c r="AJ359">
        <v>0</v>
      </c>
      <c r="AK359">
        <v>0</v>
      </c>
      <c r="AL359">
        <v>0</v>
      </c>
      <c r="AM359">
        <v>0</v>
      </c>
      <c r="AN359">
        <v>319402.76</v>
      </c>
      <c r="AO359">
        <v>299.06</v>
      </c>
      <c r="AP359">
        <v>6293537.96</v>
      </c>
      <c r="AQ359">
        <v>6612940.7199999997</v>
      </c>
      <c r="AS359">
        <v>6612940.7199999997</v>
      </c>
      <c r="AU359">
        <v>87</v>
      </c>
      <c r="AV359">
        <v>44</v>
      </c>
      <c r="AX359">
        <v>1</v>
      </c>
      <c r="AY359">
        <v>724</v>
      </c>
    </row>
    <row r="360" spans="1:51" x14ac:dyDescent="0.25">
      <c r="A360" t="s">
        <v>853</v>
      </c>
      <c r="B360" t="s">
        <v>854</v>
      </c>
      <c r="C360" t="s">
        <v>848</v>
      </c>
      <c r="D360" t="s">
        <v>211</v>
      </c>
      <c r="F360">
        <v>280</v>
      </c>
      <c r="H360">
        <v>1583408.74</v>
      </c>
      <c r="I360">
        <v>238134.39999999999</v>
      </c>
      <c r="J360">
        <v>443058.44999999995</v>
      </c>
      <c r="K360">
        <v>1245196.463</v>
      </c>
      <c r="L360">
        <v>3509798.0529999998</v>
      </c>
      <c r="M360">
        <v>0.9</v>
      </c>
      <c r="N360">
        <v>3283337.89</v>
      </c>
      <c r="O360">
        <v>11726.2</v>
      </c>
      <c r="Q360">
        <v>2514380.15</v>
      </c>
      <c r="R360">
        <v>297851.44</v>
      </c>
      <c r="S360">
        <v>2948740.4099999997</v>
      </c>
      <c r="T360">
        <v>0.89809227950035919</v>
      </c>
      <c r="V360">
        <v>334597.48000000045</v>
      </c>
      <c r="W360">
        <v>0.89809227950035919</v>
      </c>
      <c r="X360">
        <v>2</v>
      </c>
      <c r="Y360">
        <v>0</v>
      </c>
      <c r="AA360">
        <v>0</v>
      </c>
      <c r="AB360">
        <v>0</v>
      </c>
      <c r="AC360">
        <v>1466.956432200134</v>
      </c>
      <c r="AD360">
        <v>76.517419439982689</v>
      </c>
      <c r="AE360">
        <v>9042.450558278666</v>
      </c>
      <c r="AF360">
        <v>8873.4159919901504</v>
      </c>
      <c r="AG360">
        <v>0</v>
      </c>
      <c r="AH360">
        <v>0.27327649799993819</v>
      </c>
      <c r="AI360">
        <v>31.690771399964824</v>
      </c>
      <c r="AJ360">
        <v>0</v>
      </c>
      <c r="AK360">
        <v>0</v>
      </c>
      <c r="AL360">
        <v>0</v>
      </c>
      <c r="AM360">
        <v>0</v>
      </c>
      <c r="AN360">
        <v>8873.41</v>
      </c>
      <c r="AO360">
        <v>31.69</v>
      </c>
      <c r="AP360">
        <v>306922.5</v>
      </c>
      <c r="AQ360">
        <v>315795.90999999997</v>
      </c>
      <c r="AS360">
        <v>315795.90999999997</v>
      </c>
      <c r="AU360">
        <v>87</v>
      </c>
      <c r="AV360">
        <v>44</v>
      </c>
      <c r="AX360">
        <v>5</v>
      </c>
      <c r="AY360">
        <v>96.33</v>
      </c>
    </row>
    <row r="361" spans="1:51" x14ac:dyDescent="0.25">
      <c r="A361" t="s">
        <v>855</v>
      </c>
      <c r="B361" t="s">
        <v>856</v>
      </c>
      <c r="C361" t="s">
        <v>848</v>
      </c>
      <c r="D361" t="s">
        <v>211</v>
      </c>
      <c r="F361">
        <v>87.89</v>
      </c>
      <c r="H361">
        <v>507293.27</v>
      </c>
      <c r="I361">
        <v>74748.679999999993</v>
      </c>
      <c r="J361">
        <v>178761.03999999998</v>
      </c>
      <c r="K361">
        <v>405569.7731600001</v>
      </c>
      <c r="L361">
        <v>1166372.7631600001</v>
      </c>
      <c r="M361">
        <v>0.9</v>
      </c>
      <c r="N361">
        <v>1090292.46</v>
      </c>
      <c r="O361">
        <v>12405.19</v>
      </c>
      <c r="Q361">
        <v>1081104.6599999999</v>
      </c>
      <c r="R361">
        <v>159858.20000000001</v>
      </c>
      <c r="S361">
        <v>1305184.72</v>
      </c>
      <c r="T361">
        <v>1.1970959791834201</v>
      </c>
      <c r="V361">
        <v>-214892.26</v>
      </c>
      <c r="W361">
        <v>1.1970959791834201</v>
      </c>
      <c r="X361">
        <v>4</v>
      </c>
      <c r="Y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0.99323814532985066</v>
      </c>
      <c r="AL361">
        <v>0</v>
      </c>
      <c r="AM361">
        <v>87.295700593040578</v>
      </c>
      <c r="AN361">
        <v>87.29</v>
      </c>
      <c r="AO361">
        <v>0.99</v>
      </c>
      <c r="AP361">
        <v>159858.19999999998</v>
      </c>
      <c r="AQ361">
        <v>159945.49</v>
      </c>
      <c r="AS361">
        <v>159945.49</v>
      </c>
      <c r="AU361">
        <v>87</v>
      </c>
      <c r="AV361">
        <v>44</v>
      </c>
      <c r="AX361">
        <v>0</v>
      </c>
      <c r="AY361">
        <v>51</v>
      </c>
    </row>
    <row r="362" spans="1:51" x14ac:dyDescent="0.25">
      <c r="A362" t="s">
        <v>857</v>
      </c>
      <c r="B362" t="s">
        <v>858</v>
      </c>
      <c r="C362" t="s">
        <v>848</v>
      </c>
      <c r="D362" t="s">
        <v>211</v>
      </c>
      <c r="F362">
        <v>192.25</v>
      </c>
      <c r="H362">
        <v>1067355.17</v>
      </c>
      <c r="I362">
        <v>163504.78</v>
      </c>
      <c r="J362">
        <v>288951.02</v>
      </c>
      <c r="K362">
        <v>844428.94400000002</v>
      </c>
      <c r="L362">
        <v>2364239.9139999999</v>
      </c>
      <c r="M362">
        <v>0.9</v>
      </c>
      <c r="N362">
        <v>2212258.81</v>
      </c>
      <c r="O362">
        <v>11507.19</v>
      </c>
      <c r="Q362">
        <v>1991032.92</v>
      </c>
      <c r="R362">
        <v>152425.19</v>
      </c>
      <c r="S362">
        <v>2298936.13</v>
      </c>
      <c r="T362">
        <v>1.0391804609877449</v>
      </c>
      <c r="V362">
        <v>-86677.319999999832</v>
      </c>
      <c r="W362">
        <v>1.0391804609877449</v>
      </c>
      <c r="X362">
        <v>4</v>
      </c>
      <c r="Y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0.92133894861148458</v>
      </c>
      <c r="AL362">
        <v>0</v>
      </c>
      <c r="AM362">
        <v>177.12741287055792</v>
      </c>
      <c r="AN362">
        <v>177.12</v>
      </c>
      <c r="AO362">
        <v>0.92</v>
      </c>
      <c r="AP362">
        <v>152425.19</v>
      </c>
      <c r="AQ362">
        <v>152602.31</v>
      </c>
      <c r="AS362">
        <v>152602.31</v>
      </c>
      <c r="AU362">
        <v>87</v>
      </c>
      <c r="AV362">
        <v>44</v>
      </c>
      <c r="AX362">
        <v>0</v>
      </c>
      <c r="AY362">
        <v>64</v>
      </c>
    </row>
    <row r="363" spans="1:51" x14ac:dyDescent="0.25">
      <c r="A363" t="s">
        <v>859</v>
      </c>
      <c r="B363" t="s">
        <v>860</v>
      </c>
      <c r="C363" t="s">
        <v>848</v>
      </c>
      <c r="D363" t="s">
        <v>222</v>
      </c>
      <c r="F363">
        <v>800.5</v>
      </c>
      <c r="H363">
        <v>5074358.8100000005</v>
      </c>
      <c r="I363">
        <v>680809.24</v>
      </c>
      <c r="J363">
        <v>1392808.4199999997</v>
      </c>
      <c r="K363">
        <v>4492165.0949999997</v>
      </c>
      <c r="L363">
        <v>11640141.565000001</v>
      </c>
      <c r="M363">
        <v>0.9</v>
      </c>
      <c r="N363">
        <v>10925343.91</v>
      </c>
      <c r="O363">
        <v>13648.14</v>
      </c>
      <c r="Q363">
        <v>4490208.0999999996</v>
      </c>
      <c r="R363">
        <v>2343701.5699999998</v>
      </c>
      <c r="S363">
        <v>7394177.5899999999</v>
      </c>
      <c r="T363">
        <v>0.67679128921809839</v>
      </c>
      <c r="V363">
        <v>3531166.3200000003</v>
      </c>
      <c r="W363">
        <v>0.67679128921809839</v>
      </c>
      <c r="X363">
        <v>1</v>
      </c>
      <c r="Y363">
        <v>1</v>
      </c>
      <c r="AA363">
        <v>183337.02079702355</v>
      </c>
      <c r="AB363">
        <v>55001.106239107066</v>
      </c>
      <c r="AC363">
        <v>1590358.4849460688</v>
      </c>
      <c r="AD363">
        <v>82954.152271614163</v>
      </c>
      <c r="AE363">
        <v>82954.152271614163</v>
      </c>
      <c r="AF363">
        <v>81403.453259140588</v>
      </c>
      <c r="AG363">
        <v>68.708440023868917</v>
      </c>
      <c r="AH363">
        <v>103.62792288771288</v>
      </c>
      <c r="AI363">
        <v>101.6907598490201</v>
      </c>
      <c r="AJ363">
        <v>0</v>
      </c>
      <c r="AK363">
        <v>0</v>
      </c>
      <c r="AL363">
        <v>0</v>
      </c>
      <c r="AM363">
        <v>0</v>
      </c>
      <c r="AN363">
        <v>136404.54999999999</v>
      </c>
      <c r="AO363">
        <v>170.39</v>
      </c>
      <c r="AP363">
        <v>2470449.2700000005</v>
      </c>
      <c r="AQ363">
        <v>2606853.8200000003</v>
      </c>
      <c r="AS363">
        <v>2606853.8200000003</v>
      </c>
      <c r="AU363">
        <v>87</v>
      </c>
      <c r="AV363">
        <v>44</v>
      </c>
      <c r="AX363">
        <v>0.5</v>
      </c>
      <c r="AY363">
        <v>349.33</v>
      </c>
    </row>
    <row r="364" spans="1:51" x14ac:dyDescent="0.25">
      <c r="A364" t="s">
        <v>861</v>
      </c>
      <c r="B364" t="s">
        <v>862</v>
      </c>
      <c r="C364" t="s">
        <v>813</v>
      </c>
      <c r="D364" t="s">
        <v>102</v>
      </c>
      <c r="F364">
        <v>745</v>
      </c>
      <c r="H364">
        <v>4209621.95</v>
      </c>
      <c r="I364">
        <v>633607.6</v>
      </c>
      <c r="J364">
        <v>900989.74000000011</v>
      </c>
      <c r="K364">
        <v>3585463.8649999998</v>
      </c>
      <c r="L364">
        <v>9329683.1549999993</v>
      </c>
      <c r="M364">
        <v>0.90105999999999997</v>
      </c>
      <c r="N364">
        <v>8761350.0899999999</v>
      </c>
      <c r="O364">
        <v>11760.2</v>
      </c>
      <c r="Q364">
        <v>4801935.51</v>
      </c>
      <c r="R364">
        <v>1723426.53</v>
      </c>
      <c r="S364">
        <v>6618019.9800000004</v>
      </c>
      <c r="T364">
        <v>0.75536531607767321</v>
      </c>
      <c r="V364">
        <v>2143330.1099999994</v>
      </c>
      <c r="W364">
        <v>0.75536531607767321</v>
      </c>
      <c r="X364">
        <v>2</v>
      </c>
      <c r="Y364">
        <v>0</v>
      </c>
      <c r="AA364">
        <v>0</v>
      </c>
      <c r="AB364">
        <v>0</v>
      </c>
      <c r="AC364">
        <v>590006.03902559995</v>
      </c>
      <c r="AD364">
        <v>30775.105905862023</v>
      </c>
      <c r="AE364">
        <v>30775.105905862023</v>
      </c>
      <c r="AF364">
        <v>30199.813108212402</v>
      </c>
      <c r="AG364">
        <v>0</v>
      </c>
      <c r="AH364">
        <v>41.308866987734262</v>
      </c>
      <c r="AI364">
        <v>40.536661890217992</v>
      </c>
      <c r="AJ364">
        <v>0</v>
      </c>
      <c r="AK364">
        <v>0</v>
      </c>
      <c r="AL364">
        <v>0</v>
      </c>
      <c r="AM364">
        <v>0</v>
      </c>
      <c r="AN364">
        <v>30199.81</v>
      </c>
      <c r="AO364">
        <v>40.53</v>
      </c>
      <c r="AP364">
        <v>1738772.3799999997</v>
      </c>
      <c r="AQ364">
        <v>1768972.1899999997</v>
      </c>
      <c r="AS364">
        <v>1768972.1899999997</v>
      </c>
      <c r="AU364">
        <v>101</v>
      </c>
      <c r="AV364">
        <v>51</v>
      </c>
      <c r="AX364">
        <v>0</v>
      </c>
      <c r="AY364">
        <v>149.66</v>
      </c>
    </row>
    <row r="365" spans="1:51" x14ac:dyDescent="0.25">
      <c r="A365" t="s">
        <v>863</v>
      </c>
      <c r="B365" t="s">
        <v>864</v>
      </c>
      <c r="C365" t="s">
        <v>813</v>
      </c>
      <c r="D365" t="s">
        <v>102</v>
      </c>
      <c r="F365">
        <v>1093.25</v>
      </c>
      <c r="H365">
        <v>6065751.4199999999</v>
      </c>
      <c r="I365">
        <v>929787.26</v>
      </c>
      <c r="J365">
        <v>1031782.0600000002</v>
      </c>
      <c r="K365">
        <v>5142108.0380000006</v>
      </c>
      <c r="L365">
        <v>13169428.778000001</v>
      </c>
      <c r="M365">
        <v>0.90105999999999997</v>
      </c>
      <c r="N365">
        <v>12375205.66</v>
      </c>
      <c r="O365">
        <v>11319.64</v>
      </c>
      <c r="Q365">
        <v>7568316.5300000003</v>
      </c>
      <c r="R365">
        <v>1943016.54</v>
      </c>
      <c r="S365">
        <v>9649764.6999999993</v>
      </c>
      <c r="T365">
        <v>0.77976600673317609</v>
      </c>
      <c r="V365">
        <v>2725440.9600000009</v>
      </c>
      <c r="W365">
        <v>0.77976600673317609</v>
      </c>
      <c r="X365">
        <v>2</v>
      </c>
      <c r="Y365">
        <v>0</v>
      </c>
      <c r="AA365">
        <v>0</v>
      </c>
      <c r="AB365">
        <v>0</v>
      </c>
      <c r="AC365">
        <v>611535.28193400055</v>
      </c>
      <c r="AD365">
        <v>31898.085480229242</v>
      </c>
      <c r="AE365">
        <v>35305.925260136253</v>
      </c>
      <c r="AF365">
        <v>34645.935833011543</v>
      </c>
      <c r="AG365">
        <v>0</v>
      </c>
      <c r="AH365">
        <v>29.177302062866904</v>
      </c>
      <c r="AI365">
        <v>31.690771399964824</v>
      </c>
      <c r="AJ365">
        <v>0</v>
      </c>
      <c r="AK365">
        <v>0</v>
      </c>
      <c r="AL365">
        <v>0</v>
      </c>
      <c r="AM365">
        <v>0</v>
      </c>
      <c r="AN365">
        <v>34645.93</v>
      </c>
      <c r="AO365">
        <v>31.69</v>
      </c>
      <c r="AP365">
        <v>1949982.2200000002</v>
      </c>
      <c r="AQ365">
        <v>1984628.1500000001</v>
      </c>
      <c r="AS365">
        <v>1984628.1500000001</v>
      </c>
      <c r="AU365">
        <v>101</v>
      </c>
      <c r="AV365">
        <v>51</v>
      </c>
      <c r="AX365">
        <v>4</v>
      </c>
      <c r="AY365">
        <v>84.66</v>
      </c>
    </row>
    <row r="366" spans="1:51" x14ac:dyDescent="0.25">
      <c r="A366" t="s">
        <v>865</v>
      </c>
      <c r="B366" t="s">
        <v>866</v>
      </c>
      <c r="C366" t="s">
        <v>813</v>
      </c>
      <c r="D366" t="s">
        <v>102</v>
      </c>
      <c r="F366">
        <v>897.2</v>
      </c>
      <c r="H366">
        <v>5092059.84</v>
      </c>
      <c r="I366">
        <v>763050.65</v>
      </c>
      <c r="J366">
        <v>1152256.0699999998</v>
      </c>
      <c r="K366">
        <v>4339433.4657999994</v>
      </c>
      <c r="L366">
        <v>11346800.025800001</v>
      </c>
      <c r="M366">
        <v>0.90105999999999997</v>
      </c>
      <c r="N366">
        <v>10653491.17</v>
      </c>
      <c r="O366">
        <v>11874.15</v>
      </c>
      <c r="Q366">
        <v>3842480.65</v>
      </c>
      <c r="R366">
        <v>3312319.22</v>
      </c>
      <c r="S366">
        <v>7260877.0600000005</v>
      </c>
      <c r="T366">
        <v>0.68154907571017409</v>
      </c>
      <c r="V366">
        <v>3392614.1099999994</v>
      </c>
      <c r="W366">
        <v>0.68154907571017409</v>
      </c>
      <c r="X366">
        <v>1</v>
      </c>
      <c r="Y366">
        <v>1</v>
      </c>
      <c r="AA366">
        <v>128088.05283113196</v>
      </c>
      <c r="AB366">
        <v>38426.415849339588</v>
      </c>
      <c r="AC366">
        <v>1518873.2797971773</v>
      </c>
      <c r="AD366">
        <v>79225.436608308955</v>
      </c>
      <c r="AE366">
        <v>79225.436608308955</v>
      </c>
      <c r="AF366">
        <v>77744.440142827239</v>
      </c>
      <c r="AG366">
        <v>42.829264210142206</v>
      </c>
      <c r="AH366">
        <v>88.302983290580642</v>
      </c>
      <c r="AI366">
        <v>86.652296191292052</v>
      </c>
      <c r="AJ366">
        <v>0</v>
      </c>
      <c r="AK366">
        <v>0</v>
      </c>
      <c r="AL366">
        <v>0</v>
      </c>
      <c r="AM366">
        <v>0</v>
      </c>
      <c r="AN366">
        <v>116170.85</v>
      </c>
      <c r="AO366">
        <v>129.47999999999999</v>
      </c>
      <c r="AP366">
        <v>3342378.7299999995</v>
      </c>
      <c r="AQ366">
        <v>3458549.5799999996</v>
      </c>
      <c r="AS366">
        <v>3458549.5799999996</v>
      </c>
      <c r="AU366">
        <v>101</v>
      </c>
      <c r="AV366">
        <v>51</v>
      </c>
      <c r="AX366">
        <v>3.5</v>
      </c>
      <c r="AY366">
        <v>206.33</v>
      </c>
    </row>
    <row r="367" spans="1:51" x14ac:dyDescent="0.25">
      <c r="A367" t="s">
        <v>867</v>
      </c>
      <c r="B367" t="s">
        <v>868</v>
      </c>
      <c r="C367" t="s">
        <v>813</v>
      </c>
      <c r="D367" t="s">
        <v>102</v>
      </c>
      <c r="F367">
        <v>12749.78</v>
      </c>
      <c r="H367">
        <v>73674223.680000007</v>
      </c>
      <c r="I367">
        <v>10843432.890000001</v>
      </c>
      <c r="J367">
        <v>20183776.079999998</v>
      </c>
      <c r="K367">
        <v>63204008.16832</v>
      </c>
      <c r="L367">
        <v>167905440.81832001</v>
      </c>
      <c r="M367">
        <v>0.90105999999999997</v>
      </c>
      <c r="N367">
        <v>157546281.06999999</v>
      </c>
      <c r="O367">
        <v>12356.78</v>
      </c>
      <c r="Q367">
        <v>98293124.75</v>
      </c>
      <c r="R367">
        <v>20931231.390000001</v>
      </c>
      <c r="S367">
        <v>121103305.53</v>
      </c>
      <c r="T367">
        <v>0.76868400007609272</v>
      </c>
      <c r="V367">
        <v>36442975.539999992</v>
      </c>
      <c r="W367">
        <v>0.76868400007609272</v>
      </c>
      <c r="X367">
        <v>2</v>
      </c>
      <c r="Y367">
        <v>0</v>
      </c>
      <c r="AA367">
        <v>0</v>
      </c>
      <c r="AB367">
        <v>0</v>
      </c>
      <c r="AC367">
        <v>7780887.4695512988</v>
      </c>
      <c r="AD367">
        <v>405856.24566233647</v>
      </c>
      <c r="AE367">
        <v>411747.3402818935</v>
      </c>
      <c r="AF367">
        <v>404050.36337984353</v>
      </c>
      <c r="AG367">
        <v>0</v>
      </c>
      <c r="AH367">
        <v>31.832411670031675</v>
      </c>
      <c r="AI367">
        <v>31.690771399964824</v>
      </c>
      <c r="AJ367">
        <v>0</v>
      </c>
      <c r="AK367">
        <v>0</v>
      </c>
      <c r="AL367">
        <v>0</v>
      </c>
      <c r="AM367">
        <v>0</v>
      </c>
      <c r="AN367">
        <v>404050.36</v>
      </c>
      <c r="AO367">
        <v>31.69</v>
      </c>
      <c r="AP367">
        <v>21405131.109999999</v>
      </c>
      <c r="AQ367">
        <v>21809181.469999999</v>
      </c>
      <c r="AS367">
        <v>21809181.469999999</v>
      </c>
      <c r="AU367">
        <v>105</v>
      </c>
      <c r="AV367">
        <v>53</v>
      </c>
      <c r="AX367">
        <v>572.5</v>
      </c>
      <c r="AY367">
        <v>3916</v>
      </c>
    </row>
    <row r="368" spans="1:51" x14ac:dyDescent="0.25">
      <c r="A368" t="s">
        <v>869</v>
      </c>
      <c r="B368" t="s">
        <v>870</v>
      </c>
      <c r="C368" t="s">
        <v>813</v>
      </c>
      <c r="D368" t="s">
        <v>102</v>
      </c>
      <c r="F368">
        <v>493.75</v>
      </c>
      <c r="H368">
        <v>2792711.49</v>
      </c>
      <c r="I368">
        <v>419924.5</v>
      </c>
      <c r="J368">
        <v>640399.41</v>
      </c>
      <c r="K368">
        <v>2384720.3930000002</v>
      </c>
      <c r="L368">
        <v>6237755.7930000005</v>
      </c>
      <c r="M368">
        <v>0.90105999999999997</v>
      </c>
      <c r="N368">
        <v>5856536.4699999997</v>
      </c>
      <c r="O368">
        <v>11861.33</v>
      </c>
      <c r="Q368">
        <v>3608052.84</v>
      </c>
      <c r="R368">
        <v>856485.67</v>
      </c>
      <c r="S368">
        <v>4678410.0199999996</v>
      </c>
      <c r="T368">
        <v>0.79883563330734275</v>
      </c>
      <c r="V368">
        <v>1178126.4500000002</v>
      </c>
      <c r="W368">
        <v>0.79883563330734275</v>
      </c>
      <c r="X368">
        <v>2</v>
      </c>
      <c r="Y368">
        <v>0</v>
      </c>
      <c r="AA368">
        <v>0</v>
      </c>
      <c r="AB368">
        <v>0</v>
      </c>
      <c r="AC368">
        <v>245461.48228290014</v>
      </c>
      <c r="AD368">
        <v>12803.433547124014</v>
      </c>
      <c r="AE368">
        <v>15945.39272553604</v>
      </c>
      <c r="AF368">
        <v>15647.318378732631</v>
      </c>
      <c r="AG368">
        <v>0</v>
      </c>
      <c r="AH368">
        <v>25.931004652403065</v>
      </c>
      <c r="AI368">
        <v>31.69077139996482</v>
      </c>
      <c r="AJ368">
        <v>0</v>
      </c>
      <c r="AK368">
        <v>0</v>
      </c>
      <c r="AL368">
        <v>0</v>
      </c>
      <c r="AM368">
        <v>0</v>
      </c>
      <c r="AN368">
        <v>15647.31</v>
      </c>
      <c r="AO368">
        <v>31.69</v>
      </c>
      <c r="AP368">
        <v>875884.91</v>
      </c>
      <c r="AQ368">
        <v>891532.22000000009</v>
      </c>
      <c r="AS368">
        <v>891532.22000000009</v>
      </c>
      <c r="AU368">
        <v>105</v>
      </c>
      <c r="AV368">
        <v>53</v>
      </c>
      <c r="AX368">
        <v>1</v>
      </c>
      <c r="AY368">
        <v>118.33</v>
      </c>
    </row>
    <row r="369" spans="1:51" x14ac:dyDescent="0.25">
      <c r="A369" t="s">
        <v>871</v>
      </c>
      <c r="B369" t="s">
        <v>872</v>
      </c>
      <c r="C369" t="s">
        <v>813</v>
      </c>
      <c r="D369" t="s">
        <v>102</v>
      </c>
      <c r="F369">
        <v>1674.03</v>
      </c>
      <c r="H369">
        <v>9738019.6900000013</v>
      </c>
      <c r="I369">
        <v>1423729.03</v>
      </c>
      <c r="J369">
        <v>2559691.35</v>
      </c>
      <c r="K369">
        <v>8300943.3713200027</v>
      </c>
      <c r="L369">
        <v>22022383.441320002</v>
      </c>
      <c r="M369">
        <v>0.90105999999999997</v>
      </c>
      <c r="N369">
        <v>20664784.16</v>
      </c>
      <c r="O369">
        <v>12344.33</v>
      </c>
      <c r="Q369">
        <v>13202730.59</v>
      </c>
      <c r="R369">
        <v>2958980.16</v>
      </c>
      <c r="S369">
        <v>16533675.01</v>
      </c>
      <c r="T369">
        <v>0.80008941211220475</v>
      </c>
      <c r="V369">
        <v>4131109.1500000004</v>
      </c>
      <c r="W369">
        <v>0.80008941211220475</v>
      </c>
      <c r="X369">
        <v>2</v>
      </c>
      <c r="Y369">
        <v>0</v>
      </c>
      <c r="AA369">
        <v>0</v>
      </c>
      <c r="AB369">
        <v>0</v>
      </c>
      <c r="AC369">
        <v>745538.15804739972</v>
      </c>
      <c r="AD369">
        <v>38887.764282315256</v>
      </c>
      <c r="AE369">
        <v>54061.90538598298</v>
      </c>
      <c r="AF369">
        <v>53051.302046683108</v>
      </c>
      <c r="AG369">
        <v>0</v>
      </c>
      <c r="AH369">
        <v>23.230028304340578</v>
      </c>
      <c r="AI369">
        <v>31.69077139996482</v>
      </c>
      <c r="AJ369">
        <v>0</v>
      </c>
      <c r="AK369">
        <v>0</v>
      </c>
      <c r="AL369">
        <v>0</v>
      </c>
      <c r="AM369">
        <v>0</v>
      </c>
      <c r="AN369">
        <v>53051.3</v>
      </c>
      <c r="AO369">
        <v>31.69</v>
      </c>
      <c r="AP369">
        <v>3038050.6799999997</v>
      </c>
      <c r="AQ369">
        <v>3091101.9799999995</v>
      </c>
      <c r="AS369">
        <v>3091101.9799999995</v>
      </c>
      <c r="AU369">
        <v>88</v>
      </c>
      <c r="AV369">
        <v>44</v>
      </c>
      <c r="AX369">
        <v>7.5</v>
      </c>
      <c r="AY369">
        <v>563.33000000000004</v>
      </c>
    </row>
    <row r="370" spans="1:51" x14ac:dyDescent="0.25">
      <c r="A370" t="s">
        <v>873</v>
      </c>
      <c r="B370" t="s">
        <v>874</v>
      </c>
      <c r="C370" t="s">
        <v>813</v>
      </c>
      <c r="D370" t="s">
        <v>102</v>
      </c>
      <c r="F370">
        <v>562.80999999999995</v>
      </c>
      <c r="H370">
        <v>3277225.18</v>
      </c>
      <c r="I370">
        <v>478658.64</v>
      </c>
      <c r="J370">
        <v>908256.68</v>
      </c>
      <c r="K370">
        <v>2645607.7596399998</v>
      </c>
      <c r="L370">
        <v>7309748.2596399998</v>
      </c>
      <c r="M370">
        <v>0.90105999999999997</v>
      </c>
      <c r="N370">
        <v>6848278.1900000004</v>
      </c>
      <c r="O370">
        <v>12168.01</v>
      </c>
      <c r="Q370">
        <v>5434108.7400000002</v>
      </c>
      <c r="R370">
        <v>527979.48</v>
      </c>
      <c r="S370">
        <v>6234263.0600000005</v>
      </c>
      <c r="T370">
        <v>0.91034021794024111</v>
      </c>
      <c r="V370">
        <v>614015.12999999989</v>
      </c>
      <c r="W370">
        <v>0.91034021794024111</v>
      </c>
      <c r="X370">
        <v>3</v>
      </c>
      <c r="Y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24.917970313096966</v>
      </c>
      <c r="AK370">
        <v>0</v>
      </c>
      <c r="AL370">
        <v>14024.082871914101</v>
      </c>
      <c r="AM370">
        <v>0</v>
      </c>
      <c r="AN370">
        <v>14024.08</v>
      </c>
      <c r="AO370">
        <v>24.91</v>
      </c>
      <c r="AP370">
        <v>540111.37000000011</v>
      </c>
      <c r="AQ370">
        <v>554135.45000000007</v>
      </c>
      <c r="AS370">
        <v>554135.45000000007</v>
      </c>
      <c r="AU370">
        <v>105</v>
      </c>
      <c r="AV370">
        <v>53</v>
      </c>
      <c r="AX370">
        <v>0.66</v>
      </c>
      <c r="AY370">
        <v>214.66</v>
      </c>
    </row>
    <row r="371" spans="1:51" x14ac:dyDescent="0.25">
      <c r="A371" t="s">
        <v>875</v>
      </c>
      <c r="B371" t="s">
        <v>876</v>
      </c>
      <c r="C371" t="s">
        <v>813</v>
      </c>
      <c r="D371" t="s">
        <v>102</v>
      </c>
      <c r="F371">
        <v>5054.95</v>
      </c>
      <c r="H371">
        <v>30672853.619999997</v>
      </c>
      <c r="I371">
        <v>4299133.87</v>
      </c>
      <c r="J371">
        <v>11498136.549999999</v>
      </c>
      <c r="K371">
        <v>26491291.490799997</v>
      </c>
      <c r="L371">
        <v>72961415.530799985</v>
      </c>
      <c r="M371">
        <v>0.90105999999999997</v>
      </c>
      <c r="N371">
        <v>68363661.450000003</v>
      </c>
      <c r="O371">
        <v>13524.1</v>
      </c>
      <c r="Q371">
        <v>35952449.549999997</v>
      </c>
      <c r="R371">
        <v>7746111.4100000001</v>
      </c>
      <c r="S371">
        <v>48146667.560000002</v>
      </c>
      <c r="T371">
        <v>0.70427280427648886</v>
      </c>
      <c r="V371">
        <v>20216993.890000001</v>
      </c>
      <c r="W371">
        <v>0.70427280427648886</v>
      </c>
      <c r="X371">
        <v>2</v>
      </c>
      <c r="Y371">
        <v>0</v>
      </c>
      <c r="AA371">
        <v>0</v>
      </c>
      <c r="AB371">
        <v>0</v>
      </c>
      <c r="AC371">
        <v>6343755.6139045022</v>
      </c>
      <c r="AD371">
        <v>330894.49589573935</v>
      </c>
      <c r="AE371">
        <v>330894.49589573935</v>
      </c>
      <c r="AF371">
        <v>324708.93731949863</v>
      </c>
      <c r="AG371">
        <v>0</v>
      </c>
      <c r="AH371">
        <v>65.459499282038266</v>
      </c>
      <c r="AI371">
        <v>64.235835630322484</v>
      </c>
      <c r="AJ371">
        <v>0</v>
      </c>
      <c r="AK371">
        <v>0</v>
      </c>
      <c r="AL371">
        <v>0</v>
      </c>
      <c r="AM371">
        <v>0</v>
      </c>
      <c r="AN371">
        <v>324708.93</v>
      </c>
      <c r="AO371">
        <v>64.23</v>
      </c>
      <c r="AP371">
        <v>8900184.1200000029</v>
      </c>
      <c r="AQ371">
        <v>9224893.0500000026</v>
      </c>
      <c r="AS371">
        <v>9224893.0500000026</v>
      </c>
      <c r="AU371">
        <v>88</v>
      </c>
      <c r="AV371">
        <v>44</v>
      </c>
      <c r="AX371">
        <v>363.5</v>
      </c>
      <c r="AY371">
        <v>2932.66</v>
      </c>
    </row>
    <row r="372" spans="1:51" x14ac:dyDescent="0.25">
      <c r="A372" t="s">
        <v>877</v>
      </c>
      <c r="B372" t="s">
        <v>878</v>
      </c>
      <c r="C372" t="s">
        <v>879</v>
      </c>
      <c r="D372" t="s">
        <v>97</v>
      </c>
      <c r="F372">
        <v>64.650000000000006</v>
      </c>
      <c r="H372">
        <v>371252.23</v>
      </c>
      <c r="I372">
        <v>54983.53</v>
      </c>
      <c r="J372">
        <v>102380.39</v>
      </c>
      <c r="K372">
        <v>334894.50659999996</v>
      </c>
      <c r="L372">
        <v>863510.65659999999</v>
      </c>
      <c r="M372">
        <v>1.0572999999999999</v>
      </c>
      <c r="N372">
        <v>893800.36</v>
      </c>
      <c r="O372">
        <v>13825.21</v>
      </c>
      <c r="Q372">
        <v>89380.03</v>
      </c>
      <c r="R372">
        <v>363789.21</v>
      </c>
      <c r="S372">
        <v>453169.24</v>
      </c>
      <c r="T372">
        <v>0.50701393765381786</v>
      </c>
      <c r="V372">
        <v>440631.12</v>
      </c>
      <c r="W372">
        <v>0.50701393765381786</v>
      </c>
      <c r="X372">
        <v>1</v>
      </c>
      <c r="Y372">
        <v>1</v>
      </c>
      <c r="AA372">
        <v>166745.82563344785</v>
      </c>
      <c r="AB372">
        <v>50023.747690034354</v>
      </c>
      <c r="AC372">
        <v>271104.60267896915</v>
      </c>
      <c r="AD372">
        <v>14140.995696909997</v>
      </c>
      <c r="AE372">
        <v>14140.995696909997</v>
      </c>
      <c r="AF372">
        <v>13876.651749535407</v>
      </c>
      <c r="AG372">
        <v>773.76253194175331</v>
      </c>
      <c r="AH372">
        <v>218.73156530409892</v>
      </c>
      <c r="AI372">
        <v>214.64271847695912</v>
      </c>
      <c r="AJ372">
        <v>0</v>
      </c>
      <c r="AK372">
        <v>0</v>
      </c>
      <c r="AL372">
        <v>0</v>
      </c>
      <c r="AM372">
        <v>0</v>
      </c>
      <c r="AN372">
        <v>63900.39</v>
      </c>
      <c r="AO372">
        <v>988.4</v>
      </c>
      <c r="AP372">
        <v>363789.20999999996</v>
      </c>
      <c r="AQ372">
        <v>427689.6</v>
      </c>
      <c r="AS372">
        <v>427689.6</v>
      </c>
      <c r="AU372">
        <v>77</v>
      </c>
      <c r="AV372">
        <v>39</v>
      </c>
      <c r="AX372">
        <v>5</v>
      </c>
      <c r="AY372">
        <v>18.372649751420859</v>
      </c>
    </row>
    <row r="373" spans="1:51" x14ac:dyDescent="0.25">
      <c r="A373" t="s">
        <v>880</v>
      </c>
      <c r="B373" t="s">
        <v>881</v>
      </c>
      <c r="C373" t="s">
        <v>879</v>
      </c>
      <c r="D373" t="s">
        <v>97</v>
      </c>
      <c r="F373">
        <v>362.65</v>
      </c>
      <c r="H373">
        <v>2207046.0099999998</v>
      </c>
      <c r="I373">
        <v>308426.57</v>
      </c>
      <c r="J373">
        <v>534381.46</v>
      </c>
      <c r="K373">
        <v>1861037.1295999999</v>
      </c>
      <c r="L373">
        <v>4910891.1695999997</v>
      </c>
      <c r="M373">
        <v>1.0572999999999999</v>
      </c>
      <c r="N373">
        <v>5085647.8</v>
      </c>
      <c r="O373">
        <v>14023.57</v>
      </c>
      <c r="Q373">
        <v>508564.78</v>
      </c>
      <c r="R373">
        <v>5367363.0599999996</v>
      </c>
      <c r="S373">
        <v>5875927.8399999999</v>
      </c>
      <c r="T373">
        <v>1.1553941741699061</v>
      </c>
      <c r="V373">
        <v>-790280.04</v>
      </c>
      <c r="W373">
        <v>1.1553941741699061</v>
      </c>
      <c r="X373">
        <v>4</v>
      </c>
      <c r="Y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1.1228156173302757</v>
      </c>
      <c r="AL373">
        <v>0</v>
      </c>
      <c r="AM373">
        <v>407.18908362482443</v>
      </c>
      <c r="AN373">
        <v>407.18</v>
      </c>
      <c r="AO373">
        <v>1.1200000000000001</v>
      </c>
      <c r="AP373">
        <v>5367363.0599999996</v>
      </c>
      <c r="AQ373">
        <v>5367770.2399999993</v>
      </c>
      <c r="AS373">
        <v>5367770.2399999993</v>
      </c>
      <c r="AU373">
        <v>42</v>
      </c>
      <c r="AV373">
        <v>21</v>
      </c>
      <c r="AX373">
        <v>10</v>
      </c>
      <c r="AY373">
        <v>103.06019230244043</v>
      </c>
    </row>
    <row r="374" spans="1:51" x14ac:dyDescent="0.25">
      <c r="A374" t="s">
        <v>882</v>
      </c>
      <c r="B374" t="s">
        <v>883</v>
      </c>
      <c r="C374" t="s">
        <v>879</v>
      </c>
      <c r="D374" t="s">
        <v>211</v>
      </c>
      <c r="F374">
        <v>2116.2199999999998</v>
      </c>
      <c r="H374">
        <v>12447664.16</v>
      </c>
      <c r="I374">
        <v>1799802.78</v>
      </c>
      <c r="J374">
        <v>7135451.6900000013</v>
      </c>
      <c r="K374">
        <v>11272631.443680001</v>
      </c>
      <c r="L374">
        <v>32655550.073680006</v>
      </c>
      <c r="M374">
        <v>1.0572999999999999</v>
      </c>
      <c r="N374">
        <v>33880791.310000002</v>
      </c>
      <c r="O374">
        <v>16010.05</v>
      </c>
      <c r="Q374">
        <v>22703533.649999999</v>
      </c>
      <c r="R374">
        <v>3858510.3</v>
      </c>
      <c r="S374">
        <v>27639322.149999999</v>
      </c>
      <c r="T374">
        <v>0.81578148211202439</v>
      </c>
      <c r="V374">
        <v>6241469.1600000039</v>
      </c>
      <c r="W374">
        <v>0.81578148211202439</v>
      </c>
      <c r="X374">
        <v>2</v>
      </c>
      <c r="Y374">
        <v>0</v>
      </c>
      <c r="AA374">
        <v>0</v>
      </c>
      <c r="AB374">
        <v>0</v>
      </c>
      <c r="AC374">
        <v>1307708.6502907015</v>
      </c>
      <c r="AD374">
        <v>68210.949625486843</v>
      </c>
      <c r="AE374">
        <v>68342.195430144551</v>
      </c>
      <c r="AF374">
        <v>67064.64425203354</v>
      </c>
      <c r="AG374">
        <v>0</v>
      </c>
      <c r="AH374">
        <v>32.232447300132712</v>
      </c>
      <c r="AI374">
        <v>31.690771399964817</v>
      </c>
      <c r="AJ374">
        <v>0</v>
      </c>
      <c r="AK374">
        <v>0</v>
      </c>
      <c r="AL374">
        <v>0</v>
      </c>
      <c r="AM374">
        <v>0</v>
      </c>
      <c r="AN374">
        <v>67064.639999999999</v>
      </c>
      <c r="AO374">
        <v>31.69</v>
      </c>
      <c r="AP374">
        <v>4429519.709999999</v>
      </c>
      <c r="AQ374">
        <v>4496584.3499999987</v>
      </c>
      <c r="AS374">
        <v>4496584.3499999987</v>
      </c>
      <c r="AU374">
        <v>77</v>
      </c>
      <c r="AV374">
        <v>39</v>
      </c>
      <c r="AX374">
        <v>961.5</v>
      </c>
      <c r="AY374">
        <v>1205.6600000000001</v>
      </c>
    </row>
    <row r="375" spans="1:51" x14ac:dyDescent="0.25">
      <c r="A375" t="s">
        <v>884</v>
      </c>
      <c r="B375" t="s">
        <v>885</v>
      </c>
      <c r="C375" t="s">
        <v>879</v>
      </c>
      <c r="D375" t="s">
        <v>211</v>
      </c>
      <c r="F375">
        <v>3769.05</v>
      </c>
      <c r="H375">
        <v>22326559.710000001</v>
      </c>
      <c r="I375">
        <v>3205501.64</v>
      </c>
      <c r="J375">
        <v>12650807.819999998</v>
      </c>
      <c r="K375">
        <v>20108304.239200003</v>
      </c>
      <c r="L375">
        <v>58291173.409200005</v>
      </c>
      <c r="M375">
        <v>1.0572999999999999</v>
      </c>
      <c r="N375">
        <v>60479051.810000002</v>
      </c>
      <c r="O375">
        <v>16046.23</v>
      </c>
      <c r="Q375">
        <v>31497490.18</v>
      </c>
      <c r="R375">
        <v>10520861.01</v>
      </c>
      <c r="S375">
        <v>43049686.789999999</v>
      </c>
      <c r="T375">
        <v>0.71181153641833195</v>
      </c>
      <c r="V375">
        <v>17429365.020000003</v>
      </c>
      <c r="W375">
        <v>0.71181153641833195</v>
      </c>
      <c r="X375">
        <v>2</v>
      </c>
      <c r="Y375">
        <v>0</v>
      </c>
      <c r="AA375">
        <v>0</v>
      </c>
      <c r="AB375">
        <v>0</v>
      </c>
      <c r="AC375">
        <v>5453995.5548488004</v>
      </c>
      <c r="AD375">
        <v>284484.0217021741</v>
      </c>
      <c r="AE375">
        <v>284484.0217021741</v>
      </c>
      <c r="AF375">
        <v>279166.03484512528</v>
      </c>
      <c r="AG375">
        <v>0</v>
      </c>
      <c r="AH375">
        <v>75.478972606405875</v>
      </c>
      <c r="AI375">
        <v>74.068010465535153</v>
      </c>
      <c r="AJ375">
        <v>0</v>
      </c>
      <c r="AK375">
        <v>0</v>
      </c>
      <c r="AL375">
        <v>0</v>
      </c>
      <c r="AM375">
        <v>0</v>
      </c>
      <c r="AN375">
        <v>279166.03000000003</v>
      </c>
      <c r="AO375">
        <v>74.06</v>
      </c>
      <c r="AP375">
        <v>11992950.460000001</v>
      </c>
      <c r="AQ375">
        <v>12272116.49</v>
      </c>
      <c r="AS375">
        <v>12272116.49</v>
      </c>
      <c r="AU375">
        <v>77</v>
      </c>
      <c r="AV375">
        <v>39</v>
      </c>
      <c r="AX375">
        <v>1562.5</v>
      </c>
      <c r="AY375">
        <v>2315</v>
      </c>
    </row>
    <row r="376" spans="1:51" x14ac:dyDescent="0.25">
      <c r="A376" t="s">
        <v>886</v>
      </c>
      <c r="B376" t="s">
        <v>887</v>
      </c>
      <c r="C376" t="s">
        <v>879</v>
      </c>
      <c r="D376" t="s">
        <v>211</v>
      </c>
      <c r="F376">
        <v>981.47</v>
      </c>
      <c r="H376">
        <v>5756099.2800000003</v>
      </c>
      <c r="I376">
        <v>834720.6</v>
      </c>
      <c r="J376">
        <v>3215954.53</v>
      </c>
      <c r="K376">
        <v>4913912.2156799994</v>
      </c>
      <c r="L376">
        <v>14720686.62568</v>
      </c>
      <c r="M376">
        <v>1.0572999999999999</v>
      </c>
      <c r="N376">
        <v>15282614.789999999</v>
      </c>
      <c r="O376">
        <v>15571.14</v>
      </c>
      <c r="Q376">
        <v>13754353.310000001</v>
      </c>
      <c r="R376">
        <v>1693531.67</v>
      </c>
      <c r="S376">
        <v>15814476.890000001</v>
      </c>
      <c r="T376">
        <v>1.0348017736040838</v>
      </c>
      <c r="V376">
        <v>-531862.10000000149</v>
      </c>
      <c r="W376">
        <v>1.0348017736040838</v>
      </c>
      <c r="X376">
        <v>4</v>
      </c>
      <c r="Y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1.246724468906222</v>
      </c>
      <c r="AL376">
        <v>0</v>
      </c>
      <c r="AM376">
        <v>1223.6226644973897</v>
      </c>
      <c r="AN376">
        <v>1223.6199999999999</v>
      </c>
      <c r="AO376">
        <v>1.24</v>
      </c>
      <c r="AP376">
        <v>1693531.67</v>
      </c>
      <c r="AQ376">
        <v>1694755.29</v>
      </c>
      <c r="AS376">
        <v>1694755.29</v>
      </c>
      <c r="AU376">
        <v>45</v>
      </c>
      <c r="AV376">
        <v>23</v>
      </c>
      <c r="AX376">
        <v>417.5</v>
      </c>
      <c r="AY376">
        <v>555.33000000000004</v>
      </c>
    </row>
    <row r="377" spans="1:51" x14ac:dyDescent="0.25">
      <c r="A377" t="s">
        <v>888</v>
      </c>
      <c r="B377" t="s">
        <v>889</v>
      </c>
      <c r="C377" t="s">
        <v>879</v>
      </c>
      <c r="D377" t="s">
        <v>211</v>
      </c>
      <c r="F377">
        <v>1017</v>
      </c>
      <c r="H377">
        <v>5531281.2599999998</v>
      </c>
      <c r="I377">
        <v>864938.16</v>
      </c>
      <c r="J377">
        <v>1463544.2500000002</v>
      </c>
      <c r="K377">
        <v>4416875.6619999995</v>
      </c>
      <c r="L377">
        <v>12276639.331999999</v>
      </c>
      <c r="M377">
        <v>1.0572999999999999</v>
      </c>
      <c r="N377">
        <v>12727003.789999999</v>
      </c>
      <c r="O377">
        <v>12514.26</v>
      </c>
      <c r="Q377">
        <v>11454303.41</v>
      </c>
      <c r="R377">
        <v>646806.6</v>
      </c>
      <c r="S377">
        <v>12225383.720000001</v>
      </c>
      <c r="T377">
        <v>0.96058616165462785</v>
      </c>
      <c r="V377">
        <v>501620.06999999844</v>
      </c>
      <c r="W377">
        <v>0.96058616165462785</v>
      </c>
      <c r="X377">
        <v>3</v>
      </c>
      <c r="Y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25.627031108167078</v>
      </c>
      <c r="AK377">
        <v>0</v>
      </c>
      <c r="AL377">
        <v>26062.690637005919</v>
      </c>
      <c r="AM377">
        <v>0</v>
      </c>
      <c r="AN377">
        <v>26062.69</v>
      </c>
      <c r="AO377">
        <v>25.62</v>
      </c>
      <c r="AP377">
        <v>650420.2699999999</v>
      </c>
      <c r="AQ377">
        <v>676482.95999999985</v>
      </c>
      <c r="AS377">
        <v>676482.95999999985</v>
      </c>
      <c r="AU377">
        <v>45</v>
      </c>
      <c r="AV377">
        <v>23</v>
      </c>
      <c r="AX377">
        <v>101.5</v>
      </c>
      <c r="AY377">
        <v>175.33</v>
      </c>
    </row>
    <row r="378" spans="1:51" x14ac:dyDescent="0.25">
      <c r="A378" t="s">
        <v>890</v>
      </c>
      <c r="B378" t="s">
        <v>891</v>
      </c>
      <c r="C378" t="s">
        <v>879</v>
      </c>
      <c r="D378" t="s">
        <v>211</v>
      </c>
      <c r="F378">
        <v>637.54</v>
      </c>
      <c r="H378">
        <v>3638946.5999999996</v>
      </c>
      <c r="I378">
        <v>542215.01</v>
      </c>
      <c r="J378">
        <v>1547017.4899999998</v>
      </c>
      <c r="K378">
        <v>3001623.3477600003</v>
      </c>
      <c r="L378">
        <v>8729802.4477600008</v>
      </c>
      <c r="M378">
        <v>1.0572999999999999</v>
      </c>
      <c r="N378">
        <v>9058027.1099999994</v>
      </c>
      <c r="O378">
        <v>14207.77</v>
      </c>
      <c r="Q378">
        <v>8152224.3899999997</v>
      </c>
      <c r="R378">
        <v>740727.98</v>
      </c>
      <c r="S378">
        <v>9235268.3300000001</v>
      </c>
      <c r="T378">
        <v>1.0195673095087481</v>
      </c>
      <c r="V378">
        <v>-177241.22000000067</v>
      </c>
      <c r="W378">
        <v>1.0195673095087481</v>
      </c>
      <c r="X378">
        <v>4</v>
      </c>
      <c r="Y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1.1375644831368734</v>
      </c>
      <c r="AL378">
        <v>0</v>
      </c>
      <c r="AM378">
        <v>725.24286057908228</v>
      </c>
      <c r="AN378">
        <v>725.24</v>
      </c>
      <c r="AO378">
        <v>1.1299999999999999</v>
      </c>
      <c r="AP378">
        <v>740727.97999999986</v>
      </c>
      <c r="AQ378">
        <v>741453.21999999986</v>
      </c>
      <c r="AS378">
        <v>741453.21999999986</v>
      </c>
      <c r="AU378">
        <v>45</v>
      </c>
      <c r="AV378">
        <v>23</v>
      </c>
      <c r="AX378">
        <v>153</v>
      </c>
      <c r="AY378">
        <v>274.66000000000003</v>
      </c>
    </row>
    <row r="379" spans="1:51" x14ac:dyDescent="0.25">
      <c r="A379" t="s">
        <v>892</v>
      </c>
      <c r="B379" t="s">
        <v>893</v>
      </c>
      <c r="C379" t="s">
        <v>879</v>
      </c>
      <c r="D379" t="s">
        <v>211</v>
      </c>
      <c r="F379">
        <v>692.75</v>
      </c>
      <c r="H379">
        <v>3866624.92</v>
      </c>
      <c r="I379">
        <v>589170.02</v>
      </c>
      <c r="J379">
        <v>1271753.57</v>
      </c>
      <c r="K379">
        <v>3116517.9020000002</v>
      </c>
      <c r="L379">
        <v>8844066.4120000005</v>
      </c>
      <c r="M379">
        <v>1.0572999999999999</v>
      </c>
      <c r="N379">
        <v>9172254.9399999995</v>
      </c>
      <c r="O379">
        <v>13240.35</v>
      </c>
      <c r="Q379">
        <v>8890422.8900000006</v>
      </c>
      <c r="R379">
        <v>583400.03</v>
      </c>
      <c r="S379">
        <v>9612167.7200000007</v>
      </c>
      <c r="T379">
        <v>1.0479612464849348</v>
      </c>
      <c r="V379">
        <v>-439912.78000000119</v>
      </c>
      <c r="W379">
        <v>1.0479612464849348</v>
      </c>
      <c r="X379">
        <v>4</v>
      </c>
      <c r="Y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1.0601063328870213</v>
      </c>
      <c r="AL379">
        <v>0</v>
      </c>
      <c r="AM379">
        <v>734.38866210748392</v>
      </c>
      <c r="AN379">
        <v>734.38</v>
      </c>
      <c r="AO379">
        <v>1.06</v>
      </c>
      <c r="AP379">
        <v>590380.91</v>
      </c>
      <c r="AQ379">
        <v>591115.29</v>
      </c>
      <c r="AS379">
        <v>591115.29</v>
      </c>
      <c r="AU379">
        <v>45</v>
      </c>
      <c r="AV379">
        <v>23</v>
      </c>
      <c r="AX379">
        <v>103</v>
      </c>
      <c r="AY379">
        <v>198</v>
      </c>
    </row>
    <row r="380" spans="1:51" x14ac:dyDescent="0.25">
      <c r="A380" t="s">
        <v>894</v>
      </c>
      <c r="B380" t="s">
        <v>895</v>
      </c>
      <c r="C380" t="s">
        <v>879</v>
      </c>
      <c r="D380" t="s">
        <v>211</v>
      </c>
      <c r="F380">
        <v>1326.39</v>
      </c>
      <c r="H380">
        <v>7234566.3499999996</v>
      </c>
      <c r="I380">
        <v>1128068.1599999999</v>
      </c>
      <c r="J380">
        <v>1742923.7300000004</v>
      </c>
      <c r="K380">
        <v>5715802.8291600002</v>
      </c>
      <c r="L380">
        <v>15821361.069159999</v>
      </c>
      <c r="M380">
        <v>1.0572999999999999</v>
      </c>
      <c r="N380">
        <v>16400409.550000001</v>
      </c>
      <c r="O380">
        <v>12364.69</v>
      </c>
      <c r="Q380">
        <v>16618103.460000001</v>
      </c>
      <c r="R380">
        <v>913443.66</v>
      </c>
      <c r="S380">
        <v>17601300.260000002</v>
      </c>
      <c r="T380">
        <v>1.0732232147214884</v>
      </c>
      <c r="V380">
        <v>-1200890.7100000009</v>
      </c>
      <c r="W380">
        <v>1.0732232147214884</v>
      </c>
      <c r="X380">
        <v>4</v>
      </c>
      <c r="Y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0.98999568221405798</v>
      </c>
      <c r="AL380">
        <v>0</v>
      </c>
      <c r="AM380">
        <v>1313.1203729319045</v>
      </c>
      <c r="AN380">
        <v>1313.12</v>
      </c>
      <c r="AO380">
        <v>0.98</v>
      </c>
      <c r="AP380">
        <v>919331.27999999991</v>
      </c>
      <c r="AQ380">
        <v>920644.39999999991</v>
      </c>
      <c r="AS380">
        <v>920644.39999999991</v>
      </c>
      <c r="AU380">
        <v>45</v>
      </c>
      <c r="AV380">
        <v>23</v>
      </c>
      <c r="AX380">
        <v>39</v>
      </c>
      <c r="AY380">
        <v>276.66000000000003</v>
      </c>
    </row>
    <row r="381" spans="1:51" x14ac:dyDescent="0.25">
      <c r="A381" t="s">
        <v>896</v>
      </c>
      <c r="B381" t="s">
        <v>897</v>
      </c>
      <c r="C381" t="s">
        <v>879</v>
      </c>
      <c r="D381" t="s">
        <v>211</v>
      </c>
      <c r="F381">
        <v>2443.21</v>
      </c>
      <c r="H381">
        <v>14713052.5</v>
      </c>
      <c r="I381">
        <v>2077901.24</v>
      </c>
      <c r="J381">
        <v>7998054.2300000004</v>
      </c>
      <c r="K381">
        <v>13041180.39624</v>
      </c>
      <c r="L381">
        <v>37830188.366239995</v>
      </c>
      <c r="M381">
        <v>1.0572999999999999</v>
      </c>
      <c r="N381">
        <v>39250598.520000003</v>
      </c>
      <c r="O381">
        <v>16065.17</v>
      </c>
      <c r="Q381">
        <v>18615013.149999999</v>
      </c>
      <c r="R381">
        <v>10878846.01</v>
      </c>
      <c r="S381">
        <v>29648324.719999999</v>
      </c>
      <c r="T381">
        <v>0.75535981202663194</v>
      </c>
      <c r="V381">
        <v>9602273.8000000045</v>
      </c>
      <c r="W381">
        <v>0.75535981202663194</v>
      </c>
      <c r="X381">
        <v>2</v>
      </c>
      <c r="Y381">
        <v>0</v>
      </c>
      <c r="AA381">
        <v>0</v>
      </c>
      <c r="AB381">
        <v>0</v>
      </c>
      <c r="AC381">
        <v>3672589.7029612041</v>
      </c>
      <c r="AD381">
        <v>191564.7121918787</v>
      </c>
      <c r="AE381">
        <v>191564.7121918787</v>
      </c>
      <c r="AF381">
        <v>187983.70748161324</v>
      </c>
      <c r="AG381">
        <v>0</v>
      </c>
      <c r="AH381">
        <v>78.406977784094977</v>
      </c>
      <c r="AI381">
        <v>76.941281134905807</v>
      </c>
      <c r="AJ381">
        <v>0</v>
      </c>
      <c r="AK381">
        <v>0</v>
      </c>
      <c r="AL381">
        <v>0</v>
      </c>
      <c r="AM381">
        <v>0</v>
      </c>
      <c r="AN381">
        <v>187983.7</v>
      </c>
      <c r="AO381">
        <v>76.94</v>
      </c>
      <c r="AP381">
        <v>12378087.630000003</v>
      </c>
      <c r="AQ381">
        <v>12566071.330000002</v>
      </c>
      <c r="AS381">
        <v>12566071.330000002</v>
      </c>
      <c r="AU381">
        <v>46</v>
      </c>
      <c r="AV381">
        <v>23</v>
      </c>
      <c r="AX381">
        <v>783</v>
      </c>
      <c r="AY381">
        <v>1712.33</v>
      </c>
    </row>
    <row r="382" spans="1:51" x14ac:dyDescent="0.25">
      <c r="A382" t="s">
        <v>898</v>
      </c>
      <c r="B382" t="s">
        <v>899</v>
      </c>
      <c r="C382" t="s">
        <v>879</v>
      </c>
      <c r="D382" t="s">
        <v>211</v>
      </c>
      <c r="F382">
        <v>1729.47</v>
      </c>
      <c r="H382">
        <v>10089865.26</v>
      </c>
      <c r="I382">
        <v>1470879.64</v>
      </c>
      <c r="J382">
        <v>5381535.540000001</v>
      </c>
      <c r="K382">
        <v>9055879.2006799988</v>
      </c>
      <c r="L382">
        <v>25998159.64068</v>
      </c>
      <c r="M382">
        <v>1.0572999999999999</v>
      </c>
      <c r="N382">
        <v>26968952.300000001</v>
      </c>
      <c r="O382">
        <v>15593.76</v>
      </c>
      <c r="Q382">
        <v>10262252.73</v>
      </c>
      <c r="R382">
        <v>8703579.4399999995</v>
      </c>
      <c r="S382">
        <v>19054998.579999998</v>
      </c>
      <c r="T382">
        <v>0.70655316409899982</v>
      </c>
      <c r="V382">
        <v>7913953.7200000025</v>
      </c>
      <c r="W382">
        <v>0.70655316409899982</v>
      </c>
      <c r="X382">
        <v>2</v>
      </c>
      <c r="Y382">
        <v>0</v>
      </c>
      <c r="AA382">
        <v>0</v>
      </c>
      <c r="AB382">
        <v>0</v>
      </c>
      <c r="AC382">
        <v>3679591.3529970017</v>
      </c>
      <c r="AD382">
        <v>191929.92289671031</v>
      </c>
      <c r="AE382">
        <v>191929.92289671031</v>
      </c>
      <c r="AF382">
        <v>188342.0911396507</v>
      </c>
      <c r="AG382">
        <v>0</v>
      </c>
      <c r="AH382">
        <v>110.97615043724974</v>
      </c>
      <c r="AI382">
        <v>108.90162369954419</v>
      </c>
      <c r="AJ382">
        <v>0</v>
      </c>
      <c r="AK382">
        <v>0</v>
      </c>
      <c r="AL382">
        <v>0</v>
      </c>
      <c r="AM382">
        <v>0</v>
      </c>
      <c r="AN382">
        <v>188342.09</v>
      </c>
      <c r="AO382">
        <v>108.9</v>
      </c>
      <c r="AP382">
        <v>9224379.5899999999</v>
      </c>
      <c r="AQ382">
        <v>9412721.6799999997</v>
      </c>
      <c r="AS382">
        <v>9412721.6799999997</v>
      </c>
      <c r="AU382">
        <v>46</v>
      </c>
      <c r="AV382">
        <v>23</v>
      </c>
      <c r="AX382">
        <v>678</v>
      </c>
      <c r="AY382">
        <v>926</v>
      </c>
    </row>
    <row r="383" spans="1:51" x14ac:dyDescent="0.25">
      <c r="A383" t="s">
        <v>900</v>
      </c>
      <c r="B383" t="s">
        <v>901</v>
      </c>
      <c r="C383" t="s">
        <v>879</v>
      </c>
      <c r="D383" t="s">
        <v>211</v>
      </c>
      <c r="F383">
        <v>1393.3</v>
      </c>
      <c r="H383">
        <v>8196274.2400000002</v>
      </c>
      <c r="I383">
        <v>1184973.78</v>
      </c>
      <c r="J383">
        <v>3720630.49</v>
      </c>
      <c r="K383">
        <v>7132503.9271999979</v>
      </c>
      <c r="L383">
        <v>20234382.437199999</v>
      </c>
      <c r="M383">
        <v>1.0572999999999999</v>
      </c>
      <c r="N383">
        <v>20985120.07</v>
      </c>
      <c r="O383">
        <v>15061.45</v>
      </c>
      <c r="Q383">
        <v>12724282.779999999</v>
      </c>
      <c r="R383">
        <v>2426062.0499999998</v>
      </c>
      <c r="S383">
        <v>15181119.09</v>
      </c>
      <c r="T383">
        <v>0.72342302733367203</v>
      </c>
      <c r="V383">
        <v>5804000.9800000004</v>
      </c>
      <c r="W383">
        <v>0.72342302733367203</v>
      </c>
      <c r="X383">
        <v>2</v>
      </c>
      <c r="Y383">
        <v>0</v>
      </c>
      <c r="AA383">
        <v>0</v>
      </c>
      <c r="AB383">
        <v>0</v>
      </c>
      <c r="AC383">
        <v>1748249.6974614006</v>
      </c>
      <c r="AD383">
        <v>91189.862527714547</v>
      </c>
      <c r="AE383">
        <v>91189.862527714547</v>
      </c>
      <c r="AF383">
        <v>89485.209705679561</v>
      </c>
      <c r="AG383">
        <v>0</v>
      </c>
      <c r="AH383">
        <v>65.448835518348204</v>
      </c>
      <c r="AI383">
        <v>64.225371209129094</v>
      </c>
      <c r="AJ383">
        <v>0</v>
      </c>
      <c r="AK383">
        <v>0</v>
      </c>
      <c r="AL383">
        <v>0</v>
      </c>
      <c r="AM383">
        <v>0</v>
      </c>
      <c r="AN383">
        <v>89485.2</v>
      </c>
      <c r="AO383">
        <v>64.22</v>
      </c>
      <c r="AP383">
        <v>2776135.55</v>
      </c>
      <c r="AQ383">
        <v>2865620.75</v>
      </c>
      <c r="AS383">
        <v>2865620.75</v>
      </c>
      <c r="AU383">
        <v>56</v>
      </c>
      <c r="AV383">
        <v>28</v>
      </c>
      <c r="AX383">
        <v>295</v>
      </c>
      <c r="AY383">
        <v>800.33</v>
      </c>
    </row>
    <row r="384" spans="1:51" x14ac:dyDescent="0.25">
      <c r="A384" t="s">
        <v>902</v>
      </c>
      <c r="B384" t="s">
        <v>903</v>
      </c>
      <c r="C384" t="s">
        <v>879</v>
      </c>
      <c r="D384" t="s">
        <v>211</v>
      </c>
      <c r="F384">
        <v>592.75</v>
      </c>
      <c r="H384">
        <v>3224742.25</v>
      </c>
      <c r="I384">
        <v>504122.02</v>
      </c>
      <c r="J384">
        <v>899231.46000000008</v>
      </c>
      <c r="K384">
        <v>2589722.5299999998</v>
      </c>
      <c r="L384">
        <v>7217818.2599999998</v>
      </c>
      <c r="M384">
        <v>1.0572999999999999</v>
      </c>
      <c r="N384">
        <v>7483008.1399999997</v>
      </c>
      <c r="O384">
        <v>12624.22</v>
      </c>
      <c r="Q384">
        <v>9543090.5099999998</v>
      </c>
      <c r="R384">
        <v>567786.68999999994</v>
      </c>
      <c r="S384">
        <v>10161516.889999999</v>
      </c>
      <c r="T384">
        <v>1.3579454545401577</v>
      </c>
      <c r="V384">
        <v>-2678508.7499999991</v>
      </c>
      <c r="W384">
        <v>1.3579454545401577</v>
      </c>
      <c r="X384">
        <v>4</v>
      </c>
      <c r="Y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1.01077502164717</v>
      </c>
      <c r="AL384">
        <v>0</v>
      </c>
      <c r="AM384">
        <v>599.13689408136008</v>
      </c>
      <c r="AN384">
        <v>599.13</v>
      </c>
      <c r="AO384">
        <v>1.01</v>
      </c>
      <c r="AP384">
        <v>568872.78999999992</v>
      </c>
      <c r="AQ384">
        <v>569471.91999999993</v>
      </c>
      <c r="AS384">
        <v>569471.91999999993</v>
      </c>
      <c r="AU384">
        <v>42</v>
      </c>
      <c r="AV384">
        <v>21</v>
      </c>
      <c r="AX384">
        <v>74</v>
      </c>
      <c r="AY384">
        <v>104.33</v>
      </c>
    </row>
    <row r="385" spans="1:51" x14ac:dyDescent="0.25">
      <c r="A385" t="s">
        <v>904</v>
      </c>
      <c r="B385" t="s">
        <v>905</v>
      </c>
      <c r="C385" t="s">
        <v>879</v>
      </c>
      <c r="D385" t="s">
        <v>211</v>
      </c>
      <c r="F385">
        <v>3719.73</v>
      </c>
      <c r="H385">
        <v>22417518.5</v>
      </c>
      <c r="I385">
        <v>3163555.97</v>
      </c>
      <c r="J385">
        <v>15435412.120000001</v>
      </c>
      <c r="K385">
        <v>20832244.51712</v>
      </c>
      <c r="L385">
        <v>61848731.107120007</v>
      </c>
      <c r="M385">
        <v>1.0572999999999999</v>
      </c>
      <c r="N385">
        <v>64198975.780000001</v>
      </c>
      <c r="O385">
        <v>17259.04</v>
      </c>
      <c r="Q385">
        <v>20560530.329999998</v>
      </c>
      <c r="R385">
        <v>23401173.41</v>
      </c>
      <c r="S385">
        <v>44816520.479999997</v>
      </c>
      <c r="T385">
        <v>0.69808777999168259</v>
      </c>
      <c r="V385">
        <v>19382455.300000004</v>
      </c>
      <c r="W385">
        <v>0.69808777999168259</v>
      </c>
      <c r="X385">
        <v>2</v>
      </c>
      <c r="Y385">
        <v>0</v>
      </c>
      <c r="AA385">
        <v>0</v>
      </c>
      <c r="AB385">
        <v>0</v>
      </c>
      <c r="AC385">
        <v>9603959.0162298027</v>
      </c>
      <c r="AD385">
        <v>500948.86541865778</v>
      </c>
      <c r="AE385">
        <v>500948.86541865778</v>
      </c>
      <c r="AF385">
        <v>491584.40457333508</v>
      </c>
      <c r="AG385">
        <v>0</v>
      </c>
      <c r="AH385">
        <v>134.67344818539459</v>
      </c>
      <c r="AI385">
        <v>132.15593727860224</v>
      </c>
      <c r="AJ385">
        <v>0</v>
      </c>
      <c r="AK385">
        <v>0</v>
      </c>
      <c r="AL385">
        <v>0</v>
      </c>
      <c r="AM385">
        <v>0</v>
      </c>
      <c r="AN385">
        <v>491584.4</v>
      </c>
      <c r="AO385">
        <v>132.15</v>
      </c>
      <c r="AP385">
        <v>25241321.300000001</v>
      </c>
      <c r="AQ385">
        <v>25732905.699999999</v>
      </c>
      <c r="AS385">
        <v>25732905.699999999</v>
      </c>
      <c r="AU385">
        <v>49</v>
      </c>
      <c r="AV385">
        <v>25</v>
      </c>
      <c r="AX385">
        <v>2324.33</v>
      </c>
      <c r="AY385">
        <v>2578.33</v>
      </c>
    </row>
    <row r="386" spans="1:51" x14ac:dyDescent="0.25">
      <c r="A386" t="s">
        <v>906</v>
      </c>
      <c r="B386" t="s">
        <v>907</v>
      </c>
      <c r="C386" t="s">
        <v>879</v>
      </c>
      <c r="D386" t="s">
        <v>211</v>
      </c>
      <c r="F386">
        <v>282.75</v>
      </c>
      <c r="H386">
        <v>1582476.56</v>
      </c>
      <c r="I386">
        <v>240473.22</v>
      </c>
      <c r="J386">
        <v>458047.42000000004</v>
      </c>
      <c r="K386">
        <v>1254355.8159999999</v>
      </c>
      <c r="L386">
        <v>3535353.0159999998</v>
      </c>
      <c r="M386">
        <v>1.0572999999999999</v>
      </c>
      <c r="N386">
        <v>3666054.15</v>
      </c>
      <c r="O386">
        <v>12965.7</v>
      </c>
      <c r="Q386">
        <v>4373262.8899999997</v>
      </c>
      <c r="R386">
        <v>278229.83</v>
      </c>
      <c r="S386">
        <v>4687609.8499999996</v>
      </c>
      <c r="T386">
        <v>1.2786526489250027</v>
      </c>
      <c r="V386">
        <v>-1021555.6999999997</v>
      </c>
      <c r="W386">
        <v>1.2786526489250027</v>
      </c>
      <c r="X386">
        <v>4</v>
      </c>
      <c r="Y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1.0381165337106049</v>
      </c>
      <c r="AL386">
        <v>0</v>
      </c>
      <c r="AM386">
        <v>293.52744990667355</v>
      </c>
      <c r="AN386">
        <v>293.52</v>
      </c>
      <c r="AO386">
        <v>1.03</v>
      </c>
      <c r="AP386">
        <v>278778.36999999994</v>
      </c>
      <c r="AQ386">
        <v>279071.88999999996</v>
      </c>
      <c r="AS386">
        <v>279071.88999999996</v>
      </c>
      <c r="AU386">
        <v>42</v>
      </c>
      <c r="AV386">
        <v>21</v>
      </c>
      <c r="AX386">
        <v>26</v>
      </c>
      <c r="AY386">
        <v>76</v>
      </c>
    </row>
    <row r="387" spans="1:51" x14ac:dyDescent="0.25">
      <c r="A387" t="s">
        <v>908</v>
      </c>
      <c r="B387" t="s">
        <v>909</v>
      </c>
      <c r="C387" t="s">
        <v>879</v>
      </c>
      <c r="D387" t="s">
        <v>211</v>
      </c>
      <c r="F387">
        <v>3326.5</v>
      </c>
      <c r="H387">
        <v>18326625.120000001</v>
      </c>
      <c r="I387">
        <v>2829121.72</v>
      </c>
      <c r="J387">
        <v>5570066.7700000014</v>
      </c>
      <c r="K387">
        <v>14737736.130000001</v>
      </c>
      <c r="L387">
        <v>41463549.740000002</v>
      </c>
      <c r="M387">
        <v>1.0572999999999999</v>
      </c>
      <c r="N387">
        <v>42994938.850000001</v>
      </c>
      <c r="O387">
        <v>12924.97</v>
      </c>
      <c r="Q387">
        <v>44418598.020000003</v>
      </c>
      <c r="R387">
        <v>2621002.58</v>
      </c>
      <c r="S387">
        <v>48108926.620000005</v>
      </c>
      <c r="T387">
        <v>1.1189439479805192</v>
      </c>
      <c r="V387">
        <v>-5113987.7700000033</v>
      </c>
      <c r="W387">
        <v>1.1189439479805192</v>
      </c>
      <c r="X387">
        <v>4</v>
      </c>
      <c r="Y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1.0348553611059419</v>
      </c>
      <c r="AL387">
        <v>0</v>
      </c>
      <c r="AM387">
        <v>3442.4463587189157</v>
      </c>
      <c r="AN387">
        <v>3442.44</v>
      </c>
      <c r="AO387">
        <v>1.03</v>
      </c>
      <c r="AP387">
        <v>2626625.3199999994</v>
      </c>
      <c r="AQ387">
        <v>2630067.7599999993</v>
      </c>
      <c r="AS387">
        <v>2630067.7599999993</v>
      </c>
      <c r="AU387">
        <v>48</v>
      </c>
      <c r="AV387">
        <v>24</v>
      </c>
      <c r="AX387">
        <v>471.5</v>
      </c>
      <c r="AY387">
        <v>737.66</v>
      </c>
    </row>
    <row r="388" spans="1:51" x14ac:dyDescent="0.25">
      <c r="A388" t="s">
        <v>910</v>
      </c>
      <c r="B388" t="s">
        <v>911</v>
      </c>
      <c r="C388" t="s">
        <v>879</v>
      </c>
      <c r="D388" t="s">
        <v>211</v>
      </c>
      <c r="F388">
        <v>3068.62</v>
      </c>
      <c r="H388">
        <v>17360569.420000002</v>
      </c>
      <c r="I388">
        <v>2609799.9300000002</v>
      </c>
      <c r="J388">
        <v>6167186.3999999985</v>
      </c>
      <c r="K388">
        <v>14019569.597280001</v>
      </c>
      <c r="L388">
        <v>40157125.347280003</v>
      </c>
      <c r="M388">
        <v>1.0572999999999999</v>
      </c>
      <c r="N388">
        <v>41654807.289999999</v>
      </c>
      <c r="O388">
        <v>13574.44</v>
      </c>
      <c r="Q388">
        <v>41596669.07</v>
      </c>
      <c r="R388">
        <v>3287307.87</v>
      </c>
      <c r="S388">
        <v>45697045.869999997</v>
      </c>
      <c r="T388">
        <v>1.0970413463170772</v>
      </c>
      <c r="V388">
        <v>-4042238.5799999982</v>
      </c>
      <c r="W388">
        <v>1.0970413463170772</v>
      </c>
      <c r="X388">
        <v>4</v>
      </c>
      <c r="Y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1.0868556425382365</v>
      </c>
      <c r="AL388">
        <v>0</v>
      </c>
      <c r="AM388">
        <v>3335.1469618056831</v>
      </c>
      <c r="AN388">
        <v>3335.14</v>
      </c>
      <c r="AO388">
        <v>1.08</v>
      </c>
      <c r="AP388">
        <v>3358985.6199999996</v>
      </c>
      <c r="AQ388">
        <v>3362320.76</v>
      </c>
      <c r="AS388">
        <v>3362320.76</v>
      </c>
      <c r="AU388">
        <v>48</v>
      </c>
      <c r="AV388">
        <v>24</v>
      </c>
      <c r="AX388">
        <v>492</v>
      </c>
      <c r="AY388">
        <v>1064</v>
      </c>
    </row>
    <row r="389" spans="1:51" x14ac:dyDescent="0.25">
      <c r="A389" t="s">
        <v>912</v>
      </c>
      <c r="B389" t="s">
        <v>913</v>
      </c>
      <c r="C389" t="s">
        <v>879</v>
      </c>
      <c r="D389" t="s">
        <v>211</v>
      </c>
      <c r="F389">
        <v>3122.47</v>
      </c>
      <c r="H389">
        <v>18295623.140000001</v>
      </c>
      <c r="I389">
        <v>2655598.2799999998</v>
      </c>
      <c r="J389">
        <v>9072700.9699999988</v>
      </c>
      <c r="K389">
        <v>16183481.107679999</v>
      </c>
      <c r="L389">
        <v>46207403.497680001</v>
      </c>
      <c r="M389">
        <v>1.0572999999999999</v>
      </c>
      <c r="N389">
        <v>47927774.25</v>
      </c>
      <c r="O389">
        <v>15349.31</v>
      </c>
      <c r="Q389">
        <v>31209143.920000002</v>
      </c>
      <c r="R389">
        <v>5497388.3499999996</v>
      </c>
      <c r="S389">
        <v>37026519.719999999</v>
      </c>
      <c r="T389">
        <v>0.77254828331611913</v>
      </c>
      <c r="V389">
        <v>10901254.530000001</v>
      </c>
      <c r="W389">
        <v>0.77254828331611913</v>
      </c>
      <c r="X389">
        <v>2</v>
      </c>
      <c r="Y389">
        <v>0</v>
      </c>
      <c r="AA389">
        <v>0</v>
      </c>
      <c r="AB389">
        <v>0</v>
      </c>
      <c r="AC389">
        <v>2297398.2391905016</v>
      </c>
      <c r="AD389">
        <v>119833.8143043327</v>
      </c>
      <c r="AE389">
        <v>119833.8143043327</v>
      </c>
      <c r="AF389">
        <v>117593.70730047562</v>
      </c>
      <c r="AG389">
        <v>0</v>
      </c>
      <c r="AH389">
        <v>38.377891318197676</v>
      </c>
      <c r="AI389">
        <v>37.660476257730458</v>
      </c>
      <c r="AJ389">
        <v>0</v>
      </c>
      <c r="AK389">
        <v>0</v>
      </c>
      <c r="AL389">
        <v>0</v>
      </c>
      <c r="AM389">
        <v>0</v>
      </c>
      <c r="AN389">
        <v>117593.7</v>
      </c>
      <c r="AO389">
        <v>37.659999999999997</v>
      </c>
      <c r="AP389">
        <v>6032460.96</v>
      </c>
      <c r="AQ389">
        <v>6150054.6600000001</v>
      </c>
      <c r="AS389">
        <v>6150054.6600000001</v>
      </c>
      <c r="AU389">
        <v>46</v>
      </c>
      <c r="AV389">
        <v>23</v>
      </c>
      <c r="AX389">
        <v>835</v>
      </c>
      <c r="AY389">
        <v>1892</v>
      </c>
    </row>
    <row r="390" spans="1:51" x14ac:dyDescent="0.25">
      <c r="A390" t="s">
        <v>914</v>
      </c>
      <c r="B390" t="s">
        <v>915</v>
      </c>
      <c r="C390" t="s">
        <v>879</v>
      </c>
      <c r="D390" t="s">
        <v>211</v>
      </c>
      <c r="F390">
        <v>475.25</v>
      </c>
      <c r="H390">
        <v>2709908.4799999995</v>
      </c>
      <c r="I390">
        <v>404190.62</v>
      </c>
      <c r="J390">
        <v>1016716.9500000002</v>
      </c>
      <c r="K390">
        <v>2197556.7689999999</v>
      </c>
      <c r="L390">
        <v>6328372.8190000001</v>
      </c>
      <c r="M390">
        <v>1.0572999999999999</v>
      </c>
      <c r="N390">
        <v>6565068.5700000003</v>
      </c>
      <c r="O390">
        <v>13813.92</v>
      </c>
      <c r="Q390">
        <v>8501877.7899999991</v>
      </c>
      <c r="R390">
        <v>483019.03</v>
      </c>
      <c r="S390">
        <v>9651835.1199999992</v>
      </c>
      <c r="T390">
        <v>1.4701803975217274</v>
      </c>
      <c r="V390">
        <v>-3086766.5499999989</v>
      </c>
      <c r="W390">
        <v>1.4701803975217274</v>
      </c>
      <c r="X390">
        <v>4</v>
      </c>
      <c r="Y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1.1060302039683851</v>
      </c>
      <c r="AL390">
        <v>0</v>
      </c>
      <c r="AM390">
        <v>525.64085443597503</v>
      </c>
      <c r="AN390">
        <v>525.64</v>
      </c>
      <c r="AO390">
        <v>1.1000000000000001</v>
      </c>
      <c r="AP390">
        <v>483019.03</v>
      </c>
      <c r="AQ390">
        <v>483544.67000000004</v>
      </c>
      <c r="AS390">
        <v>483544.67000000004</v>
      </c>
      <c r="AU390">
        <v>77</v>
      </c>
      <c r="AV390">
        <v>39</v>
      </c>
      <c r="AX390">
        <v>77</v>
      </c>
      <c r="AY390">
        <v>192</v>
      </c>
    </row>
    <row r="391" spans="1:51" x14ac:dyDescent="0.25">
      <c r="A391" t="s">
        <v>916</v>
      </c>
      <c r="B391" t="s">
        <v>917</v>
      </c>
      <c r="C391" t="s">
        <v>879</v>
      </c>
      <c r="D391" t="s">
        <v>211</v>
      </c>
      <c r="F391">
        <v>498.56</v>
      </c>
      <c r="H391">
        <v>2626938.8600000003</v>
      </c>
      <c r="I391">
        <v>424015.3</v>
      </c>
      <c r="J391">
        <v>497575.18999999994</v>
      </c>
      <c r="K391">
        <v>2077390.8486399997</v>
      </c>
      <c r="L391">
        <v>5625920.1986400001</v>
      </c>
      <c r="M391">
        <v>1.0572999999999999</v>
      </c>
      <c r="N391">
        <v>5829250.9299999997</v>
      </c>
      <c r="O391">
        <v>11692.17</v>
      </c>
      <c r="Q391">
        <v>9641880.7799999993</v>
      </c>
      <c r="R391">
        <v>293063.46999999997</v>
      </c>
      <c r="S391">
        <v>10288908.310000001</v>
      </c>
      <c r="T391">
        <v>1.7650481054175517</v>
      </c>
      <c r="V391">
        <v>-4459657.3800000008</v>
      </c>
      <c r="W391">
        <v>1.7650481054175517</v>
      </c>
      <c r="X391">
        <v>4</v>
      </c>
      <c r="Y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0.9361494038461331</v>
      </c>
      <c r="AL391">
        <v>0</v>
      </c>
      <c r="AM391">
        <v>466.72664678152813</v>
      </c>
      <c r="AN391">
        <v>466.72</v>
      </c>
      <c r="AO391">
        <v>0.93</v>
      </c>
      <c r="AP391">
        <v>293063.46999999997</v>
      </c>
      <c r="AQ391">
        <v>293530.18999999994</v>
      </c>
      <c r="AS391">
        <v>293530.18999999994</v>
      </c>
      <c r="AU391">
        <v>47</v>
      </c>
      <c r="AV391">
        <v>24</v>
      </c>
      <c r="AX391">
        <v>21</v>
      </c>
      <c r="AY391">
        <v>27</v>
      </c>
    </row>
    <row r="392" spans="1:51" x14ac:dyDescent="0.25">
      <c r="A392" t="s">
        <v>918</v>
      </c>
      <c r="B392" t="s">
        <v>919</v>
      </c>
      <c r="C392" t="s">
        <v>879</v>
      </c>
      <c r="D392" t="s">
        <v>211</v>
      </c>
      <c r="F392">
        <v>4712.71</v>
      </c>
      <c r="H392">
        <v>25539587.379999999</v>
      </c>
      <c r="I392">
        <v>4008065.6</v>
      </c>
      <c r="J392">
        <v>6004465.0599999987</v>
      </c>
      <c r="K392">
        <v>20199254.616239995</v>
      </c>
      <c r="L392">
        <v>55751372.656239994</v>
      </c>
      <c r="M392">
        <v>1.0572999999999999</v>
      </c>
      <c r="N392">
        <v>57788509.009999998</v>
      </c>
      <c r="O392">
        <v>12262.26</v>
      </c>
      <c r="Q392">
        <v>53590002.030000001</v>
      </c>
      <c r="R392">
        <v>3327081.91</v>
      </c>
      <c r="S392">
        <v>57761454.710000008</v>
      </c>
      <c r="T392">
        <v>0.99953183945280011</v>
      </c>
      <c r="V392">
        <v>27054.299999989569</v>
      </c>
      <c r="W392">
        <v>0.99953183945280011</v>
      </c>
      <c r="X392">
        <v>3</v>
      </c>
      <c r="Y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25.110990807745495</v>
      </c>
      <c r="AK392">
        <v>0</v>
      </c>
      <c r="AL392">
        <v>118340.81748957027</v>
      </c>
      <c r="AM392">
        <v>0</v>
      </c>
      <c r="AN392">
        <v>118340.81</v>
      </c>
      <c r="AO392">
        <v>25.11</v>
      </c>
      <c r="AP392">
        <v>3338019.1099999994</v>
      </c>
      <c r="AQ392">
        <v>3456359.9199999995</v>
      </c>
      <c r="AS392">
        <v>3456359.9199999995</v>
      </c>
      <c r="AU392">
        <v>81</v>
      </c>
      <c r="AV392">
        <v>41</v>
      </c>
      <c r="AX392">
        <v>258</v>
      </c>
      <c r="AY392">
        <v>739</v>
      </c>
    </row>
    <row r="393" spans="1:51" x14ac:dyDescent="0.25">
      <c r="A393" t="s">
        <v>920</v>
      </c>
      <c r="B393" t="s">
        <v>921</v>
      </c>
      <c r="C393" t="s">
        <v>879</v>
      </c>
      <c r="D393" t="s">
        <v>211</v>
      </c>
      <c r="F393">
        <v>1390.56</v>
      </c>
      <c r="H393">
        <v>7875084.2999999998</v>
      </c>
      <c r="I393">
        <v>1182643.46</v>
      </c>
      <c r="J393">
        <v>3157823.57</v>
      </c>
      <c r="K393">
        <v>6466632.124640001</v>
      </c>
      <c r="L393">
        <v>18682183.454640001</v>
      </c>
      <c r="M393">
        <v>1.0572999999999999</v>
      </c>
      <c r="N393">
        <v>19382134.539999999</v>
      </c>
      <c r="O393">
        <v>13938.36</v>
      </c>
      <c r="Q393">
        <v>17443921.079999998</v>
      </c>
      <c r="R393">
        <v>1387492.18</v>
      </c>
      <c r="S393">
        <v>18912850.549999997</v>
      </c>
      <c r="T393">
        <v>0.97578780659934461</v>
      </c>
      <c r="V393">
        <v>469283.99000000209</v>
      </c>
      <c r="W393">
        <v>0.97578780659934461</v>
      </c>
      <c r="X393">
        <v>3</v>
      </c>
      <c r="Y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28.543350260762825</v>
      </c>
      <c r="AK393">
        <v>0</v>
      </c>
      <c r="AL393">
        <v>39691.241138606354</v>
      </c>
      <c r="AM393">
        <v>0</v>
      </c>
      <c r="AN393">
        <v>39691.24</v>
      </c>
      <c r="AO393">
        <v>28.54</v>
      </c>
      <c r="AP393">
        <v>1397507.7</v>
      </c>
      <c r="AQ393">
        <v>1437198.94</v>
      </c>
      <c r="AS393">
        <v>1437198.94</v>
      </c>
      <c r="AU393">
        <v>47</v>
      </c>
      <c r="AV393">
        <v>24</v>
      </c>
      <c r="AX393">
        <v>329</v>
      </c>
      <c r="AY393">
        <v>505.33</v>
      </c>
    </row>
    <row r="394" spans="1:51" x14ac:dyDescent="0.25">
      <c r="A394" t="s">
        <v>922</v>
      </c>
      <c r="B394" t="s">
        <v>923</v>
      </c>
      <c r="C394" t="s">
        <v>879</v>
      </c>
      <c r="D394" t="s">
        <v>211</v>
      </c>
      <c r="F394">
        <v>1344.3</v>
      </c>
      <c r="H394">
        <v>7616166.9700000007</v>
      </c>
      <c r="I394">
        <v>1143300.26</v>
      </c>
      <c r="J394">
        <v>2732370.64</v>
      </c>
      <c r="K394">
        <v>6542840.8382000001</v>
      </c>
      <c r="L394">
        <v>18034678.7082</v>
      </c>
      <c r="M394">
        <v>1.0572999999999999</v>
      </c>
      <c r="N394">
        <v>18693161.010000002</v>
      </c>
      <c r="O394">
        <v>13905.49</v>
      </c>
      <c r="Q394">
        <v>14315222.699999999</v>
      </c>
      <c r="R394">
        <v>1838075.39</v>
      </c>
      <c r="S394">
        <v>16217031.140000001</v>
      </c>
      <c r="T394">
        <v>0.86753819385199848</v>
      </c>
      <c r="V394">
        <v>2476129.870000001</v>
      </c>
      <c r="W394">
        <v>0.86753819385199848</v>
      </c>
      <c r="X394">
        <v>2</v>
      </c>
      <c r="Y394">
        <v>0</v>
      </c>
      <c r="AA394">
        <v>0</v>
      </c>
      <c r="AB394">
        <v>0</v>
      </c>
      <c r="AC394">
        <v>142115.78469980028</v>
      </c>
      <c r="AD394">
        <v>7412.8534891848294</v>
      </c>
      <c r="AE394">
        <v>43413.451019621461</v>
      </c>
      <c r="AF394">
        <v>42601.903992972708</v>
      </c>
      <c r="AG394">
        <v>0</v>
      </c>
      <c r="AH394">
        <v>5.5142851217621285</v>
      </c>
      <c r="AI394">
        <v>31.69077139996482</v>
      </c>
      <c r="AJ394">
        <v>0</v>
      </c>
      <c r="AK394">
        <v>0</v>
      </c>
      <c r="AL394">
        <v>0</v>
      </c>
      <c r="AM394">
        <v>0</v>
      </c>
      <c r="AN394">
        <v>42601.9</v>
      </c>
      <c r="AO394">
        <v>31.69</v>
      </c>
      <c r="AP394">
        <v>1912514.0099999998</v>
      </c>
      <c r="AQ394">
        <v>1955115.9099999997</v>
      </c>
      <c r="AS394">
        <v>1955115.9099999997</v>
      </c>
      <c r="AU394">
        <v>81</v>
      </c>
      <c r="AV394">
        <v>41</v>
      </c>
      <c r="AX394">
        <v>200.83</v>
      </c>
      <c r="AY394">
        <v>500.33</v>
      </c>
    </row>
    <row r="395" spans="1:51" x14ac:dyDescent="0.25">
      <c r="A395" t="s">
        <v>924</v>
      </c>
      <c r="B395" t="s">
        <v>925</v>
      </c>
      <c r="C395" t="s">
        <v>879</v>
      </c>
      <c r="D395" t="s">
        <v>211</v>
      </c>
      <c r="F395">
        <v>847</v>
      </c>
      <c r="H395">
        <v>4675260.63</v>
      </c>
      <c r="I395">
        <v>720356.56</v>
      </c>
      <c r="J395">
        <v>1301970.5100000002</v>
      </c>
      <c r="K395">
        <v>3718644.5289999996</v>
      </c>
      <c r="L395">
        <v>10416232.228999998</v>
      </c>
      <c r="M395">
        <v>1.0572999999999999</v>
      </c>
      <c r="N395">
        <v>10800004</v>
      </c>
      <c r="O395">
        <v>12750.89</v>
      </c>
      <c r="Q395">
        <v>11737947.960000001</v>
      </c>
      <c r="R395">
        <v>597451.31000000006</v>
      </c>
      <c r="S395">
        <v>12719010.880000001</v>
      </c>
      <c r="T395">
        <v>1.1776857564126828</v>
      </c>
      <c r="V395">
        <v>-1919006.8800000008</v>
      </c>
      <c r="W395">
        <v>1.1776857564126828</v>
      </c>
      <c r="X395">
        <v>4</v>
      </c>
      <c r="Y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1.0209168036031122</v>
      </c>
      <c r="AL395">
        <v>0</v>
      </c>
      <c r="AM395">
        <v>864.71653265183613</v>
      </c>
      <c r="AN395">
        <v>864.71</v>
      </c>
      <c r="AO395">
        <v>1.02</v>
      </c>
      <c r="AP395">
        <v>598425.64000000013</v>
      </c>
      <c r="AQ395">
        <v>599290.35000000009</v>
      </c>
      <c r="AS395">
        <v>599290.35000000009</v>
      </c>
      <c r="AU395">
        <v>82</v>
      </c>
      <c r="AV395">
        <v>41</v>
      </c>
      <c r="AX395">
        <v>71</v>
      </c>
      <c r="AY395">
        <v>201.33</v>
      </c>
    </row>
    <row r="396" spans="1:51" x14ac:dyDescent="0.25">
      <c r="A396" t="s">
        <v>926</v>
      </c>
      <c r="B396" t="s">
        <v>927</v>
      </c>
      <c r="C396" t="s">
        <v>879</v>
      </c>
      <c r="D396" t="s">
        <v>211</v>
      </c>
      <c r="F396">
        <v>757.75</v>
      </c>
      <c r="H396">
        <v>4217388.42</v>
      </c>
      <c r="I396">
        <v>644451.22</v>
      </c>
      <c r="J396">
        <v>1355852.8199999998</v>
      </c>
      <c r="K396">
        <v>3392450.5580000002</v>
      </c>
      <c r="L396">
        <v>9610143.0179999992</v>
      </c>
      <c r="M396">
        <v>1.0572999999999999</v>
      </c>
      <c r="N396">
        <v>9966416.7899999991</v>
      </c>
      <c r="O396">
        <v>13152.64</v>
      </c>
      <c r="Q396">
        <v>8970685.4700000007</v>
      </c>
      <c r="R396">
        <v>557879.30000000005</v>
      </c>
      <c r="S396">
        <v>9556007.7500000019</v>
      </c>
      <c r="T396">
        <v>0.95882080303807993</v>
      </c>
      <c r="V396">
        <v>410409.03999999724</v>
      </c>
      <c r="W396">
        <v>0.95882080303807993</v>
      </c>
      <c r="X396">
        <v>3</v>
      </c>
      <c r="Y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26.934329930937331</v>
      </c>
      <c r="AK396">
        <v>0</v>
      </c>
      <c r="AL396">
        <v>20409.488505167763</v>
      </c>
      <c r="AM396">
        <v>0</v>
      </c>
      <c r="AN396">
        <v>20409.48</v>
      </c>
      <c r="AO396">
        <v>26.93</v>
      </c>
      <c r="AP396">
        <v>561424.88</v>
      </c>
      <c r="AQ396">
        <v>581834.36</v>
      </c>
      <c r="AS396">
        <v>581834.36</v>
      </c>
      <c r="AU396">
        <v>82</v>
      </c>
      <c r="AV396">
        <v>41</v>
      </c>
      <c r="AX396">
        <v>104.5</v>
      </c>
      <c r="AY396">
        <v>212</v>
      </c>
    </row>
    <row r="397" spans="1:51" x14ac:dyDescent="0.25">
      <c r="A397" t="s">
        <v>928</v>
      </c>
      <c r="B397" t="s">
        <v>929</v>
      </c>
      <c r="C397" t="s">
        <v>879</v>
      </c>
      <c r="D397" t="s">
        <v>211</v>
      </c>
      <c r="F397">
        <v>1083.5</v>
      </c>
      <c r="H397">
        <v>5949727.4399999995</v>
      </c>
      <c r="I397">
        <v>921495.08</v>
      </c>
      <c r="J397">
        <v>1563133.5</v>
      </c>
      <c r="K397">
        <v>4718377.159</v>
      </c>
      <c r="L397">
        <v>13152733.179</v>
      </c>
      <c r="M397">
        <v>1.0572999999999999</v>
      </c>
      <c r="N397">
        <v>13636021.77</v>
      </c>
      <c r="O397">
        <v>12585.16</v>
      </c>
      <c r="Q397">
        <v>12272419.59</v>
      </c>
      <c r="R397">
        <v>706097.49</v>
      </c>
      <c r="S397">
        <v>13066599.560000001</v>
      </c>
      <c r="T397">
        <v>0.95824132436831688</v>
      </c>
      <c r="V397">
        <v>569422.20999999903</v>
      </c>
      <c r="W397">
        <v>0.95824132436831688</v>
      </c>
      <c r="X397">
        <v>3</v>
      </c>
      <c r="Y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25.77222094050417</v>
      </c>
      <c r="AK397">
        <v>0</v>
      </c>
      <c r="AL397">
        <v>27924.201389036269</v>
      </c>
      <c r="AM397">
        <v>0</v>
      </c>
      <c r="AN397">
        <v>27924.2</v>
      </c>
      <c r="AO397">
        <v>25.77</v>
      </c>
      <c r="AP397">
        <v>709613.43</v>
      </c>
      <c r="AQ397">
        <v>737537.63</v>
      </c>
      <c r="AS397">
        <v>737537.63</v>
      </c>
      <c r="AU397">
        <v>82</v>
      </c>
      <c r="AV397">
        <v>41</v>
      </c>
      <c r="AX397">
        <v>90.5</v>
      </c>
      <c r="AY397">
        <v>212</v>
      </c>
    </row>
    <row r="398" spans="1:51" x14ac:dyDescent="0.25">
      <c r="A398" t="s">
        <v>930</v>
      </c>
      <c r="B398" t="s">
        <v>931</v>
      </c>
      <c r="C398" t="s">
        <v>879</v>
      </c>
      <c r="D398" t="s">
        <v>211</v>
      </c>
      <c r="F398">
        <v>2876.21</v>
      </c>
      <c r="H398">
        <v>16396212.09</v>
      </c>
      <c r="I398">
        <v>2446159.08</v>
      </c>
      <c r="J398">
        <v>6609985.8200000003</v>
      </c>
      <c r="K398">
        <v>14253317.812240001</v>
      </c>
      <c r="L398">
        <v>39705674.802239999</v>
      </c>
      <c r="M398">
        <v>1.0572999999999999</v>
      </c>
      <c r="N398">
        <v>41164094.850000001</v>
      </c>
      <c r="O398">
        <v>14311.92</v>
      </c>
      <c r="Q398">
        <v>31354683.620000001</v>
      </c>
      <c r="R398">
        <v>3879050.84</v>
      </c>
      <c r="S398">
        <v>35408938.340000004</v>
      </c>
      <c r="T398">
        <v>0.86018989289157177</v>
      </c>
      <c r="V398">
        <v>5755156.5099999979</v>
      </c>
      <c r="W398">
        <v>0.86018989289157177</v>
      </c>
      <c r="X398">
        <v>2</v>
      </c>
      <c r="Y398">
        <v>0</v>
      </c>
      <c r="AA398">
        <v>0</v>
      </c>
      <c r="AB398">
        <v>0</v>
      </c>
      <c r="AC398">
        <v>662709.29690999934</v>
      </c>
      <c r="AD398">
        <v>34567.356006875831</v>
      </c>
      <c r="AE398">
        <v>92885.666857952427</v>
      </c>
      <c r="AF398">
        <v>91149.31360829281</v>
      </c>
      <c r="AG398">
        <v>0</v>
      </c>
      <c r="AH398">
        <v>12.018370010143846</v>
      </c>
      <c r="AI398">
        <v>31.690771399964817</v>
      </c>
      <c r="AJ398">
        <v>0</v>
      </c>
      <c r="AK398">
        <v>0</v>
      </c>
      <c r="AL398">
        <v>0</v>
      </c>
      <c r="AM398">
        <v>0</v>
      </c>
      <c r="AN398">
        <v>91149.31</v>
      </c>
      <c r="AO398">
        <v>31.69</v>
      </c>
      <c r="AP398">
        <v>4362804.1900000004</v>
      </c>
      <c r="AQ398">
        <v>4453953.5</v>
      </c>
      <c r="AS398">
        <v>4453953.5</v>
      </c>
      <c r="AU398">
        <v>85</v>
      </c>
      <c r="AV398">
        <v>43</v>
      </c>
      <c r="AX398">
        <v>590.5</v>
      </c>
      <c r="AY398">
        <v>1197.6600000000001</v>
      </c>
    </row>
    <row r="399" spans="1:51" x14ac:dyDescent="0.25">
      <c r="A399" t="s">
        <v>932</v>
      </c>
      <c r="B399" t="s">
        <v>933</v>
      </c>
      <c r="C399" t="s">
        <v>879</v>
      </c>
      <c r="D399" t="s">
        <v>222</v>
      </c>
      <c r="F399">
        <v>4148.6499999999996</v>
      </c>
      <c r="H399">
        <v>25107023.59</v>
      </c>
      <c r="I399">
        <v>3528343.85</v>
      </c>
      <c r="J399">
        <v>4881386.8800000008</v>
      </c>
      <c r="K399">
        <v>21053667.6976</v>
      </c>
      <c r="L399">
        <v>54570422.0176</v>
      </c>
      <c r="M399">
        <v>1.0572999999999999</v>
      </c>
      <c r="N399">
        <v>56490932.039999999</v>
      </c>
      <c r="O399">
        <v>13616.7</v>
      </c>
      <c r="Q399">
        <v>77408370.549999997</v>
      </c>
      <c r="R399">
        <v>2796191.72</v>
      </c>
      <c r="S399">
        <v>81367275.00999999</v>
      </c>
      <c r="T399">
        <v>1.4403599316149642</v>
      </c>
      <c r="V399">
        <v>-24876342.969999991</v>
      </c>
      <c r="W399">
        <v>1.4403599316149642</v>
      </c>
      <c r="X399">
        <v>4</v>
      </c>
      <c r="Y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1.090239189540374</v>
      </c>
      <c r="AL399">
        <v>0</v>
      </c>
      <c r="AM399">
        <v>4523.0208136866722</v>
      </c>
      <c r="AN399">
        <v>4523.0200000000004</v>
      </c>
      <c r="AO399">
        <v>1.0900000000000001</v>
      </c>
      <c r="AP399">
        <v>2803488.8999999994</v>
      </c>
      <c r="AQ399">
        <v>2808011.9199999995</v>
      </c>
      <c r="AS399">
        <v>2808011.9199999995</v>
      </c>
      <c r="AU399">
        <v>47</v>
      </c>
      <c r="AV399">
        <v>24</v>
      </c>
      <c r="AX399">
        <v>80</v>
      </c>
      <c r="AY399">
        <v>663</v>
      </c>
    </row>
    <row r="400" spans="1:51" x14ac:dyDescent="0.25">
      <c r="A400" t="s">
        <v>934</v>
      </c>
      <c r="B400" t="s">
        <v>935</v>
      </c>
      <c r="C400" t="s">
        <v>879</v>
      </c>
      <c r="D400" t="s">
        <v>222</v>
      </c>
      <c r="F400">
        <v>8082</v>
      </c>
      <c r="H400">
        <v>50318380.879999995</v>
      </c>
      <c r="I400">
        <v>6873579.3600000003</v>
      </c>
      <c r="J400">
        <v>13577995.780000001</v>
      </c>
      <c r="K400">
        <v>42633267.851999998</v>
      </c>
      <c r="L400">
        <v>113403223.87199999</v>
      </c>
      <c r="M400">
        <v>1.0572999999999999</v>
      </c>
      <c r="N400">
        <v>117458342.34999999</v>
      </c>
      <c r="O400">
        <v>14533.32</v>
      </c>
      <c r="Q400">
        <v>98633679.849999994</v>
      </c>
      <c r="R400">
        <v>7231037.3200000003</v>
      </c>
      <c r="S400">
        <v>108238423.73999998</v>
      </c>
      <c r="T400">
        <v>0.92150477841304212</v>
      </c>
      <c r="V400">
        <v>9219918.6100000143</v>
      </c>
      <c r="W400">
        <v>0.92150477841304212</v>
      </c>
      <c r="X400">
        <v>3</v>
      </c>
      <c r="Y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29.761724827965377</v>
      </c>
      <c r="AK400">
        <v>0</v>
      </c>
      <c r="AL400">
        <v>240534.26005961618</v>
      </c>
      <c r="AM400">
        <v>0</v>
      </c>
      <c r="AN400">
        <v>240534.26</v>
      </c>
      <c r="AO400">
        <v>29.76</v>
      </c>
      <c r="AP400">
        <v>7771016.4299999997</v>
      </c>
      <c r="AQ400">
        <v>8011550.6899999995</v>
      </c>
      <c r="AS400">
        <v>8011550.6899999995</v>
      </c>
      <c r="AU400">
        <v>48</v>
      </c>
      <c r="AV400">
        <v>24</v>
      </c>
      <c r="AX400">
        <v>534</v>
      </c>
      <c r="AY400">
        <v>2608</v>
      </c>
    </row>
    <row r="401" spans="1:51" x14ac:dyDescent="0.25">
      <c r="A401" t="s">
        <v>936</v>
      </c>
      <c r="B401" t="s">
        <v>937</v>
      </c>
      <c r="C401" t="s">
        <v>879</v>
      </c>
      <c r="D401" t="s">
        <v>222</v>
      </c>
      <c r="F401">
        <v>3881.15</v>
      </c>
      <c r="H401">
        <v>24892501.719999999</v>
      </c>
      <c r="I401">
        <v>3300840.45</v>
      </c>
      <c r="J401">
        <v>8392991.3900000006</v>
      </c>
      <c r="K401">
        <v>22350297.698599998</v>
      </c>
      <c r="L401">
        <v>58936631.258599997</v>
      </c>
      <c r="M401">
        <v>1.0572999999999999</v>
      </c>
      <c r="N401">
        <v>61033028.170000002</v>
      </c>
      <c r="O401">
        <v>15725.5</v>
      </c>
      <c r="Q401">
        <v>44705687.630000003</v>
      </c>
      <c r="R401">
        <v>4824672.8600000003</v>
      </c>
      <c r="S401">
        <v>51179813.93</v>
      </c>
      <c r="T401">
        <v>0.83855930902600662</v>
      </c>
      <c r="V401">
        <v>9853214.2400000021</v>
      </c>
      <c r="W401">
        <v>0.83855930902600662</v>
      </c>
      <c r="X401">
        <v>2</v>
      </c>
      <c r="Y401">
        <v>0</v>
      </c>
      <c r="AA401">
        <v>0</v>
      </c>
      <c r="AB401">
        <v>0</v>
      </c>
      <c r="AC401">
        <v>1543088.5505645</v>
      </c>
      <c r="AD401">
        <v>80488.521175433445</v>
      </c>
      <c r="AE401">
        <v>125339.66780094015</v>
      </c>
      <c r="AF401">
        <v>122996.63741897346</v>
      </c>
      <c r="AG401">
        <v>0</v>
      </c>
      <c r="AH401">
        <v>20.738317554187148</v>
      </c>
      <c r="AI401">
        <v>31.69077139996482</v>
      </c>
      <c r="AJ401">
        <v>0</v>
      </c>
      <c r="AK401">
        <v>0</v>
      </c>
      <c r="AL401">
        <v>0</v>
      </c>
      <c r="AM401">
        <v>0</v>
      </c>
      <c r="AN401">
        <v>122996.63</v>
      </c>
      <c r="AO401">
        <v>31.69</v>
      </c>
      <c r="AP401">
        <v>5399895.5900000008</v>
      </c>
      <c r="AQ401">
        <v>5522892.2200000007</v>
      </c>
      <c r="AS401">
        <v>5522892.2200000007</v>
      </c>
      <c r="AU401">
        <v>77</v>
      </c>
      <c r="AV401">
        <v>39</v>
      </c>
      <c r="AX401">
        <v>365</v>
      </c>
      <c r="AY401">
        <v>1945</v>
      </c>
    </row>
    <row r="402" spans="1:51" x14ac:dyDescent="0.25">
      <c r="A402" t="s">
        <v>938</v>
      </c>
      <c r="B402" t="s">
        <v>939</v>
      </c>
      <c r="C402" t="s">
        <v>879</v>
      </c>
      <c r="D402" t="s">
        <v>211</v>
      </c>
      <c r="F402">
        <v>2233.75</v>
      </c>
      <c r="H402">
        <v>12314406.470000001</v>
      </c>
      <c r="I402">
        <v>1899759.7</v>
      </c>
      <c r="J402">
        <v>3430963.8600000003</v>
      </c>
      <c r="K402">
        <v>9795946.4409999996</v>
      </c>
      <c r="L402">
        <v>27441076.471000001</v>
      </c>
      <c r="M402">
        <v>1.0572999999999999</v>
      </c>
      <c r="N402">
        <v>28452142.420000002</v>
      </c>
      <c r="O402">
        <v>12737.38</v>
      </c>
      <c r="Q402">
        <v>26857331.550000001</v>
      </c>
      <c r="R402">
        <v>1630311.62</v>
      </c>
      <c r="S402">
        <v>28692507.290000003</v>
      </c>
      <c r="T402">
        <v>1.0084480411510608</v>
      </c>
      <c r="V402">
        <v>-240364.87000000104</v>
      </c>
      <c r="W402">
        <v>1.0084480411510608</v>
      </c>
      <c r="X402">
        <v>4</v>
      </c>
      <c r="Y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1.0198358029267227</v>
      </c>
      <c r="AL402">
        <v>0</v>
      </c>
      <c r="AM402">
        <v>2278.0582247875668</v>
      </c>
      <c r="AN402">
        <v>2278.0500000000002</v>
      </c>
      <c r="AO402">
        <v>1.01</v>
      </c>
      <c r="AP402">
        <v>1640617.4900000002</v>
      </c>
      <c r="AQ402">
        <v>1642895.5400000003</v>
      </c>
      <c r="AS402">
        <v>1642895.5400000003</v>
      </c>
      <c r="AU402">
        <v>48</v>
      </c>
      <c r="AV402">
        <v>24</v>
      </c>
      <c r="AX402">
        <v>230</v>
      </c>
      <c r="AY402">
        <v>471</v>
      </c>
    </row>
    <row r="403" spans="1:51" x14ac:dyDescent="0.25">
      <c r="A403" t="s">
        <v>940</v>
      </c>
      <c r="B403" t="s">
        <v>941</v>
      </c>
      <c r="C403" t="s">
        <v>879</v>
      </c>
      <c r="D403" t="s">
        <v>211</v>
      </c>
      <c r="F403">
        <v>3385.37</v>
      </c>
      <c r="H403">
        <v>19046111.100000001</v>
      </c>
      <c r="I403">
        <v>2879189.47</v>
      </c>
      <c r="J403">
        <v>7325102.0199999986</v>
      </c>
      <c r="K403">
        <v>15607813.165280001</v>
      </c>
      <c r="L403">
        <v>44858215.755280003</v>
      </c>
      <c r="M403">
        <v>1.0572999999999999</v>
      </c>
      <c r="N403">
        <v>46534263.82</v>
      </c>
      <c r="O403">
        <v>13745.69</v>
      </c>
      <c r="Q403">
        <v>49863436.810000002</v>
      </c>
      <c r="R403">
        <v>3789166.09</v>
      </c>
      <c r="S403">
        <v>54095624.469999999</v>
      </c>
      <c r="T403">
        <v>1.1624901745356546</v>
      </c>
      <c r="V403">
        <v>-7561360.6499999985</v>
      </c>
      <c r="W403">
        <v>1.1624901745356546</v>
      </c>
      <c r="X403">
        <v>4</v>
      </c>
      <c r="Y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1.1005671669738135</v>
      </c>
      <c r="AL403">
        <v>0</v>
      </c>
      <c r="AM403">
        <v>3725.8270700581393</v>
      </c>
      <c r="AN403">
        <v>3725.82</v>
      </c>
      <c r="AO403">
        <v>1.1000000000000001</v>
      </c>
      <c r="AP403">
        <v>3910511.06</v>
      </c>
      <c r="AQ403">
        <v>3914236.88</v>
      </c>
      <c r="AS403">
        <v>3914236.88</v>
      </c>
      <c r="AU403">
        <v>45</v>
      </c>
      <c r="AV403">
        <v>23</v>
      </c>
      <c r="AX403">
        <v>704</v>
      </c>
      <c r="AY403">
        <v>1195.6600000000001</v>
      </c>
    </row>
    <row r="404" spans="1:51" x14ac:dyDescent="0.25">
      <c r="A404" t="s">
        <v>942</v>
      </c>
      <c r="B404" t="s">
        <v>943</v>
      </c>
      <c r="C404" t="s">
        <v>879</v>
      </c>
      <c r="D404" t="s">
        <v>222</v>
      </c>
      <c r="F404">
        <v>2045.5</v>
      </c>
      <c r="H404">
        <v>13233200.65</v>
      </c>
      <c r="I404">
        <v>1739656.84</v>
      </c>
      <c r="J404">
        <v>5458936.9600000009</v>
      </c>
      <c r="K404">
        <v>12119118.923999999</v>
      </c>
      <c r="L404">
        <v>32550913.374000002</v>
      </c>
      <c r="M404">
        <v>1.0572999999999999</v>
      </c>
      <c r="N404">
        <v>33721655.189999998</v>
      </c>
      <c r="O404">
        <v>16485.77</v>
      </c>
      <c r="Q404">
        <v>16066637.33</v>
      </c>
      <c r="R404">
        <v>4038215.38</v>
      </c>
      <c r="S404">
        <v>21159277.489999998</v>
      </c>
      <c r="T404">
        <v>0.62746853233570477</v>
      </c>
      <c r="V404">
        <v>12562377.699999999</v>
      </c>
      <c r="W404">
        <v>0.62746853233570477</v>
      </c>
      <c r="X404">
        <v>1</v>
      </c>
      <c r="Y404">
        <v>1</v>
      </c>
      <c r="AA404">
        <v>2229124.4685507305</v>
      </c>
      <c r="AB404">
        <v>668737.34056521917</v>
      </c>
      <c r="AC404">
        <v>5422214.4409686513</v>
      </c>
      <c r="AD404">
        <v>282826.29774551233</v>
      </c>
      <c r="AE404">
        <v>282826.29774551233</v>
      </c>
      <c r="AF404">
        <v>277539.29946265969</v>
      </c>
      <c r="AG404">
        <v>326.93099025432372</v>
      </c>
      <c r="AH404">
        <v>138.26756184087623</v>
      </c>
      <c r="AI404">
        <v>135.68286456253225</v>
      </c>
      <c r="AJ404">
        <v>0</v>
      </c>
      <c r="AK404">
        <v>0</v>
      </c>
      <c r="AL404">
        <v>0</v>
      </c>
      <c r="AM404">
        <v>0</v>
      </c>
      <c r="AN404">
        <v>946276.64</v>
      </c>
      <c r="AO404">
        <v>462.61</v>
      </c>
      <c r="AP404">
        <v>4492615.7200000007</v>
      </c>
      <c r="AQ404">
        <v>5438892.3600000003</v>
      </c>
      <c r="AS404">
        <v>5438892.3600000003</v>
      </c>
      <c r="AU404">
        <v>49</v>
      </c>
      <c r="AV404">
        <v>25</v>
      </c>
      <c r="AX404">
        <v>470.5</v>
      </c>
      <c r="AY404">
        <v>1124</v>
      </c>
    </row>
    <row r="405" spans="1:51" x14ac:dyDescent="0.25">
      <c r="A405" t="s">
        <v>944</v>
      </c>
      <c r="B405" t="s">
        <v>945</v>
      </c>
      <c r="C405" t="s">
        <v>879</v>
      </c>
      <c r="D405" t="s">
        <v>222</v>
      </c>
      <c r="F405">
        <v>4965.5</v>
      </c>
      <c r="H405">
        <v>30450417.399999999</v>
      </c>
      <c r="I405">
        <v>4223058.4400000004</v>
      </c>
      <c r="J405">
        <v>6834458.5</v>
      </c>
      <c r="K405">
        <v>25610451.296</v>
      </c>
      <c r="L405">
        <v>67118385.635999992</v>
      </c>
      <c r="M405">
        <v>1.0572999999999999</v>
      </c>
      <c r="N405">
        <v>69496790.269999996</v>
      </c>
      <c r="O405">
        <v>13995.92</v>
      </c>
      <c r="Q405">
        <v>71974863.730000004</v>
      </c>
      <c r="R405">
        <v>3985333.21</v>
      </c>
      <c r="S405">
        <v>76946090.810000002</v>
      </c>
      <c r="T405">
        <v>1.1071891307650172</v>
      </c>
      <c r="V405">
        <v>-7449300.5400000066</v>
      </c>
      <c r="W405">
        <v>1.1071891307650172</v>
      </c>
      <c r="X405">
        <v>4</v>
      </c>
      <c r="Y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1.1206025512200553</v>
      </c>
      <c r="AL405">
        <v>0</v>
      </c>
      <c r="AM405">
        <v>5564.3519680831841</v>
      </c>
      <c r="AN405">
        <v>5564.35</v>
      </c>
      <c r="AO405">
        <v>1.1200000000000001</v>
      </c>
      <c r="AP405">
        <v>4036694.7</v>
      </c>
      <c r="AQ405">
        <v>4042259.0500000003</v>
      </c>
      <c r="AS405">
        <v>4042259.0500000003</v>
      </c>
      <c r="AU405">
        <v>81</v>
      </c>
      <c r="AV405">
        <v>41</v>
      </c>
      <c r="AX405">
        <v>144.5</v>
      </c>
      <c r="AY405">
        <v>1171.6600000000001</v>
      </c>
    </row>
    <row r="406" spans="1:51" x14ac:dyDescent="0.25">
      <c r="A406" t="s">
        <v>946</v>
      </c>
      <c r="B406" t="s">
        <v>947</v>
      </c>
      <c r="C406" t="s">
        <v>879</v>
      </c>
      <c r="D406" t="s">
        <v>222</v>
      </c>
      <c r="F406">
        <v>1459.65</v>
      </c>
      <c r="H406">
        <v>9358220.1400000006</v>
      </c>
      <c r="I406">
        <v>1241403.1299999999</v>
      </c>
      <c r="J406">
        <v>3286745.1500000004</v>
      </c>
      <c r="K406">
        <v>8026372.2005999992</v>
      </c>
      <c r="L406">
        <v>21912740.6206</v>
      </c>
      <c r="M406">
        <v>1.0572999999999999</v>
      </c>
      <c r="N406">
        <v>22708429.530000001</v>
      </c>
      <c r="O406">
        <v>15557.44</v>
      </c>
      <c r="Q406">
        <v>21228186.629999999</v>
      </c>
      <c r="R406">
        <v>1710312.73</v>
      </c>
      <c r="S406">
        <v>24242893.32</v>
      </c>
      <c r="T406">
        <v>1.0675724311085812</v>
      </c>
      <c r="V406">
        <v>-1534463.7899999991</v>
      </c>
      <c r="W406">
        <v>1.0675724311085812</v>
      </c>
      <c r="X406">
        <v>4</v>
      </c>
      <c r="Y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1.2456275776682251</v>
      </c>
      <c r="AL406">
        <v>0</v>
      </c>
      <c r="AM406">
        <v>1818.180293743425</v>
      </c>
      <c r="AN406">
        <v>1818.18</v>
      </c>
      <c r="AO406">
        <v>1.24</v>
      </c>
      <c r="AP406">
        <v>1847100.67</v>
      </c>
      <c r="AQ406">
        <v>1848918.8499999999</v>
      </c>
      <c r="AS406">
        <v>1848918.8499999999</v>
      </c>
      <c r="AU406">
        <v>77</v>
      </c>
      <c r="AV406">
        <v>39</v>
      </c>
      <c r="AX406">
        <v>185.5</v>
      </c>
      <c r="AY406">
        <v>728</v>
      </c>
    </row>
    <row r="407" spans="1:51" x14ac:dyDescent="0.25">
      <c r="A407" t="s">
        <v>948</v>
      </c>
      <c r="B407" t="s">
        <v>949</v>
      </c>
      <c r="C407" t="s">
        <v>879</v>
      </c>
      <c r="D407" t="s">
        <v>222</v>
      </c>
      <c r="F407">
        <v>2616</v>
      </c>
      <c r="H407">
        <v>16161163.609999999</v>
      </c>
      <c r="I407">
        <v>2224855.6800000002</v>
      </c>
      <c r="J407">
        <v>3847748.69</v>
      </c>
      <c r="K407">
        <v>13600656.078</v>
      </c>
      <c r="L407">
        <v>35834424.057999998</v>
      </c>
      <c r="M407">
        <v>1.0572999999999999</v>
      </c>
      <c r="N407">
        <v>37108418.960000001</v>
      </c>
      <c r="O407">
        <v>14185.17</v>
      </c>
      <c r="Q407">
        <v>37342175.229999997</v>
      </c>
      <c r="R407">
        <v>1982910.02</v>
      </c>
      <c r="S407">
        <v>39937288.57</v>
      </c>
      <c r="T407">
        <v>1.0762325555569829</v>
      </c>
      <c r="V407">
        <v>-2828869.6099999994</v>
      </c>
      <c r="W407">
        <v>1.0762325555569829</v>
      </c>
      <c r="X407">
        <v>4</v>
      </c>
      <c r="Y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1.1357547390256988</v>
      </c>
      <c r="AL407">
        <v>0</v>
      </c>
      <c r="AM407">
        <v>2971.1343972912282</v>
      </c>
      <c r="AN407">
        <v>2971.13</v>
      </c>
      <c r="AO407">
        <v>1.1299999999999999</v>
      </c>
      <c r="AP407">
        <v>2065576.7200000002</v>
      </c>
      <c r="AQ407">
        <v>2068547.85</v>
      </c>
      <c r="AS407">
        <v>2068547.85</v>
      </c>
      <c r="AU407">
        <v>45</v>
      </c>
      <c r="AV407">
        <v>23</v>
      </c>
      <c r="AX407">
        <v>75.5</v>
      </c>
      <c r="AY407">
        <v>729</v>
      </c>
    </row>
    <row r="408" spans="1:51" x14ac:dyDescent="0.25">
      <c r="A408" t="s">
        <v>950</v>
      </c>
      <c r="B408" t="s">
        <v>951</v>
      </c>
      <c r="C408" t="s">
        <v>879</v>
      </c>
      <c r="D408" t="s">
        <v>211</v>
      </c>
      <c r="F408">
        <v>542.29999999999995</v>
      </c>
      <c r="H408">
        <v>3317453.46</v>
      </c>
      <c r="I408">
        <v>461215.3</v>
      </c>
      <c r="J408">
        <v>1492974</v>
      </c>
      <c r="K408">
        <v>2674325.7932000002</v>
      </c>
      <c r="L408">
        <v>7945968.5532</v>
      </c>
      <c r="M408">
        <v>1.0572999999999999</v>
      </c>
      <c r="N408">
        <v>8248033.6799999997</v>
      </c>
      <c r="O408">
        <v>15209.35</v>
      </c>
      <c r="Q408">
        <v>7858151.6100000003</v>
      </c>
      <c r="R408">
        <v>1850242.25</v>
      </c>
      <c r="S408">
        <v>9835380.4700000007</v>
      </c>
      <c r="T408">
        <v>1.1924515407652896</v>
      </c>
      <c r="V408">
        <v>-1587346.790000001</v>
      </c>
      <c r="W408">
        <v>1.1924515407652896</v>
      </c>
      <c r="X408">
        <v>4</v>
      </c>
      <c r="Y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1.2177570914360785</v>
      </c>
      <c r="AL408">
        <v>0</v>
      </c>
      <c r="AM408">
        <v>660.38967068578529</v>
      </c>
      <c r="AN408">
        <v>660.38</v>
      </c>
      <c r="AO408">
        <v>1.21</v>
      </c>
      <c r="AP408">
        <v>1850242.25</v>
      </c>
      <c r="AQ408">
        <v>1850902.63</v>
      </c>
      <c r="AS408">
        <v>1850902.63</v>
      </c>
      <c r="AU408">
        <v>82</v>
      </c>
      <c r="AV408">
        <v>41</v>
      </c>
      <c r="AX408">
        <v>38.5</v>
      </c>
      <c r="AY408">
        <v>432.33</v>
      </c>
    </row>
    <row r="409" spans="1:51" x14ac:dyDescent="0.25">
      <c r="A409" t="s">
        <v>952</v>
      </c>
      <c r="B409" t="s">
        <v>953</v>
      </c>
      <c r="C409" t="s">
        <v>879</v>
      </c>
      <c r="D409" t="s">
        <v>211</v>
      </c>
      <c r="F409">
        <v>3515.55</v>
      </c>
      <c r="H409">
        <v>18609641.93</v>
      </c>
      <c r="I409">
        <v>2989904.96</v>
      </c>
      <c r="J409">
        <v>3379879.07</v>
      </c>
      <c r="K409">
        <v>14621205.554200001</v>
      </c>
      <c r="L409">
        <v>39600631.514200002</v>
      </c>
      <c r="M409">
        <v>1.0572999999999999</v>
      </c>
      <c r="N409">
        <v>41031952.619999997</v>
      </c>
      <c r="O409">
        <v>11671.55</v>
      </c>
      <c r="Q409">
        <v>59014459.600000001</v>
      </c>
      <c r="R409">
        <v>2247237.71</v>
      </c>
      <c r="S409">
        <v>61784215.060000002</v>
      </c>
      <c r="T409">
        <v>1.5057585884880564</v>
      </c>
      <c r="V409">
        <v>-20752262.440000005</v>
      </c>
      <c r="W409">
        <v>1.5057585884880564</v>
      </c>
      <c r="X409">
        <v>4</v>
      </c>
      <c r="Y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0.93449880758323167</v>
      </c>
      <c r="AL409">
        <v>0</v>
      </c>
      <c r="AM409">
        <v>3285.2772829992305</v>
      </c>
      <c r="AN409">
        <v>3285.27</v>
      </c>
      <c r="AO409">
        <v>0.93</v>
      </c>
      <c r="AP409">
        <v>2249698.09</v>
      </c>
      <c r="AQ409">
        <v>2252983.36</v>
      </c>
      <c r="AS409">
        <v>2252983.36</v>
      </c>
      <c r="AU409">
        <v>82</v>
      </c>
      <c r="AV409">
        <v>41</v>
      </c>
      <c r="AX409">
        <v>129</v>
      </c>
      <c r="AY409">
        <v>145</v>
      </c>
    </row>
    <row r="410" spans="1:51" x14ac:dyDescent="0.25">
      <c r="A410" t="s">
        <v>954</v>
      </c>
      <c r="B410" t="s">
        <v>955</v>
      </c>
      <c r="C410" t="s">
        <v>879</v>
      </c>
      <c r="D410" t="s">
        <v>102</v>
      </c>
      <c r="F410">
        <v>11880.54</v>
      </c>
      <c r="H410">
        <v>68334988.409999996</v>
      </c>
      <c r="I410">
        <v>10104161.65</v>
      </c>
      <c r="J410">
        <v>19968421.120000001</v>
      </c>
      <c r="K410">
        <v>56014146.244760007</v>
      </c>
      <c r="L410">
        <v>154421717.42476001</v>
      </c>
      <c r="M410">
        <v>1.0572999999999999</v>
      </c>
      <c r="N410">
        <v>160060471.25</v>
      </c>
      <c r="O410">
        <v>13472.49</v>
      </c>
      <c r="Q410">
        <v>133154306.03</v>
      </c>
      <c r="R410">
        <v>13109380.550000001</v>
      </c>
      <c r="S410">
        <v>148407553.21000001</v>
      </c>
      <c r="T410">
        <v>0.92719677788653276</v>
      </c>
      <c r="V410">
        <v>11652918.039999992</v>
      </c>
      <c r="W410">
        <v>0.92719677788653276</v>
      </c>
      <c r="X410">
        <v>3</v>
      </c>
      <c r="Y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27.589319330168205</v>
      </c>
      <c r="AK410">
        <v>0</v>
      </c>
      <c r="AL410">
        <v>327776.01187483658</v>
      </c>
      <c r="AM410">
        <v>0</v>
      </c>
      <c r="AN410">
        <v>327776.01</v>
      </c>
      <c r="AO410">
        <v>27.58</v>
      </c>
      <c r="AP410">
        <v>13249421.559999999</v>
      </c>
      <c r="AQ410">
        <v>13577197.569999998</v>
      </c>
      <c r="AS410">
        <v>13577197.569999998</v>
      </c>
      <c r="AU410">
        <v>42</v>
      </c>
      <c r="AV410">
        <v>21</v>
      </c>
      <c r="AX410">
        <v>1218.6600000000001</v>
      </c>
      <c r="AY410">
        <v>3272.33</v>
      </c>
    </row>
    <row r="411" spans="1:51" x14ac:dyDescent="0.25">
      <c r="A411" t="s">
        <v>956</v>
      </c>
      <c r="B411" t="s">
        <v>957</v>
      </c>
      <c r="C411" t="s">
        <v>879</v>
      </c>
      <c r="D411" t="s">
        <v>102</v>
      </c>
      <c r="F411">
        <v>1331</v>
      </c>
      <c r="H411">
        <v>7850406.209999999</v>
      </c>
      <c r="I411">
        <v>1131988.8799999999</v>
      </c>
      <c r="J411">
        <v>2514366</v>
      </c>
      <c r="K411">
        <v>6382230.4229999995</v>
      </c>
      <c r="L411">
        <v>17878991.513</v>
      </c>
      <c r="M411">
        <v>1.0572999999999999</v>
      </c>
      <c r="N411">
        <v>18537755.920000002</v>
      </c>
      <c r="O411">
        <v>13927.69</v>
      </c>
      <c r="Q411">
        <v>21075497.93</v>
      </c>
      <c r="R411">
        <v>1321312.58</v>
      </c>
      <c r="S411">
        <v>22702768.280000001</v>
      </c>
      <c r="T411">
        <v>1.2246772682720704</v>
      </c>
      <c r="V411">
        <v>-4165012.3599999994</v>
      </c>
      <c r="W411">
        <v>1.2246772682720704</v>
      </c>
      <c r="X411">
        <v>4</v>
      </c>
      <c r="Y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1.1151388600390375</v>
      </c>
      <c r="AL411">
        <v>0</v>
      </c>
      <c r="AM411">
        <v>1484.249822711959</v>
      </c>
      <c r="AN411">
        <v>1484.24</v>
      </c>
      <c r="AO411">
        <v>1.1100000000000001</v>
      </c>
      <c r="AP411">
        <v>1325947.0799999998</v>
      </c>
      <c r="AQ411">
        <v>1327431.3199999998</v>
      </c>
      <c r="AS411">
        <v>1327431.3199999998</v>
      </c>
      <c r="AU411">
        <v>47</v>
      </c>
      <c r="AV411">
        <v>24</v>
      </c>
      <c r="AX411">
        <v>104.5</v>
      </c>
      <c r="AY411">
        <v>533</v>
      </c>
    </row>
    <row r="412" spans="1:51" x14ac:dyDescent="0.25">
      <c r="A412" t="s">
        <v>958</v>
      </c>
      <c r="B412" t="s">
        <v>959</v>
      </c>
      <c r="C412" t="s">
        <v>879</v>
      </c>
      <c r="D412" t="s">
        <v>102</v>
      </c>
      <c r="F412">
        <v>1420.31</v>
      </c>
      <c r="H412">
        <v>8207319.7699999996</v>
      </c>
      <c r="I412">
        <v>1207945.24</v>
      </c>
      <c r="J412">
        <v>2224312.6</v>
      </c>
      <c r="K412">
        <v>6647996.6796399988</v>
      </c>
      <c r="L412">
        <v>18287574.289639998</v>
      </c>
      <c r="M412">
        <v>1.0572999999999999</v>
      </c>
      <c r="N412">
        <v>18954522.079999998</v>
      </c>
      <c r="O412">
        <v>13345.34</v>
      </c>
      <c r="Q412">
        <v>27501519.260000002</v>
      </c>
      <c r="R412">
        <v>1249229.1499999999</v>
      </c>
      <c r="S412">
        <v>29108059.109999999</v>
      </c>
      <c r="T412">
        <v>1.5356788732074431</v>
      </c>
      <c r="V412">
        <v>-10153537.030000001</v>
      </c>
      <c r="W412">
        <v>1.5356788732074431</v>
      </c>
      <c r="X412">
        <v>4</v>
      </c>
      <c r="Y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1.0685123344626677</v>
      </c>
      <c r="AL412">
        <v>0</v>
      </c>
      <c r="AM412">
        <v>1517.6187537606716</v>
      </c>
      <c r="AN412">
        <v>1517.61</v>
      </c>
      <c r="AO412">
        <v>1.06</v>
      </c>
      <c r="AP412">
        <v>1254017.79</v>
      </c>
      <c r="AQ412">
        <v>1255535.4000000001</v>
      </c>
      <c r="AS412">
        <v>1255535.4000000001</v>
      </c>
      <c r="AU412">
        <v>48</v>
      </c>
      <c r="AV412">
        <v>24</v>
      </c>
      <c r="AX412">
        <v>90</v>
      </c>
      <c r="AY412">
        <v>392</v>
      </c>
    </row>
    <row r="413" spans="1:51" x14ac:dyDescent="0.25">
      <c r="A413" t="s">
        <v>960</v>
      </c>
      <c r="B413" t="s">
        <v>961</v>
      </c>
      <c r="C413" t="s">
        <v>879</v>
      </c>
      <c r="D413" t="s">
        <v>102</v>
      </c>
      <c r="F413">
        <v>16314</v>
      </c>
      <c r="H413">
        <v>91769967.599999994</v>
      </c>
      <c r="I413">
        <v>13874730.720000001</v>
      </c>
      <c r="J413">
        <v>20656793.539999999</v>
      </c>
      <c r="K413">
        <v>74274857.173000008</v>
      </c>
      <c r="L413">
        <v>200576349.03299999</v>
      </c>
      <c r="M413">
        <v>1.0572999999999999</v>
      </c>
      <c r="N413">
        <v>207813424.50999999</v>
      </c>
      <c r="O413">
        <v>12738.34</v>
      </c>
      <c r="Q413">
        <v>233193653.11000001</v>
      </c>
      <c r="R413">
        <v>12640725.130000001</v>
      </c>
      <c r="S413">
        <v>248326363.17000002</v>
      </c>
      <c r="T413">
        <v>1.1949486119846437</v>
      </c>
      <c r="V413">
        <v>-40512938.660000026</v>
      </c>
      <c r="W413">
        <v>1.1949486119846437</v>
      </c>
      <c r="X413">
        <v>4</v>
      </c>
      <c r="Y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1.0199126705838319</v>
      </c>
      <c r="AL413">
        <v>0</v>
      </c>
      <c r="AM413">
        <v>16638.855307904636</v>
      </c>
      <c r="AN413">
        <v>16638.849999999999</v>
      </c>
      <c r="AO413">
        <v>1.01</v>
      </c>
      <c r="AP413">
        <v>12664531.85</v>
      </c>
      <c r="AQ413">
        <v>12681170.699999999</v>
      </c>
      <c r="AS413">
        <v>12681170.699999999</v>
      </c>
      <c r="AU413">
        <v>41</v>
      </c>
      <c r="AV413">
        <v>21</v>
      </c>
      <c r="AX413">
        <v>1136.5</v>
      </c>
      <c r="AY413">
        <v>2180</v>
      </c>
    </row>
    <row r="414" spans="1:51" x14ac:dyDescent="0.25">
      <c r="A414" t="s">
        <v>962</v>
      </c>
      <c r="B414" t="s">
        <v>963</v>
      </c>
      <c r="C414" t="s">
        <v>879</v>
      </c>
      <c r="D414" t="s">
        <v>102</v>
      </c>
      <c r="F414">
        <v>26651.46</v>
      </c>
      <c r="H414">
        <v>150280056.28</v>
      </c>
      <c r="I414">
        <v>22666533.699999999</v>
      </c>
      <c r="J414">
        <v>37494501.510000005</v>
      </c>
      <c r="K414">
        <v>130358960.51924001</v>
      </c>
      <c r="L414">
        <v>340800052.00924003</v>
      </c>
      <c r="M414">
        <v>1.0572999999999999</v>
      </c>
      <c r="N414">
        <v>352858326.55000001</v>
      </c>
      <c r="O414">
        <v>13239.73</v>
      </c>
      <c r="Q414">
        <v>248482330.88</v>
      </c>
      <c r="R414">
        <v>40017977.990000002</v>
      </c>
      <c r="S414">
        <v>291060147.5</v>
      </c>
      <c r="T414">
        <v>0.82486404769240096</v>
      </c>
      <c r="V414">
        <v>61798179.050000012</v>
      </c>
      <c r="W414">
        <v>0.82486404769240096</v>
      </c>
      <c r="X414">
        <v>2</v>
      </c>
      <c r="Y414">
        <v>0</v>
      </c>
      <c r="AA414">
        <v>0</v>
      </c>
      <c r="AB414">
        <v>0</v>
      </c>
      <c r="AC414">
        <v>9337648.4003190137</v>
      </c>
      <c r="AD414">
        <v>487057.9272478465</v>
      </c>
      <c r="AE414">
        <v>860694.67627121974</v>
      </c>
      <c r="AF414">
        <v>844605.3263353064</v>
      </c>
      <c r="AG414">
        <v>0</v>
      </c>
      <c r="AH414">
        <v>18.275093643944704</v>
      </c>
      <c r="AI414">
        <v>31.69077139996482</v>
      </c>
      <c r="AJ414">
        <v>0</v>
      </c>
      <c r="AK414">
        <v>0</v>
      </c>
      <c r="AL414">
        <v>0</v>
      </c>
      <c r="AM414">
        <v>0</v>
      </c>
      <c r="AN414">
        <v>844605.32</v>
      </c>
      <c r="AO414">
        <v>31.69</v>
      </c>
      <c r="AP414">
        <v>40359814.189999998</v>
      </c>
      <c r="AQ414">
        <v>41204419.509999998</v>
      </c>
      <c r="AS414">
        <v>41204419.509999998</v>
      </c>
      <c r="AU414">
        <v>84</v>
      </c>
      <c r="AV414">
        <v>42</v>
      </c>
      <c r="AX414">
        <v>2845.5</v>
      </c>
      <c r="AY414">
        <v>3939.33</v>
      </c>
    </row>
    <row r="415" spans="1:51" x14ac:dyDescent="0.25">
      <c r="A415" t="s">
        <v>964</v>
      </c>
      <c r="B415" t="s">
        <v>965</v>
      </c>
      <c r="C415" t="s">
        <v>879</v>
      </c>
      <c r="D415" t="s">
        <v>102</v>
      </c>
      <c r="F415">
        <v>8234.25</v>
      </c>
      <c r="H415">
        <v>46334649.700000003</v>
      </c>
      <c r="I415">
        <v>7003064.9400000004</v>
      </c>
      <c r="J415">
        <v>11335556.309999999</v>
      </c>
      <c r="K415">
        <v>37875294.366999999</v>
      </c>
      <c r="L415">
        <v>102548565.317</v>
      </c>
      <c r="M415">
        <v>1.0572999999999999</v>
      </c>
      <c r="N415">
        <v>106254343.73999999</v>
      </c>
      <c r="O415">
        <v>12903.94</v>
      </c>
      <c r="Q415">
        <v>103797521.61</v>
      </c>
      <c r="R415">
        <v>6495593</v>
      </c>
      <c r="S415">
        <v>112382638.29000001</v>
      </c>
      <c r="T415">
        <v>1.057675708439701</v>
      </c>
      <c r="V415">
        <v>-6128294.5500000119</v>
      </c>
      <c r="W415">
        <v>1.057675708439701</v>
      </c>
      <c r="X415">
        <v>4</v>
      </c>
      <c r="Y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1.0331716741891499</v>
      </c>
      <c r="AL415">
        <v>0</v>
      </c>
      <c r="AM415">
        <v>8507.3938581920083</v>
      </c>
      <c r="AN415">
        <v>8507.39</v>
      </c>
      <c r="AO415">
        <v>1.03</v>
      </c>
      <c r="AP415">
        <v>6505040.620000001</v>
      </c>
      <c r="AQ415">
        <v>6513548.0100000007</v>
      </c>
      <c r="AS415">
        <v>6513548.0100000007</v>
      </c>
      <c r="AU415">
        <v>47</v>
      </c>
      <c r="AV415">
        <v>24</v>
      </c>
      <c r="AX415">
        <v>825.5</v>
      </c>
      <c r="AY415">
        <v>1177.6600000000001</v>
      </c>
    </row>
    <row r="416" spans="1:51" x14ac:dyDescent="0.25">
      <c r="A416" t="s">
        <v>966</v>
      </c>
      <c r="B416" t="s">
        <v>967</v>
      </c>
      <c r="C416" t="s">
        <v>968</v>
      </c>
      <c r="D416" t="s">
        <v>97</v>
      </c>
      <c r="F416">
        <v>37.31</v>
      </c>
      <c r="H416">
        <v>226410.33000000002</v>
      </c>
      <c r="I416">
        <v>31731.4</v>
      </c>
      <c r="J416">
        <v>67282.48</v>
      </c>
      <c r="K416">
        <v>203383.91564000002</v>
      </c>
      <c r="L416">
        <v>528808.12563999998</v>
      </c>
      <c r="M416">
        <v>0.9</v>
      </c>
      <c r="N416">
        <v>496265.7</v>
      </c>
      <c r="O416">
        <v>13301.14</v>
      </c>
      <c r="Q416">
        <v>49626.57</v>
      </c>
      <c r="R416">
        <v>233993.89</v>
      </c>
      <c r="S416">
        <v>283620.46000000002</v>
      </c>
      <c r="T416">
        <v>0.571509294315525</v>
      </c>
      <c r="V416">
        <v>212645.24</v>
      </c>
      <c r="W416">
        <v>0.571509294315525</v>
      </c>
      <c r="X416">
        <v>1</v>
      </c>
      <c r="Y416">
        <v>1</v>
      </c>
      <c r="AA416">
        <v>60575.624220786092</v>
      </c>
      <c r="AB416">
        <v>18172.687266235826</v>
      </c>
      <c r="AC416">
        <v>130361.38446038775</v>
      </c>
      <c r="AD416">
        <v>6799.73618478362</v>
      </c>
      <c r="AE416">
        <v>6799.73618478362</v>
      </c>
      <c r="AF416">
        <v>6672.6256797868391</v>
      </c>
      <c r="AG416">
        <v>487.07282943542816</v>
      </c>
      <c r="AH416">
        <v>182.24969672429964</v>
      </c>
      <c r="AI416">
        <v>178.842821757889</v>
      </c>
      <c r="AJ416">
        <v>0</v>
      </c>
      <c r="AK416">
        <v>0</v>
      </c>
      <c r="AL416">
        <v>0</v>
      </c>
      <c r="AM416">
        <v>0</v>
      </c>
      <c r="AN416">
        <v>24845.31</v>
      </c>
      <c r="AO416">
        <v>665.91</v>
      </c>
      <c r="AP416">
        <v>233993.89</v>
      </c>
      <c r="AQ416">
        <v>258839.2</v>
      </c>
      <c r="AS416">
        <v>258839.2</v>
      </c>
      <c r="AU416">
        <v>118</v>
      </c>
      <c r="AV416">
        <v>59</v>
      </c>
      <c r="AX416">
        <v>0</v>
      </c>
      <c r="AY416">
        <v>18.01833918138604</v>
      </c>
    </row>
    <row r="417" spans="1:51" x14ac:dyDescent="0.25">
      <c r="A417" t="s">
        <v>969</v>
      </c>
      <c r="B417" t="s">
        <v>970</v>
      </c>
      <c r="C417" t="s">
        <v>968</v>
      </c>
      <c r="D417" t="s">
        <v>97</v>
      </c>
      <c r="F417">
        <v>17.309999999999999</v>
      </c>
      <c r="H417">
        <v>93636.69</v>
      </c>
      <c r="I417">
        <v>14721.8</v>
      </c>
      <c r="J417">
        <v>28850.659999999996</v>
      </c>
      <c r="K417">
        <v>87177.091639999984</v>
      </c>
      <c r="L417">
        <v>224386.24163999996</v>
      </c>
      <c r="M417">
        <v>0.9</v>
      </c>
      <c r="N417">
        <v>210665.32</v>
      </c>
      <c r="O417">
        <v>12170.15</v>
      </c>
      <c r="Q417">
        <v>21066.53</v>
      </c>
      <c r="R417">
        <v>153469.72</v>
      </c>
      <c r="S417">
        <v>174536.25</v>
      </c>
      <c r="T417">
        <v>0.82850015370351415</v>
      </c>
      <c r="V417">
        <v>36129.070000000007</v>
      </c>
      <c r="W417">
        <v>0.82850015370351415</v>
      </c>
      <c r="X417">
        <v>2</v>
      </c>
      <c r="Y417">
        <v>0</v>
      </c>
      <c r="AA417">
        <v>0</v>
      </c>
      <c r="AB417">
        <v>0</v>
      </c>
      <c r="AC417">
        <v>13556.2842</v>
      </c>
      <c r="AD417">
        <v>707.10476562912299</v>
      </c>
      <c r="AE417">
        <v>707.10476562912299</v>
      </c>
      <c r="AF417">
        <v>693.88654048005299</v>
      </c>
      <c r="AG417">
        <v>0</v>
      </c>
      <c r="AH417">
        <v>40.849495414738477</v>
      </c>
      <c r="AI417">
        <v>40.085877555173482</v>
      </c>
      <c r="AJ417">
        <v>0</v>
      </c>
      <c r="AK417">
        <v>0</v>
      </c>
      <c r="AL417">
        <v>0</v>
      </c>
      <c r="AM417">
        <v>0</v>
      </c>
      <c r="AN417">
        <v>693.88</v>
      </c>
      <c r="AO417">
        <v>40.08</v>
      </c>
      <c r="AP417">
        <v>153469.72</v>
      </c>
      <c r="AQ417">
        <v>154163.6</v>
      </c>
      <c r="AS417">
        <v>154163.6</v>
      </c>
      <c r="AU417">
        <v>109</v>
      </c>
      <c r="AV417">
        <v>55</v>
      </c>
      <c r="AX417">
        <v>0</v>
      </c>
      <c r="AY417">
        <v>8.3596207780700169</v>
      </c>
    </row>
    <row r="418" spans="1:51" x14ac:dyDescent="0.25">
      <c r="A418" t="s">
        <v>971</v>
      </c>
      <c r="B418" t="s">
        <v>972</v>
      </c>
      <c r="C418" t="s">
        <v>973</v>
      </c>
      <c r="D418" t="s">
        <v>102</v>
      </c>
      <c r="F418">
        <v>867.45</v>
      </c>
      <c r="H418">
        <v>5065109.3000000007</v>
      </c>
      <c r="I418">
        <v>737748.87</v>
      </c>
      <c r="J418">
        <v>1345491.0899999999</v>
      </c>
      <c r="K418">
        <v>4327265.0117999995</v>
      </c>
      <c r="L418">
        <v>11475614.2718</v>
      </c>
      <c r="M418">
        <v>0.9</v>
      </c>
      <c r="N418">
        <v>10760779.34</v>
      </c>
      <c r="O418">
        <v>12405.07</v>
      </c>
      <c r="Q418">
        <v>2778433.22</v>
      </c>
      <c r="R418">
        <v>4269928.3</v>
      </c>
      <c r="S418">
        <v>7237254.4800000004</v>
      </c>
      <c r="T418">
        <v>0.67255858068733532</v>
      </c>
      <c r="V418">
        <v>3523524.8599999994</v>
      </c>
      <c r="W418">
        <v>0.67255858068733532</v>
      </c>
      <c r="X418">
        <v>1</v>
      </c>
      <c r="Y418">
        <v>1</v>
      </c>
      <c r="AA418">
        <v>226122.722961911</v>
      </c>
      <c r="AB418">
        <v>67836.816888573303</v>
      </c>
      <c r="AC418">
        <v>1765194.7789388557</v>
      </c>
      <c r="AD418">
        <v>92073.729204593619</v>
      </c>
      <c r="AE418">
        <v>92073.729204593619</v>
      </c>
      <c r="AF418">
        <v>90352.553868067655</v>
      </c>
      <c r="AG418">
        <v>78.202567166491789</v>
      </c>
      <c r="AH418">
        <v>106.14298138750777</v>
      </c>
      <c r="AI418">
        <v>104.15880323715217</v>
      </c>
      <c r="AJ418">
        <v>0</v>
      </c>
      <c r="AK418">
        <v>0</v>
      </c>
      <c r="AL418">
        <v>0</v>
      </c>
      <c r="AM418">
        <v>0</v>
      </c>
      <c r="AN418">
        <v>158189.37</v>
      </c>
      <c r="AO418">
        <v>182.36</v>
      </c>
      <c r="AP418">
        <v>4335077.18</v>
      </c>
      <c r="AQ418">
        <v>4493266.55</v>
      </c>
      <c r="AS418">
        <v>4493266.55</v>
      </c>
      <c r="AU418">
        <v>109</v>
      </c>
      <c r="AV418">
        <v>55</v>
      </c>
      <c r="AX418">
        <v>1</v>
      </c>
      <c r="AY418">
        <v>305.66000000000003</v>
      </c>
    </row>
    <row r="419" spans="1:51" x14ac:dyDescent="0.25">
      <c r="A419" t="s">
        <v>974</v>
      </c>
      <c r="B419" t="s">
        <v>975</v>
      </c>
      <c r="C419" t="s">
        <v>976</v>
      </c>
      <c r="D419" t="s">
        <v>102</v>
      </c>
      <c r="F419">
        <v>698.96</v>
      </c>
      <c r="H419">
        <v>4202518.71</v>
      </c>
      <c r="I419">
        <v>594451.5</v>
      </c>
      <c r="J419">
        <v>1397273.1600000001</v>
      </c>
      <c r="K419">
        <v>3601364.4982399996</v>
      </c>
      <c r="L419">
        <v>9795607.8682399988</v>
      </c>
      <c r="M419">
        <v>0.9</v>
      </c>
      <c r="N419">
        <v>9176183.5299999993</v>
      </c>
      <c r="O419">
        <v>13128.33</v>
      </c>
      <c r="Q419">
        <v>2677287.21</v>
      </c>
      <c r="R419">
        <v>3286682.81</v>
      </c>
      <c r="S419">
        <v>6358308.0800000001</v>
      </c>
      <c r="T419">
        <v>0.69291422291332494</v>
      </c>
      <c r="V419">
        <v>2817875.4499999993</v>
      </c>
      <c r="W419">
        <v>0.69291422291332494</v>
      </c>
      <c r="X419">
        <v>1</v>
      </c>
      <c r="Y419">
        <v>1</v>
      </c>
      <c r="AA419">
        <v>6037.5500068087131</v>
      </c>
      <c r="AB419">
        <v>1811.2650020426138</v>
      </c>
      <c r="AC419">
        <v>1374664.6269497203</v>
      </c>
      <c r="AD419">
        <v>71703.417729906228</v>
      </c>
      <c r="AE419">
        <v>71703.417729906228</v>
      </c>
      <c r="AF419">
        <v>70363.033722356151</v>
      </c>
      <c r="AG419">
        <v>2.5913714691006833</v>
      </c>
      <c r="AH419">
        <v>102.58586718826002</v>
      </c>
      <c r="AI419">
        <v>100.66818376209818</v>
      </c>
      <c r="AJ419">
        <v>0</v>
      </c>
      <c r="AK419">
        <v>0</v>
      </c>
      <c r="AL419">
        <v>0</v>
      </c>
      <c r="AM419">
        <v>0</v>
      </c>
      <c r="AN419">
        <v>72174.289999999994</v>
      </c>
      <c r="AO419">
        <v>103.25</v>
      </c>
      <c r="AP419">
        <v>3470066.83</v>
      </c>
      <c r="AQ419">
        <v>3542241.12</v>
      </c>
      <c r="AS419">
        <v>3542241.12</v>
      </c>
      <c r="AU419">
        <v>118</v>
      </c>
      <c r="AV419">
        <v>59</v>
      </c>
      <c r="AX419">
        <v>8</v>
      </c>
      <c r="AY419">
        <v>376.66</v>
      </c>
    </row>
    <row r="420" spans="1:51" x14ac:dyDescent="0.25">
      <c r="A420" t="s">
        <v>977</v>
      </c>
      <c r="B420" t="s">
        <v>978</v>
      </c>
      <c r="C420" t="s">
        <v>979</v>
      </c>
      <c r="D420" t="s">
        <v>102</v>
      </c>
      <c r="F420">
        <v>1103.95</v>
      </c>
      <c r="H420">
        <v>6558167.8600000003</v>
      </c>
      <c r="I420">
        <v>938887.39</v>
      </c>
      <c r="J420">
        <v>1993354.8200000003</v>
      </c>
      <c r="K420">
        <v>5620715.9107999997</v>
      </c>
      <c r="L420">
        <v>15111125.980799999</v>
      </c>
      <c r="M420">
        <v>0.9</v>
      </c>
      <c r="N420">
        <v>14162084.970000001</v>
      </c>
      <c r="O420">
        <v>12828.55</v>
      </c>
      <c r="Q420">
        <v>3611331.66</v>
      </c>
      <c r="R420">
        <v>6134743.0899999999</v>
      </c>
      <c r="S420">
        <v>10041836.24</v>
      </c>
      <c r="T420">
        <v>0.70906482070062027</v>
      </c>
      <c r="V420">
        <v>4120248.7300000004</v>
      </c>
      <c r="W420">
        <v>0.70906482070062027</v>
      </c>
      <c r="X420">
        <v>2</v>
      </c>
      <c r="Y420">
        <v>0</v>
      </c>
      <c r="AA420">
        <v>0</v>
      </c>
      <c r="AB420">
        <v>0</v>
      </c>
      <c r="AC420">
        <v>2014509.9735850007</v>
      </c>
      <c r="AD420">
        <v>105078.17494187328</v>
      </c>
      <c r="AE420">
        <v>105078.17494187328</v>
      </c>
      <c r="AF420">
        <v>103113.90169390658</v>
      </c>
      <c r="AG420">
        <v>0</v>
      </c>
      <c r="AH420">
        <v>95.183817149212629</v>
      </c>
      <c r="AI420">
        <v>93.404503549894983</v>
      </c>
      <c r="AJ420">
        <v>0</v>
      </c>
      <c r="AK420">
        <v>0</v>
      </c>
      <c r="AL420">
        <v>0</v>
      </c>
      <c r="AM420">
        <v>0</v>
      </c>
      <c r="AN420">
        <v>103113.9</v>
      </c>
      <c r="AO420">
        <v>93.4</v>
      </c>
      <c r="AP420">
        <v>6292369.1200000001</v>
      </c>
      <c r="AQ420">
        <v>6395483.0200000005</v>
      </c>
      <c r="AS420">
        <v>6395483.0200000005</v>
      </c>
      <c r="AU420">
        <v>118</v>
      </c>
      <c r="AV420">
        <v>59</v>
      </c>
      <c r="AX420">
        <v>0</v>
      </c>
      <c r="AY420">
        <v>514.33000000000004</v>
      </c>
    </row>
    <row r="421" spans="1:51" x14ac:dyDescent="0.25">
      <c r="A421" t="s">
        <v>980</v>
      </c>
      <c r="B421" t="s">
        <v>981</v>
      </c>
      <c r="C421" t="s">
        <v>982</v>
      </c>
      <c r="D421" t="s">
        <v>102</v>
      </c>
      <c r="F421">
        <v>513.11</v>
      </c>
      <c r="H421">
        <v>3057162.94</v>
      </c>
      <c r="I421">
        <v>436389.79</v>
      </c>
      <c r="J421">
        <v>983737.31999999983</v>
      </c>
      <c r="K421">
        <v>2622938.5868399995</v>
      </c>
      <c r="L421">
        <v>7100228.6368399989</v>
      </c>
      <c r="M421">
        <v>0.9</v>
      </c>
      <c r="N421">
        <v>6652499.6299999999</v>
      </c>
      <c r="O421">
        <v>12965.05</v>
      </c>
      <c r="Q421">
        <v>1041781.44</v>
      </c>
      <c r="R421">
        <v>3278692.64</v>
      </c>
      <c r="S421">
        <v>4667868.41</v>
      </c>
      <c r="T421">
        <v>0.70167135206590014</v>
      </c>
      <c r="V421">
        <v>1984631.2199999997</v>
      </c>
      <c r="W421">
        <v>0.70167135206590014</v>
      </c>
      <c r="X421">
        <v>2</v>
      </c>
      <c r="Y421">
        <v>0</v>
      </c>
      <c r="AA421">
        <v>0</v>
      </c>
      <c r="AB421">
        <v>0</v>
      </c>
      <c r="AC421">
        <v>1112766.1521538002</v>
      </c>
      <c r="AD421">
        <v>58042.619762923969</v>
      </c>
      <c r="AE421">
        <v>58042.619762923969</v>
      </c>
      <c r="AF421">
        <v>56957.60315214553</v>
      </c>
      <c r="AG421">
        <v>0</v>
      </c>
      <c r="AH421">
        <v>113.11925271954155</v>
      </c>
      <c r="AI421">
        <v>111.00466401384796</v>
      </c>
      <c r="AJ421">
        <v>0</v>
      </c>
      <c r="AK421">
        <v>0</v>
      </c>
      <c r="AL421">
        <v>0</v>
      </c>
      <c r="AM421">
        <v>0</v>
      </c>
      <c r="AN421">
        <v>56957.599999999999</v>
      </c>
      <c r="AO421">
        <v>111</v>
      </c>
      <c r="AP421">
        <v>3423245.9499999997</v>
      </c>
      <c r="AQ421">
        <v>3480203.55</v>
      </c>
      <c r="AS421">
        <v>3480203.55</v>
      </c>
      <c r="AU421">
        <v>118</v>
      </c>
      <c r="AV421">
        <v>59</v>
      </c>
      <c r="AX421">
        <v>0</v>
      </c>
      <c r="AY421">
        <v>265</v>
      </c>
    </row>
    <row r="422" spans="1:51" x14ac:dyDescent="0.25">
      <c r="A422" t="s">
        <v>983</v>
      </c>
      <c r="B422" t="s">
        <v>984</v>
      </c>
      <c r="C422" t="s">
        <v>985</v>
      </c>
      <c r="D422" t="s">
        <v>102</v>
      </c>
      <c r="F422">
        <v>484.03</v>
      </c>
      <c r="H422">
        <v>2893883.0300000003</v>
      </c>
      <c r="I422">
        <v>411657.83</v>
      </c>
      <c r="J422">
        <v>907121.09999999986</v>
      </c>
      <c r="K422">
        <v>2478778.8873199997</v>
      </c>
      <c r="L422">
        <v>6691440.8473199997</v>
      </c>
      <c r="M422">
        <v>0.9</v>
      </c>
      <c r="N422">
        <v>6270174.6500000004</v>
      </c>
      <c r="O422">
        <v>12954.1</v>
      </c>
      <c r="Q422">
        <v>1928078.7</v>
      </c>
      <c r="R422">
        <v>2255608.63</v>
      </c>
      <c r="S422">
        <v>4250058.42</v>
      </c>
      <c r="T422">
        <v>0.67782137775061813</v>
      </c>
      <c r="V422">
        <v>2020116.2300000004</v>
      </c>
      <c r="W422">
        <v>0.67782137775061813</v>
      </c>
      <c r="X422">
        <v>1</v>
      </c>
      <c r="Y422">
        <v>1</v>
      </c>
      <c r="AA422">
        <v>98760.291247701272</v>
      </c>
      <c r="AB422">
        <v>29628.08737431038</v>
      </c>
      <c r="AC422">
        <v>944203.44425579044</v>
      </c>
      <c r="AD422">
        <v>49250.277237231523</v>
      </c>
      <c r="AE422">
        <v>49250.277237231523</v>
      </c>
      <c r="AF422">
        <v>48329.61981160006</v>
      </c>
      <c r="AG422">
        <v>61.211262471975665</v>
      </c>
      <c r="AH422">
        <v>101.75046430434379</v>
      </c>
      <c r="AI422">
        <v>99.84839743734905</v>
      </c>
      <c r="AJ422">
        <v>0</v>
      </c>
      <c r="AK422">
        <v>0</v>
      </c>
      <c r="AL422">
        <v>0</v>
      </c>
      <c r="AM422">
        <v>0</v>
      </c>
      <c r="AN422">
        <v>77957.7</v>
      </c>
      <c r="AO422">
        <v>161.05000000000001</v>
      </c>
      <c r="AP422">
        <v>2317383.25</v>
      </c>
      <c r="AQ422">
        <v>2395340.9500000002</v>
      </c>
      <c r="AS422">
        <v>2395340.9500000002</v>
      </c>
      <c r="AU422">
        <v>118</v>
      </c>
      <c r="AV422">
        <v>59</v>
      </c>
      <c r="AX422">
        <v>0</v>
      </c>
      <c r="AY422">
        <v>241</v>
      </c>
    </row>
    <row r="423" spans="1:51" x14ac:dyDescent="0.25">
      <c r="A423" t="s">
        <v>986</v>
      </c>
      <c r="B423" t="s">
        <v>987</v>
      </c>
      <c r="C423" t="s">
        <v>968</v>
      </c>
      <c r="D423" t="s">
        <v>102</v>
      </c>
      <c r="F423">
        <v>409</v>
      </c>
      <c r="H423">
        <v>2430700.27</v>
      </c>
      <c r="I423">
        <v>347846.32</v>
      </c>
      <c r="J423">
        <v>726044.40000000014</v>
      </c>
      <c r="K423">
        <v>2077830.3090000001</v>
      </c>
      <c r="L423">
        <v>5582421.2990000006</v>
      </c>
      <c r="M423">
        <v>0.9</v>
      </c>
      <c r="N423">
        <v>5231962.2</v>
      </c>
      <c r="O423">
        <v>12792.08</v>
      </c>
      <c r="Q423">
        <v>1599561.08</v>
      </c>
      <c r="R423">
        <v>1624941.08</v>
      </c>
      <c r="S423">
        <v>3256232.0700000003</v>
      </c>
      <c r="T423">
        <v>0.62237301141051826</v>
      </c>
      <c r="V423">
        <v>1975730.13</v>
      </c>
      <c r="W423">
        <v>0.62237301141051826</v>
      </c>
      <c r="X423">
        <v>1</v>
      </c>
      <c r="Y423">
        <v>1</v>
      </c>
      <c r="AA423">
        <v>372511.36729814345</v>
      </c>
      <c r="AB423">
        <v>111753.41018944304</v>
      </c>
      <c r="AC423">
        <v>943105.0035667459</v>
      </c>
      <c r="AD423">
        <v>49192.981843115762</v>
      </c>
      <c r="AE423">
        <v>49192.981843115762</v>
      </c>
      <c r="AF423">
        <v>48273.395465872374</v>
      </c>
      <c r="AG423">
        <v>273.23572173457956</v>
      </c>
      <c r="AH423">
        <v>120.27623922522191</v>
      </c>
      <c r="AI423">
        <v>118.02786177474908</v>
      </c>
      <c r="AJ423">
        <v>0</v>
      </c>
      <c r="AK423">
        <v>0</v>
      </c>
      <c r="AL423">
        <v>0</v>
      </c>
      <c r="AM423">
        <v>0</v>
      </c>
      <c r="AN423">
        <v>160026.79999999999</v>
      </c>
      <c r="AO423">
        <v>391.26</v>
      </c>
      <c r="AP423">
        <v>1685536.24</v>
      </c>
      <c r="AQ423">
        <v>1845563.04</v>
      </c>
      <c r="AS423">
        <v>1845563.04</v>
      </c>
      <c r="AU423">
        <v>118</v>
      </c>
      <c r="AV423">
        <v>59</v>
      </c>
      <c r="AX423">
        <v>0</v>
      </c>
      <c r="AY423">
        <v>185</v>
      </c>
    </row>
    <row r="424" spans="1:51" x14ac:dyDescent="0.25">
      <c r="A424" t="s">
        <v>988</v>
      </c>
      <c r="B424" t="s">
        <v>989</v>
      </c>
      <c r="C424" t="s">
        <v>968</v>
      </c>
      <c r="D424" t="s">
        <v>102</v>
      </c>
      <c r="F424">
        <v>430.75</v>
      </c>
      <c r="H424">
        <v>2603395.2000000002</v>
      </c>
      <c r="I424">
        <v>366344.26</v>
      </c>
      <c r="J424">
        <v>847326.52</v>
      </c>
      <c r="K424">
        <v>2217585.8849999998</v>
      </c>
      <c r="L424">
        <v>6034651.8650000002</v>
      </c>
      <c r="M424">
        <v>0.9</v>
      </c>
      <c r="N424">
        <v>5652945.2599999998</v>
      </c>
      <c r="O424">
        <v>13123.49</v>
      </c>
      <c r="Q424">
        <v>660532.44999999995</v>
      </c>
      <c r="R424">
        <v>2748105.06</v>
      </c>
      <c r="S424">
        <v>3499004.71</v>
      </c>
      <c r="T424">
        <v>0.61897020916845036</v>
      </c>
      <c r="V424">
        <v>2153940.5499999998</v>
      </c>
      <c r="W424">
        <v>0.61897020916845036</v>
      </c>
      <c r="X424">
        <v>1</v>
      </c>
      <c r="Y424">
        <v>1</v>
      </c>
      <c r="AA424">
        <v>421720.86665471038</v>
      </c>
      <c r="AB424">
        <v>126516.25999641311</v>
      </c>
      <c r="AC424">
        <v>1295446.9709071782</v>
      </c>
      <c r="AD424">
        <v>67571.372304829492</v>
      </c>
      <c r="AE424">
        <v>67571.372304829492</v>
      </c>
      <c r="AF424">
        <v>66308.230467619273</v>
      </c>
      <c r="AG424">
        <v>293.71157282974605</v>
      </c>
      <c r="AH424">
        <v>156.8691173646651</v>
      </c>
      <c r="AI424">
        <v>153.93669290219216</v>
      </c>
      <c r="AJ424">
        <v>0</v>
      </c>
      <c r="AK424">
        <v>0</v>
      </c>
      <c r="AL424">
        <v>0</v>
      </c>
      <c r="AM424">
        <v>0</v>
      </c>
      <c r="AN424">
        <v>192824.49</v>
      </c>
      <c r="AO424">
        <v>447.64</v>
      </c>
      <c r="AP424">
        <v>2910063.5499999993</v>
      </c>
      <c r="AQ424">
        <v>3102888.0399999991</v>
      </c>
      <c r="AS424">
        <v>3102888.0399999991</v>
      </c>
      <c r="AU424">
        <v>118</v>
      </c>
      <c r="AV424">
        <v>59</v>
      </c>
      <c r="AX424">
        <v>0</v>
      </c>
      <c r="AY424">
        <v>232</v>
      </c>
    </row>
    <row r="425" spans="1:51" x14ac:dyDescent="0.25">
      <c r="A425" t="s">
        <v>990</v>
      </c>
      <c r="B425" t="s">
        <v>991</v>
      </c>
      <c r="C425" t="s">
        <v>968</v>
      </c>
      <c r="D425" t="s">
        <v>102</v>
      </c>
      <c r="F425">
        <v>1826.2</v>
      </c>
      <c r="H425">
        <v>11073807.699999999</v>
      </c>
      <c r="I425">
        <v>1553146.57</v>
      </c>
      <c r="J425">
        <v>3725133.1800000006</v>
      </c>
      <c r="K425">
        <v>9468344.6287999973</v>
      </c>
      <c r="L425">
        <v>25820432.078799997</v>
      </c>
      <c r="M425">
        <v>0.9</v>
      </c>
      <c r="N425">
        <v>24185223.329999998</v>
      </c>
      <c r="O425">
        <v>13243.46</v>
      </c>
      <c r="Q425">
        <v>4346084.63</v>
      </c>
      <c r="R425">
        <v>11148673.970000001</v>
      </c>
      <c r="S425">
        <v>15825688.890000001</v>
      </c>
      <c r="T425">
        <v>0.65435363875136898</v>
      </c>
      <c r="V425">
        <v>8359534.4399999976</v>
      </c>
      <c r="W425">
        <v>0.65435363875136898</v>
      </c>
      <c r="X425">
        <v>1</v>
      </c>
      <c r="Y425">
        <v>1</v>
      </c>
      <c r="AA425">
        <v>948509.21837460622</v>
      </c>
      <c r="AB425">
        <v>284552.76551238185</v>
      </c>
      <c r="AC425">
        <v>4639993.5978222908</v>
      </c>
      <c r="AD425">
        <v>242025.14030421124</v>
      </c>
      <c r="AE425">
        <v>242025.14030421124</v>
      </c>
      <c r="AF425">
        <v>237500.85627760028</v>
      </c>
      <c r="AG425">
        <v>155.81686864110276</v>
      </c>
      <c r="AH425">
        <v>132.52937263400023</v>
      </c>
      <c r="AI425">
        <v>130.05194188894987</v>
      </c>
      <c r="AJ425">
        <v>0</v>
      </c>
      <c r="AK425">
        <v>0</v>
      </c>
      <c r="AL425">
        <v>0</v>
      </c>
      <c r="AM425">
        <v>0</v>
      </c>
      <c r="AN425">
        <v>522053.62</v>
      </c>
      <c r="AO425">
        <v>285.86</v>
      </c>
      <c r="AP425">
        <v>11701350.49</v>
      </c>
      <c r="AQ425">
        <v>12223404.109999999</v>
      </c>
      <c r="AS425">
        <v>12223404.109999999</v>
      </c>
      <c r="AU425">
        <v>118</v>
      </c>
      <c r="AV425">
        <v>59</v>
      </c>
      <c r="AX425">
        <v>10</v>
      </c>
      <c r="AY425">
        <v>1027.33</v>
      </c>
    </row>
    <row r="426" spans="1:51" x14ac:dyDescent="0.25">
      <c r="A426" t="s">
        <v>992</v>
      </c>
      <c r="B426" t="s">
        <v>993</v>
      </c>
      <c r="C426" t="s">
        <v>968</v>
      </c>
      <c r="D426" t="s">
        <v>102</v>
      </c>
      <c r="F426">
        <v>1048.3800000000001</v>
      </c>
      <c r="H426">
        <v>6377133.79</v>
      </c>
      <c r="I426">
        <v>891626.22</v>
      </c>
      <c r="J426">
        <v>2121525.84</v>
      </c>
      <c r="K426">
        <v>5442582.3957199994</v>
      </c>
      <c r="L426">
        <v>14832868.245719999</v>
      </c>
      <c r="M426">
        <v>0.9</v>
      </c>
      <c r="N426">
        <v>13893839.66</v>
      </c>
      <c r="O426">
        <v>13252.67</v>
      </c>
      <c r="Q426">
        <v>2095360.27</v>
      </c>
      <c r="R426">
        <v>6908163.1600000001</v>
      </c>
      <c r="S426">
        <v>9244102.5899999999</v>
      </c>
      <c r="T426">
        <v>0.66533822299774548</v>
      </c>
      <c r="V426">
        <v>4649737.07</v>
      </c>
      <c r="W426">
        <v>0.66533822299774548</v>
      </c>
      <c r="X426">
        <v>1</v>
      </c>
      <c r="Y426">
        <v>1</v>
      </c>
      <c r="AA426">
        <v>392278.09430572204</v>
      </c>
      <c r="AB426">
        <v>117683.42829171661</v>
      </c>
      <c r="AC426">
        <v>2673783.3600926078</v>
      </c>
      <c r="AD426">
        <v>139466.31158568751</v>
      </c>
      <c r="AE426">
        <v>139466.31158568751</v>
      </c>
      <c r="AF426">
        <v>136859.20554304929</v>
      </c>
      <c r="AG426">
        <v>112.2526453115441</v>
      </c>
      <c r="AH426">
        <v>133.03030540995391</v>
      </c>
      <c r="AI426">
        <v>130.5435105048258</v>
      </c>
      <c r="AJ426">
        <v>0</v>
      </c>
      <c r="AK426">
        <v>0</v>
      </c>
      <c r="AL426">
        <v>0</v>
      </c>
      <c r="AM426">
        <v>0</v>
      </c>
      <c r="AN426">
        <v>254542.63</v>
      </c>
      <c r="AO426">
        <v>242.79</v>
      </c>
      <c r="AP426">
        <v>7235329.3699999992</v>
      </c>
      <c r="AQ426">
        <v>7489871.9999999991</v>
      </c>
      <c r="AS426">
        <v>7489871.9999999991</v>
      </c>
      <c r="AU426">
        <v>118</v>
      </c>
      <c r="AV426">
        <v>59</v>
      </c>
      <c r="AX426">
        <v>0</v>
      </c>
      <c r="AY426">
        <v>590</v>
      </c>
    </row>
    <row r="427" spans="1:51" x14ac:dyDescent="0.25">
      <c r="A427" t="s">
        <v>994</v>
      </c>
      <c r="B427" t="s">
        <v>995</v>
      </c>
      <c r="C427" t="s">
        <v>996</v>
      </c>
      <c r="D427" t="s">
        <v>102</v>
      </c>
      <c r="F427">
        <v>173.25</v>
      </c>
      <c r="H427">
        <v>997635.22</v>
      </c>
      <c r="I427">
        <v>147345.66</v>
      </c>
      <c r="J427">
        <v>276638.5</v>
      </c>
      <c r="K427">
        <v>851444.26399999997</v>
      </c>
      <c r="L427">
        <v>2273063.6439999999</v>
      </c>
      <c r="M427">
        <v>0.9</v>
      </c>
      <c r="N427">
        <v>2130901.7000000002</v>
      </c>
      <c r="O427">
        <v>12299.57</v>
      </c>
      <c r="Q427">
        <v>438113.38</v>
      </c>
      <c r="R427">
        <v>833699.51</v>
      </c>
      <c r="S427">
        <v>1294806.6000000001</v>
      </c>
      <c r="T427">
        <v>0.60763319115095737</v>
      </c>
      <c r="V427">
        <v>836095.10000000009</v>
      </c>
      <c r="W427">
        <v>0.60763319115095737</v>
      </c>
      <c r="X427">
        <v>1</v>
      </c>
      <c r="Y427">
        <v>1</v>
      </c>
      <c r="AA427">
        <v>183127.54092373559</v>
      </c>
      <c r="AB427">
        <v>54938.262277120673</v>
      </c>
      <c r="AC427">
        <v>451272.16083905543</v>
      </c>
      <c r="AD427">
        <v>23538.65490110101</v>
      </c>
      <c r="AE427">
        <v>23538.65490110101</v>
      </c>
      <c r="AF427">
        <v>23098.636313597661</v>
      </c>
      <c r="AG427">
        <v>317.10396696750752</v>
      </c>
      <c r="AH427">
        <v>135.86525195440697</v>
      </c>
      <c r="AI427">
        <v>133.32546212754784</v>
      </c>
      <c r="AJ427">
        <v>0</v>
      </c>
      <c r="AK427">
        <v>0</v>
      </c>
      <c r="AL427">
        <v>0</v>
      </c>
      <c r="AM427">
        <v>0</v>
      </c>
      <c r="AN427">
        <v>78036.89</v>
      </c>
      <c r="AO427">
        <v>450.42</v>
      </c>
      <c r="AP427">
        <v>860891.28</v>
      </c>
      <c r="AQ427">
        <v>938928.17</v>
      </c>
      <c r="AS427">
        <v>938928.17</v>
      </c>
      <c r="AU427">
        <v>109</v>
      </c>
      <c r="AV427">
        <v>55</v>
      </c>
      <c r="AX427">
        <v>0</v>
      </c>
      <c r="AY427">
        <v>65</v>
      </c>
    </row>
    <row r="428" spans="1:51" x14ac:dyDescent="0.25">
      <c r="A428" t="s">
        <v>997</v>
      </c>
      <c r="B428" t="s">
        <v>998</v>
      </c>
      <c r="C428" t="s">
        <v>996</v>
      </c>
      <c r="D428" t="s">
        <v>102</v>
      </c>
      <c r="F428">
        <v>1401.75</v>
      </c>
      <c r="H428">
        <v>8303464.25</v>
      </c>
      <c r="I428">
        <v>1192160.3400000001</v>
      </c>
      <c r="J428">
        <v>2454911.9400000004</v>
      </c>
      <c r="K428">
        <v>7102436.307</v>
      </c>
      <c r="L428">
        <v>19052972.837000001</v>
      </c>
      <c r="M428">
        <v>0.9</v>
      </c>
      <c r="N428">
        <v>17857919.18</v>
      </c>
      <c r="O428">
        <v>12739.73</v>
      </c>
      <c r="Q428">
        <v>4709133.28</v>
      </c>
      <c r="R428">
        <v>5854584.2199999997</v>
      </c>
      <c r="S428">
        <v>11330320.9</v>
      </c>
      <c r="T428">
        <v>0.63447038738362127</v>
      </c>
      <c r="V428">
        <v>6527598.2799999993</v>
      </c>
      <c r="W428">
        <v>0.63447038738362127</v>
      </c>
      <c r="X428">
        <v>1</v>
      </c>
      <c r="Y428">
        <v>1</v>
      </c>
      <c r="AA428">
        <v>1055435.0651760567</v>
      </c>
      <c r="AB428">
        <v>316630.51955281699</v>
      </c>
      <c r="AC428">
        <v>3258256.9727938608</v>
      </c>
      <c r="AD428">
        <v>169952.84246894578</v>
      </c>
      <c r="AE428">
        <v>169952.84246894578</v>
      </c>
      <c r="AF428">
        <v>166775.83809042172</v>
      </c>
      <c r="AG428">
        <v>225.88230394351132</v>
      </c>
      <c r="AH428">
        <v>121.24333331117944</v>
      </c>
      <c r="AI428">
        <v>118.97687753909165</v>
      </c>
      <c r="AJ428">
        <v>0</v>
      </c>
      <c r="AK428">
        <v>0</v>
      </c>
      <c r="AL428">
        <v>0</v>
      </c>
      <c r="AM428">
        <v>0</v>
      </c>
      <c r="AN428">
        <v>483406.35</v>
      </c>
      <c r="AO428">
        <v>344.85</v>
      </c>
      <c r="AP428">
        <v>6061542.709999999</v>
      </c>
      <c r="AQ428">
        <v>6544949.0599999987</v>
      </c>
      <c r="AS428">
        <v>6544949.0599999987</v>
      </c>
      <c r="AU428">
        <v>109</v>
      </c>
      <c r="AV428">
        <v>55</v>
      </c>
      <c r="AX428">
        <v>2</v>
      </c>
      <c r="AY428">
        <v>616.33000000000004</v>
      </c>
    </row>
    <row r="429" spans="1:51" x14ac:dyDescent="0.25">
      <c r="A429" t="s">
        <v>999</v>
      </c>
      <c r="B429" t="s">
        <v>1000</v>
      </c>
      <c r="C429" t="s">
        <v>1001</v>
      </c>
      <c r="D429" t="s">
        <v>211</v>
      </c>
      <c r="F429">
        <v>188.5</v>
      </c>
      <c r="H429">
        <v>1053063.23</v>
      </c>
      <c r="I429">
        <v>160315.48000000001</v>
      </c>
      <c r="J429">
        <v>279779.90000000002</v>
      </c>
      <c r="K429">
        <v>881136.47600000002</v>
      </c>
      <c r="L429">
        <v>2374295.0860000001</v>
      </c>
      <c r="M429">
        <v>0.9</v>
      </c>
      <c r="N429">
        <v>2224979.2200000002</v>
      </c>
      <c r="O429">
        <v>11803.6</v>
      </c>
      <c r="Q429">
        <v>512190.21</v>
      </c>
      <c r="R429">
        <v>892570.74</v>
      </c>
      <c r="S429">
        <v>1420903.74</v>
      </c>
      <c r="T429">
        <v>0.63861438669975523</v>
      </c>
      <c r="V429">
        <v>804075.48000000021</v>
      </c>
      <c r="W429">
        <v>0.63861438669975523</v>
      </c>
      <c r="X429">
        <v>1</v>
      </c>
      <c r="Y429">
        <v>1</v>
      </c>
      <c r="AA429">
        <v>122279.95171316713</v>
      </c>
      <c r="AB429">
        <v>36683.985513950138</v>
      </c>
      <c r="AC429">
        <v>419459.0720997614</v>
      </c>
      <c r="AD429">
        <v>21879.26311460121</v>
      </c>
      <c r="AE429">
        <v>21879.26311460121</v>
      </c>
      <c r="AF429">
        <v>21470.264278781979</v>
      </c>
      <c r="AG429">
        <v>194.61000272652592</v>
      </c>
      <c r="AH429">
        <v>116.07036135066954</v>
      </c>
      <c r="AI429">
        <v>113.90060625348529</v>
      </c>
      <c r="AJ429">
        <v>0</v>
      </c>
      <c r="AK429">
        <v>0</v>
      </c>
      <c r="AL429">
        <v>0</v>
      </c>
      <c r="AM429">
        <v>0</v>
      </c>
      <c r="AN429">
        <v>58154.239999999998</v>
      </c>
      <c r="AO429">
        <v>308.51</v>
      </c>
      <c r="AP429">
        <v>915580.63000000012</v>
      </c>
      <c r="AQ429">
        <v>973734.87000000011</v>
      </c>
      <c r="AS429">
        <v>973734.87000000011</v>
      </c>
      <c r="AU429">
        <v>109</v>
      </c>
      <c r="AV429">
        <v>55</v>
      </c>
      <c r="AX429">
        <v>0</v>
      </c>
      <c r="AY429">
        <v>62</v>
      </c>
    </row>
    <row r="430" spans="1:51" x14ac:dyDescent="0.25">
      <c r="A430" t="s">
        <v>1002</v>
      </c>
      <c r="B430" t="s">
        <v>1003</v>
      </c>
      <c r="C430" t="s">
        <v>1001</v>
      </c>
      <c r="D430" t="s">
        <v>211</v>
      </c>
      <c r="F430">
        <v>87.29</v>
      </c>
      <c r="H430">
        <v>508858.39999999997</v>
      </c>
      <c r="I430">
        <v>74238.39</v>
      </c>
      <c r="J430">
        <v>177796.38</v>
      </c>
      <c r="K430">
        <v>428743.78075999999</v>
      </c>
      <c r="L430">
        <v>1189636.9507599999</v>
      </c>
      <c r="M430">
        <v>0.9</v>
      </c>
      <c r="N430">
        <v>1113547.6299999999</v>
      </c>
      <c r="O430">
        <v>12756.87</v>
      </c>
      <c r="Q430">
        <v>169267.13</v>
      </c>
      <c r="R430">
        <v>686454.69</v>
      </c>
      <c r="S430">
        <v>865169.37999999989</v>
      </c>
      <c r="T430">
        <v>0.77694869684200218</v>
      </c>
      <c r="V430">
        <v>248378.25</v>
      </c>
      <c r="W430">
        <v>0.77694869684200218</v>
      </c>
      <c r="X430">
        <v>2</v>
      </c>
      <c r="Y430">
        <v>0</v>
      </c>
      <c r="AA430">
        <v>0</v>
      </c>
      <c r="AB430">
        <v>0</v>
      </c>
      <c r="AC430">
        <v>116442.55925260007</v>
      </c>
      <c r="AD430">
        <v>6073.7210399856503</v>
      </c>
      <c r="AE430">
        <v>6073.7210399856503</v>
      </c>
      <c r="AF430">
        <v>5960.1822603003739</v>
      </c>
      <c r="AG430">
        <v>0</v>
      </c>
      <c r="AH430">
        <v>69.580949020341961</v>
      </c>
      <c r="AI430">
        <v>68.280241268190778</v>
      </c>
      <c r="AJ430">
        <v>0</v>
      </c>
      <c r="AK430">
        <v>0</v>
      </c>
      <c r="AL430">
        <v>0</v>
      </c>
      <c r="AM430">
        <v>0</v>
      </c>
      <c r="AN430">
        <v>5960.18</v>
      </c>
      <c r="AO430">
        <v>68.28</v>
      </c>
      <c r="AP430">
        <v>705522.19</v>
      </c>
      <c r="AQ430">
        <v>711482.37</v>
      </c>
      <c r="AS430">
        <v>711482.37</v>
      </c>
      <c r="AU430">
        <v>109</v>
      </c>
      <c r="AV430">
        <v>55</v>
      </c>
      <c r="AX430">
        <v>0</v>
      </c>
      <c r="AY430">
        <v>51</v>
      </c>
    </row>
    <row r="431" spans="1:51" x14ac:dyDescent="0.25">
      <c r="A431" t="s">
        <v>1004</v>
      </c>
      <c r="B431" t="s">
        <v>1005</v>
      </c>
      <c r="C431" t="s">
        <v>1001</v>
      </c>
      <c r="D431" t="s">
        <v>211</v>
      </c>
      <c r="F431">
        <v>187</v>
      </c>
      <c r="H431">
        <v>1066255.3</v>
      </c>
      <c r="I431">
        <v>159039.76</v>
      </c>
      <c r="J431">
        <v>313182.73999999993</v>
      </c>
      <c r="K431">
        <v>892765.34000000008</v>
      </c>
      <c r="L431">
        <v>2431243.14</v>
      </c>
      <c r="M431">
        <v>0.9</v>
      </c>
      <c r="N431">
        <v>2277395.36</v>
      </c>
      <c r="O431">
        <v>12178.58</v>
      </c>
      <c r="Q431">
        <v>294124.77</v>
      </c>
      <c r="R431">
        <v>1056735.5</v>
      </c>
      <c r="S431">
        <v>1360539.58</v>
      </c>
      <c r="T431">
        <v>0.59741035917452656</v>
      </c>
      <c r="V431">
        <v>916855.7799999998</v>
      </c>
      <c r="W431">
        <v>0.59741035917452656</v>
      </c>
      <c r="X431">
        <v>1</v>
      </c>
      <c r="Y431">
        <v>1</v>
      </c>
      <c r="AA431">
        <v>218998.48828597553</v>
      </c>
      <c r="AB431">
        <v>65699.546485792656</v>
      </c>
      <c r="AC431">
        <v>544928.53529716865</v>
      </c>
      <c r="AD431">
        <v>28423.833445150529</v>
      </c>
      <c r="AE431">
        <v>28423.833445150529</v>
      </c>
      <c r="AF431">
        <v>27892.494033594747</v>
      </c>
      <c r="AG431">
        <v>351.33447318605698</v>
      </c>
      <c r="AH431">
        <v>151.99910933235577</v>
      </c>
      <c r="AI431">
        <v>149.15772210478474</v>
      </c>
      <c r="AJ431">
        <v>0</v>
      </c>
      <c r="AK431">
        <v>0</v>
      </c>
      <c r="AL431">
        <v>0</v>
      </c>
      <c r="AM431">
        <v>0</v>
      </c>
      <c r="AN431">
        <v>93592.04</v>
      </c>
      <c r="AO431">
        <v>500.49</v>
      </c>
      <c r="AP431">
        <v>1092265.58</v>
      </c>
      <c r="AQ431">
        <v>1185857.6200000001</v>
      </c>
      <c r="AS431">
        <v>1185857.6200000001</v>
      </c>
      <c r="AU431">
        <v>109</v>
      </c>
      <c r="AV431">
        <v>55</v>
      </c>
      <c r="AX431">
        <v>0</v>
      </c>
      <c r="AY431">
        <v>77.33</v>
      </c>
    </row>
    <row r="432" spans="1:51" x14ac:dyDescent="0.25">
      <c r="A432" t="s">
        <v>1006</v>
      </c>
      <c r="B432" t="s">
        <v>1007</v>
      </c>
      <c r="C432" t="s">
        <v>1001</v>
      </c>
      <c r="D432" t="s">
        <v>102</v>
      </c>
      <c r="F432">
        <v>499.75</v>
      </c>
      <c r="H432">
        <v>2929474.95</v>
      </c>
      <c r="I432">
        <v>425027.38</v>
      </c>
      <c r="J432">
        <v>796162.40000000014</v>
      </c>
      <c r="K432">
        <v>2490430.9740000004</v>
      </c>
      <c r="L432">
        <v>6641095.7040000008</v>
      </c>
      <c r="M432">
        <v>0.9</v>
      </c>
      <c r="N432">
        <v>6226029.2300000004</v>
      </c>
      <c r="O432">
        <v>12458.28</v>
      </c>
      <c r="Q432">
        <v>1774418.33</v>
      </c>
      <c r="R432">
        <v>2478895.91</v>
      </c>
      <c r="S432">
        <v>4379472.53</v>
      </c>
      <c r="T432">
        <v>0.70341342261896189</v>
      </c>
      <c r="V432">
        <v>1846556.7000000002</v>
      </c>
      <c r="W432">
        <v>0.70341342261896189</v>
      </c>
      <c r="X432">
        <v>2</v>
      </c>
      <c r="Y432">
        <v>0</v>
      </c>
      <c r="AA432">
        <v>0</v>
      </c>
      <c r="AB432">
        <v>0</v>
      </c>
      <c r="AC432">
        <v>875126.95055500057</v>
      </c>
      <c r="AD432">
        <v>45647.201558958375</v>
      </c>
      <c r="AE432">
        <v>45647.201558958375</v>
      </c>
      <c r="AF432">
        <v>44793.898035972699</v>
      </c>
      <c r="AG432">
        <v>0</v>
      </c>
      <c r="AH432">
        <v>91.340073154493993</v>
      </c>
      <c r="AI432">
        <v>89.632612378134468</v>
      </c>
      <c r="AJ432">
        <v>0</v>
      </c>
      <c r="AK432">
        <v>0</v>
      </c>
      <c r="AL432">
        <v>0</v>
      </c>
      <c r="AM432">
        <v>0</v>
      </c>
      <c r="AN432">
        <v>44793.89</v>
      </c>
      <c r="AO432">
        <v>89.63</v>
      </c>
      <c r="AP432">
        <v>2529351.1799999997</v>
      </c>
      <c r="AQ432">
        <v>2574145.0699999998</v>
      </c>
      <c r="AS432">
        <v>2574145.0699999998</v>
      </c>
      <c r="AU432">
        <v>109</v>
      </c>
      <c r="AV432">
        <v>55</v>
      </c>
      <c r="AX432">
        <v>0</v>
      </c>
      <c r="AY432">
        <v>186</v>
      </c>
    </row>
    <row r="433" spans="1:51" x14ac:dyDescent="0.25">
      <c r="A433" t="s">
        <v>1008</v>
      </c>
      <c r="B433" t="s">
        <v>1009</v>
      </c>
      <c r="C433" t="s">
        <v>1001</v>
      </c>
      <c r="D433" t="s">
        <v>211</v>
      </c>
      <c r="F433">
        <v>596.75</v>
      </c>
      <c r="H433">
        <v>3447911.8899999997</v>
      </c>
      <c r="I433">
        <v>507523.94</v>
      </c>
      <c r="J433">
        <v>1127576.24</v>
      </c>
      <c r="K433">
        <v>2898217.642</v>
      </c>
      <c r="L433">
        <v>7981229.7119999994</v>
      </c>
      <c r="M433">
        <v>0.9</v>
      </c>
      <c r="N433">
        <v>7472928.5</v>
      </c>
      <c r="O433">
        <v>12522.71</v>
      </c>
      <c r="Q433">
        <v>1339896.08</v>
      </c>
      <c r="R433">
        <v>3474217.57</v>
      </c>
      <c r="S433">
        <v>4887588.07</v>
      </c>
      <c r="T433">
        <v>0.65403918557497243</v>
      </c>
      <c r="V433">
        <v>2585340.4299999997</v>
      </c>
      <c r="W433">
        <v>0.65403918557497243</v>
      </c>
      <c r="X433">
        <v>1</v>
      </c>
      <c r="Y433">
        <v>1</v>
      </c>
      <c r="AA433">
        <v>295427.2529649213</v>
      </c>
      <c r="AB433">
        <v>88628.175889476392</v>
      </c>
      <c r="AC433">
        <v>1435748.5049535066</v>
      </c>
      <c r="AD433">
        <v>74889.593277891967</v>
      </c>
      <c r="AE433">
        <v>74889.593277891967</v>
      </c>
      <c r="AF433">
        <v>73489.648668002759</v>
      </c>
      <c r="AG433">
        <v>148.51809952153565</v>
      </c>
      <c r="AH433">
        <v>125.49575748285206</v>
      </c>
      <c r="AI433">
        <v>123.14980924675787</v>
      </c>
      <c r="AJ433">
        <v>0</v>
      </c>
      <c r="AK433">
        <v>0</v>
      </c>
      <c r="AL433">
        <v>0</v>
      </c>
      <c r="AM433">
        <v>0</v>
      </c>
      <c r="AN433">
        <v>162117.82</v>
      </c>
      <c r="AO433">
        <v>271.66000000000003</v>
      </c>
      <c r="AP433">
        <v>3610172.7199999997</v>
      </c>
      <c r="AQ433">
        <v>3772290.5399999996</v>
      </c>
      <c r="AS433">
        <v>3772290.5399999996</v>
      </c>
      <c r="AU433">
        <v>109</v>
      </c>
      <c r="AV433">
        <v>55</v>
      </c>
      <c r="AX433">
        <v>0</v>
      </c>
      <c r="AY433">
        <v>301</v>
      </c>
    </row>
    <row r="434" spans="1:51" x14ac:dyDescent="0.25">
      <c r="A434" t="s">
        <v>1010</v>
      </c>
      <c r="B434" t="s">
        <v>1011</v>
      </c>
      <c r="C434" t="s">
        <v>1001</v>
      </c>
      <c r="D434" t="s">
        <v>102</v>
      </c>
      <c r="F434">
        <v>365.5</v>
      </c>
      <c r="H434">
        <v>2150135.71</v>
      </c>
      <c r="I434">
        <v>310850.44</v>
      </c>
      <c r="J434">
        <v>587174.67999999993</v>
      </c>
      <c r="K434">
        <v>1830351.5390000003</v>
      </c>
      <c r="L434">
        <v>4878512.3690000009</v>
      </c>
      <c r="M434">
        <v>0.9</v>
      </c>
      <c r="N434">
        <v>4573696.28</v>
      </c>
      <c r="O434">
        <v>12513.53</v>
      </c>
      <c r="Q434">
        <v>1451998.83</v>
      </c>
      <c r="R434">
        <v>1882738.71</v>
      </c>
      <c r="S434">
        <v>3555719.74</v>
      </c>
      <c r="T434">
        <v>0.7774280411990977</v>
      </c>
      <c r="V434">
        <v>1017976.54</v>
      </c>
      <c r="W434">
        <v>0.7774280411990977</v>
      </c>
      <c r="X434">
        <v>2</v>
      </c>
      <c r="Y434">
        <v>0</v>
      </c>
      <c r="AA434">
        <v>0</v>
      </c>
      <c r="AB434">
        <v>0</v>
      </c>
      <c r="AC434">
        <v>396236.9654016</v>
      </c>
      <c r="AD434">
        <v>20667.982643348041</v>
      </c>
      <c r="AE434">
        <v>20667.982643348041</v>
      </c>
      <c r="AF434">
        <v>20281.626814288142</v>
      </c>
      <c r="AG434">
        <v>0</v>
      </c>
      <c r="AH434">
        <v>56.547148135015163</v>
      </c>
      <c r="AI434">
        <v>55.490087043196013</v>
      </c>
      <c r="AJ434">
        <v>0</v>
      </c>
      <c r="AK434">
        <v>0</v>
      </c>
      <c r="AL434">
        <v>0</v>
      </c>
      <c r="AM434">
        <v>0</v>
      </c>
      <c r="AN434">
        <v>20281.62</v>
      </c>
      <c r="AO434">
        <v>55.49</v>
      </c>
      <c r="AP434">
        <v>1912789.4600000002</v>
      </c>
      <c r="AQ434">
        <v>1933071.0800000003</v>
      </c>
      <c r="AS434">
        <v>1933071.0800000003</v>
      </c>
      <c r="AU434">
        <v>109</v>
      </c>
      <c r="AV434">
        <v>55</v>
      </c>
      <c r="AX434">
        <v>0</v>
      </c>
      <c r="AY434">
        <v>138</v>
      </c>
    </row>
    <row r="435" spans="1:51" x14ac:dyDescent="0.25">
      <c r="A435" t="s">
        <v>1012</v>
      </c>
      <c r="B435" t="s">
        <v>1013</v>
      </c>
      <c r="C435" t="s">
        <v>1001</v>
      </c>
      <c r="D435" t="s">
        <v>222</v>
      </c>
      <c r="F435">
        <v>434.81</v>
      </c>
      <c r="H435">
        <v>2753026.9699999997</v>
      </c>
      <c r="I435">
        <v>369797.2</v>
      </c>
      <c r="J435">
        <v>755366.2</v>
      </c>
      <c r="K435">
        <v>2438715.5226399996</v>
      </c>
      <c r="L435">
        <v>6316905.8926400002</v>
      </c>
      <c r="M435">
        <v>0.9</v>
      </c>
      <c r="N435">
        <v>5929086.8499999996</v>
      </c>
      <c r="O435">
        <v>13636.04</v>
      </c>
      <c r="Q435">
        <v>1159087.9099999999</v>
      </c>
      <c r="R435">
        <v>2522291.3199999998</v>
      </c>
      <c r="S435">
        <v>3787000.9699999997</v>
      </c>
      <c r="T435">
        <v>0.63871571893064782</v>
      </c>
      <c r="V435">
        <v>2142085.88</v>
      </c>
      <c r="W435">
        <v>0.63871571893064782</v>
      </c>
      <c r="X435">
        <v>1</v>
      </c>
      <c r="Y435">
        <v>1</v>
      </c>
      <c r="AA435">
        <v>325248.73167181667</v>
      </c>
      <c r="AB435">
        <v>97574.619501544992</v>
      </c>
      <c r="AC435">
        <v>1205120.4581788175</v>
      </c>
      <c r="AD435">
        <v>62859.881554813823</v>
      </c>
      <c r="AE435">
        <v>62859.881554813823</v>
      </c>
      <c r="AF435">
        <v>61684.813718160025</v>
      </c>
      <c r="AG435">
        <v>224.40748718186103</v>
      </c>
      <c r="AH435">
        <v>144.56861975302735</v>
      </c>
      <c r="AI435">
        <v>141.86613398532697</v>
      </c>
      <c r="AJ435">
        <v>0</v>
      </c>
      <c r="AK435">
        <v>0</v>
      </c>
      <c r="AL435">
        <v>0</v>
      </c>
      <c r="AM435">
        <v>0</v>
      </c>
      <c r="AN435">
        <v>159259.43</v>
      </c>
      <c r="AO435">
        <v>366.27</v>
      </c>
      <c r="AP435">
        <v>2590337.21</v>
      </c>
      <c r="AQ435">
        <v>2749596.64</v>
      </c>
      <c r="AS435">
        <v>2749596.64</v>
      </c>
      <c r="AU435">
        <v>109</v>
      </c>
      <c r="AV435">
        <v>55</v>
      </c>
      <c r="AX435">
        <v>0</v>
      </c>
      <c r="AY435">
        <v>189.66</v>
      </c>
    </row>
    <row r="436" spans="1:51" x14ac:dyDescent="0.25">
      <c r="A436" t="s">
        <v>1014</v>
      </c>
      <c r="B436" t="s">
        <v>1015</v>
      </c>
      <c r="C436" t="s">
        <v>1016</v>
      </c>
      <c r="D436" t="s">
        <v>102</v>
      </c>
      <c r="F436">
        <v>273.27999999999997</v>
      </c>
      <c r="H436">
        <v>1612035.46</v>
      </c>
      <c r="I436">
        <v>232419.17</v>
      </c>
      <c r="J436">
        <v>494506.86000000004</v>
      </c>
      <c r="K436">
        <v>1380515.4653200002</v>
      </c>
      <c r="L436">
        <v>3719476.9553199997</v>
      </c>
      <c r="M436">
        <v>0.9</v>
      </c>
      <c r="N436">
        <v>3485580.8</v>
      </c>
      <c r="O436">
        <v>12754.61</v>
      </c>
      <c r="Q436">
        <v>914459.47</v>
      </c>
      <c r="R436">
        <v>1565143.66</v>
      </c>
      <c r="S436">
        <v>2573127.9699999997</v>
      </c>
      <c r="T436">
        <v>0.73822072063284261</v>
      </c>
      <c r="V436">
        <v>912452.83000000007</v>
      </c>
      <c r="W436">
        <v>0.73822072063284261</v>
      </c>
      <c r="X436">
        <v>2</v>
      </c>
      <c r="Y436">
        <v>0</v>
      </c>
      <c r="AA436">
        <v>0</v>
      </c>
      <c r="AB436">
        <v>0</v>
      </c>
      <c r="AC436">
        <v>428898.34684999997</v>
      </c>
      <c r="AD436">
        <v>22371.621939593708</v>
      </c>
      <c r="AE436">
        <v>22371.621939593708</v>
      </c>
      <c r="AF436">
        <v>21953.419220390813</v>
      </c>
      <c r="AG436">
        <v>0</v>
      </c>
      <c r="AH436">
        <v>81.863370680597598</v>
      </c>
      <c r="AI436">
        <v>80.333062135505031</v>
      </c>
      <c r="AJ436">
        <v>0</v>
      </c>
      <c r="AK436">
        <v>0</v>
      </c>
      <c r="AL436">
        <v>0</v>
      </c>
      <c r="AM436">
        <v>0</v>
      </c>
      <c r="AN436">
        <v>21953.41</v>
      </c>
      <c r="AO436">
        <v>80.33</v>
      </c>
      <c r="AP436">
        <v>1604892.74</v>
      </c>
      <c r="AQ436">
        <v>1626846.15</v>
      </c>
      <c r="AS436">
        <v>1626846.15</v>
      </c>
      <c r="AU436">
        <v>109</v>
      </c>
      <c r="AV436">
        <v>55</v>
      </c>
      <c r="AX436">
        <v>0</v>
      </c>
      <c r="AY436">
        <v>128.66</v>
      </c>
    </row>
    <row r="437" spans="1:51" x14ac:dyDescent="0.25">
      <c r="A437" t="s">
        <v>1017</v>
      </c>
      <c r="B437" t="s">
        <v>1018</v>
      </c>
      <c r="C437" t="s">
        <v>1016</v>
      </c>
      <c r="D437" t="s">
        <v>102</v>
      </c>
      <c r="F437">
        <v>681.63</v>
      </c>
      <c r="H437">
        <v>4029674.33</v>
      </c>
      <c r="I437">
        <v>579712.68000000005</v>
      </c>
      <c r="J437">
        <v>1219954.9000000001</v>
      </c>
      <c r="K437">
        <v>3435230.1607200005</v>
      </c>
      <c r="L437">
        <v>9264572.0707200002</v>
      </c>
      <c r="M437">
        <v>0.9</v>
      </c>
      <c r="N437">
        <v>8681637.8699999992</v>
      </c>
      <c r="O437">
        <v>12736.58</v>
      </c>
      <c r="Q437">
        <v>1873497.45</v>
      </c>
      <c r="R437">
        <v>3614222.77</v>
      </c>
      <c r="S437">
        <v>5612763.3799999999</v>
      </c>
      <c r="T437">
        <v>0.64650973284606728</v>
      </c>
      <c r="V437">
        <v>3068874.4899999993</v>
      </c>
      <c r="W437">
        <v>0.64650973284606728</v>
      </c>
      <c r="X437">
        <v>1</v>
      </c>
      <c r="Y437">
        <v>1</v>
      </c>
      <c r="AA437">
        <v>408579.13768132683</v>
      </c>
      <c r="AB437">
        <v>122573.74130439805</v>
      </c>
      <c r="AC437">
        <v>1629675.0053616909</v>
      </c>
      <c r="AD437">
        <v>85004.928025772591</v>
      </c>
      <c r="AE437">
        <v>85004.928025772591</v>
      </c>
      <c r="AF437">
        <v>83415.892946330787</v>
      </c>
      <c r="AG437">
        <v>179.82445212857129</v>
      </c>
      <c r="AH437">
        <v>124.70831393244515</v>
      </c>
      <c r="AI437">
        <v>122.37708573028004</v>
      </c>
      <c r="AJ437">
        <v>0</v>
      </c>
      <c r="AK437">
        <v>0</v>
      </c>
      <c r="AL437">
        <v>0</v>
      </c>
      <c r="AM437">
        <v>0</v>
      </c>
      <c r="AN437">
        <v>205989.63</v>
      </c>
      <c r="AO437">
        <v>302.2</v>
      </c>
      <c r="AP437">
        <v>3767177.4099999997</v>
      </c>
      <c r="AQ437">
        <v>3973167.0399999996</v>
      </c>
      <c r="AS437">
        <v>3973167.0399999996</v>
      </c>
      <c r="AU437">
        <v>109</v>
      </c>
      <c r="AV437">
        <v>55</v>
      </c>
      <c r="AX437">
        <v>4</v>
      </c>
      <c r="AY437">
        <v>308</v>
      </c>
    </row>
    <row r="438" spans="1:51" x14ac:dyDescent="0.25">
      <c r="A438" t="s">
        <v>1019</v>
      </c>
      <c r="B438" t="s">
        <v>1020</v>
      </c>
      <c r="C438" t="s">
        <v>1016</v>
      </c>
      <c r="D438" t="s">
        <v>102</v>
      </c>
      <c r="F438">
        <v>1304.6300000000001</v>
      </c>
      <c r="H438">
        <v>7743414.2599999998</v>
      </c>
      <c r="I438">
        <v>1109561.72</v>
      </c>
      <c r="J438">
        <v>2436929.7000000002</v>
      </c>
      <c r="K438">
        <v>6614485.660720001</v>
      </c>
      <c r="L438">
        <v>17904391.340720002</v>
      </c>
      <c r="M438">
        <v>0.9</v>
      </c>
      <c r="N438">
        <v>16775400.77</v>
      </c>
      <c r="O438">
        <v>12858.35</v>
      </c>
      <c r="Q438">
        <v>5394968.8799999999</v>
      </c>
      <c r="R438">
        <v>5513572.8899999997</v>
      </c>
      <c r="S438">
        <v>11279970.98</v>
      </c>
      <c r="T438">
        <v>0.67241141565883444</v>
      </c>
      <c r="V438">
        <v>5495429.7899999991</v>
      </c>
      <c r="W438">
        <v>0.67241141565883444</v>
      </c>
      <c r="X438">
        <v>1</v>
      </c>
      <c r="Y438">
        <v>1</v>
      </c>
      <c r="AA438">
        <v>354980.32988976128</v>
      </c>
      <c r="AB438">
        <v>106494.09896692839</v>
      </c>
      <c r="AC438">
        <v>2517810.7845600354</v>
      </c>
      <c r="AD438">
        <v>131330.67870580658</v>
      </c>
      <c r="AE438">
        <v>131330.67870580658</v>
      </c>
      <c r="AF438">
        <v>128875.6556816455</v>
      </c>
      <c r="AG438">
        <v>81.627817056888446</v>
      </c>
      <c r="AH438">
        <v>100.66507646291022</v>
      </c>
      <c r="AI438">
        <v>98.783299235526925</v>
      </c>
      <c r="AJ438">
        <v>0</v>
      </c>
      <c r="AK438">
        <v>0</v>
      </c>
      <c r="AL438">
        <v>0</v>
      </c>
      <c r="AM438">
        <v>0</v>
      </c>
      <c r="AN438">
        <v>235369.75</v>
      </c>
      <c r="AO438">
        <v>180.41</v>
      </c>
      <c r="AP438">
        <v>5736667.2699999996</v>
      </c>
      <c r="AQ438">
        <v>5972037.0199999996</v>
      </c>
      <c r="AS438">
        <v>5972037.0199999996</v>
      </c>
      <c r="AU438">
        <v>109</v>
      </c>
      <c r="AV438">
        <v>55</v>
      </c>
      <c r="AX438">
        <v>6</v>
      </c>
      <c r="AY438">
        <v>636</v>
      </c>
    </row>
    <row r="439" spans="1:51" x14ac:dyDescent="0.25">
      <c r="A439" t="s">
        <v>1021</v>
      </c>
      <c r="B439" t="s">
        <v>1022</v>
      </c>
      <c r="C439" t="s">
        <v>1023</v>
      </c>
      <c r="D439" t="s">
        <v>97</v>
      </c>
      <c r="F439">
        <v>100</v>
      </c>
      <c r="H439">
        <v>630225.38000000012</v>
      </c>
      <c r="I439">
        <v>85048</v>
      </c>
      <c r="J439">
        <v>188722.35</v>
      </c>
      <c r="K439">
        <v>558887.71400000004</v>
      </c>
      <c r="L439">
        <v>1462883.4440000001</v>
      </c>
      <c r="M439">
        <v>0.9</v>
      </c>
      <c r="N439">
        <v>1372483.87</v>
      </c>
      <c r="O439">
        <v>13724.83</v>
      </c>
      <c r="Q439">
        <v>137248.38</v>
      </c>
      <c r="R439">
        <v>550183.82999999996</v>
      </c>
      <c r="S439">
        <v>687432.21</v>
      </c>
      <c r="T439">
        <v>0.50086724152175277</v>
      </c>
      <c r="V439">
        <v>685051.66000000015</v>
      </c>
      <c r="W439">
        <v>0.50086724152175277</v>
      </c>
      <c r="X439">
        <v>1</v>
      </c>
      <c r="Y439">
        <v>1</v>
      </c>
      <c r="AA439">
        <v>264484.42197797168</v>
      </c>
      <c r="AB439">
        <v>79345.326593391495</v>
      </c>
      <c r="AC439">
        <v>421612.15176594793</v>
      </c>
      <c r="AD439">
        <v>21991.569176518948</v>
      </c>
      <c r="AE439">
        <v>21991.569176518948</v>
      </c>
      <c r="AF439">
        <v>21580.47095333282</v>
      </c>
      <c r="AG439">
        <v>793.45326593391496</v>
      </c>
      <c r="AH439">
        <v>219.91569176518948</v>
      </c>
      <c r="AI439">
        <v>215.80470953332821</v>
      </c>
      <c r="AJ439">
        <v>0</v>
      </c>
      <c r="AK439">
        <v>0</v>
      </c>
      <c r="AL439">
        <v>0</v>
      </c>
      <c r="AM439">
        <v>0</v>
      </c>
      <c r="AN439">
        <v>100925.79</v>
      </c>
      <c r="AO439">
        <v>1009.25</v>
      </c>
      <c r="AP439">
        <v>550183.82999999996</v>
      </c>
      <c r="AQ439">
        <v>651109.62</v>
      </c>
      <c r="AS439">
        <v>651109.62</v>
      </c>
      <c r="AU439">
        <v>117</v>
      </c>
      <c r="AV439">
        <v>59</v>
      </c>
      <c r="AX439">
        <v>1</v>
      </c>
      <c r="AY439">
        <v>50.524017848918831</v>
      </c>
    </row>
    <row r="440" spans="1:51" x14ac:dyDescent="0.25">
      <c r="A440" t="s">
        <v>1024</v>
      </c>
      <c r="B440" t="s">
        <v>1025</v>
      </c>
      <c r="C440" t="s">
        <v>1023</v>
      </c>
      <c r="D440" t="s">
        <v>97</v>
      </c>
      <c r="F440">
        <v>27</v>
      </c>
      <c r="H440">
        <v>148450.85999999999</v>
      </c>
      <c r="I440">
        <v>22962.959999999999</v>
      </c>
      <c r="J440">
        <v>48753.919999999998</v>
      </c>
      <c r="K440">
        <v>134214.304</v>
      </c>
      <c r="L440">
        <v>354382.04399999999</v>
      </c>
      <c r="M440">
        <v>0.9</v>
      </c>
      <c r="N440">
        <v>332365.27</v>
      </c>
      <c r="O440">
        <v>12309.82</v>
      </c>
      <c r="Q440">
        <v>33236.519999999997</v>
      </c>
      <c r="R440">
        <v>157621.89000000001</v>
      </c>
      <c r="S440">
        <v>190858.41</v>
      </c>
      <c r="T440">
        <v>0.5742429406056776</v>
      </c>
      <c r="V440">
        <v>141506.86000000002</v>
      </c>
      <c r="W440">
        <v>0.5742429406056776</v>
      </c>
      <c r="X440">
        <v>1</v>
      </c>
      <c r="Y440">
        <v>1</v>
      </c>
      <c r="AA440">
        <v>39660.895414386527</v>
      </c>
      <c r="AB440">
        <v>11898.268624315957</v>
      </c>
      <c r="AC440">
        <v>86734.85793811566</v>
      </c>
      <c r="AD440">
        <v>4524.1476564947307</v>
      </c>
      <c r="AE440">
        <v>4524.1476564947307</v>
      </c>
      <c r="AF440">
        <v>4439.57574404555</v>
      </c>
      <c r="AG440">
        <v>440.67661571540583</v>
      </c>
      <c r="AH440">
        <v>167.56102431461966</v>
      </c>
      <c r="AI440">
        <v>164.42873126094631</v>
      </c>
      <c r="AJ440">
        <v>0</v>
      </c>
      <c r="AK440">
        <v>0</v>
      </c>
      <c r="AL440">
        <v>0</v>
      </c>
      <c r="AM440">
        <v>0</v>
      </c>
      <c r="AN440">
        <v>16337.84</v>
      </c>
      <c r="AO440">
        <v>605.1</v>
      </c>
      <c r="AP440">
        <v>157621.88999999998</v>
      </c>
      <c r="AQ440">
        <v>173959.72999999998</v>
      </c>
      <c r="AS440">
        <v>173959.72999999998</v>
      </c>
      <c r="AU440">
        <v>117</v>
      </c>
      <c r="AV440">
        <v>59</v>
      </c>
      <c r="AX440">
        <v>0</v>
      </c>
      <c r="AY440">
        <v>13.641484819208085</v>
      </c>
    </row>
    <row r="441" spans="1:51" x14ac:dyDescent="0.25">
      <c r="A441" t="s">
        <v>1026</v>
      </c>
      <c r="B441" t="s">
        <v>1027</v>
      </c>
      <c r="C441" t="s">
        <v>1023</v>
      </c>
      <c r="D441" t="s">
        <v>211</v>
      </c>
      <c r="F441">
        <v>1099.25</v>
      </c>
      <c r="H441">
        <v>6429550.5500000007</v>
      </c>
      <c r="I441">
        <v>934890.14</v>
      </c>
      <c r="J441">
        <v>2241252.6</v>
      </c>
      <c r="K441">
        <v>5413960.5650000004</v>
      </c>
      <c r="L441">
        <v>15019653.855</v>
      </c>
      <c r="M441">
        <v>0.9</v>
      </c>
      <c r="N441">
        <v>14059084.52</v>
      </c>
      <c r="O441">
        <v>12789.7</v>
      </c>
      <c r="Q441">
        <v>2468775.2400000002</v>
      </c>
      <c r="R441">
        <v>6275646.7800000003</v>
      </c>
      <c r="S441">
        <v>8967740.3800000008</v>
      </c>
      <c r="T441">
        <v>0.63786090532728379</v>
      </c>
      <c r="V441">
        <v>5091344.1399999987</v>
      </c>
      <c r="W441">
        <v>0.63786090532728379</v>
      </c>
      <c r="X441">
        <v>1</v>
      </c>
      <c r="Y441">
        <v>1</v>
      </c>
      <c r="AA441">
        <v>783249.54236027971</v>
      </c>
      <c r="AB441">
        <v>234974.86270808391</v>
      </c>
      <c r="AC441">
        <v>2844559.9043706553</v>
      </c>
      <c r="AD441">
        <v>148374.1292837467</v>
      </c>
      <c r="AE441">
        <v>148374.1292837467</v>
      </c>
      <c r="AF441">
        <v>145600.50542699778</v>
      </c>
      <c r="AG441">
        <v>213.75925650041748</v>
      </c>
      <c r="AH441">
        <v>134.9776022594921</v>
      </c>
      <c r="AI441">
        <v>132.45440566476941</v>
      </c>
      <c r="AJ441">
        <v>0</v>
      </c>
      <c r="AK441">
        <v>0</v>
      </c>
      <c r="AL441">
        <v>0</v>
      </c>
      <c r="AM441">
        <v>0</v>
      </c>
      <c r="AN441">
        <v>380575.36</v>
      </c>
      <c r="AO441">
        <v>346.21</v>
      </c>
      <c r="AP441">
        <v>6576812.9699999988</v>
      </c>
      <c r="AQ441">
        <v>6957388.3299999991</v>
      </c>
      <c r="AS441">
        <v>6957388.3299999991</v>
      </c>
      <c r="AU441">
        <v>117</v>
      </c>
      <c r="AV441">
        <v>59</v>
      </c>
      <c r="AX441">
        <v>10.5</v>
      </c>
      <c r="AY441">
        <v>613.66</v>
      </c>
    </row>
    <row r="442" spans="1:51" x14ac:dyDescent="0.25">
      <c r="A442" t="s">
        <v>1028</v>
      </c>
      <c r="B442" t="s">
        <v>1029</v>
      </c>
      <c r="C442" t="s">
        <v>1023</v>
      </c>
      <c r="D442" t="s">
        <v>211</v>
      </c>
      <c r="F442">
        <v>88.75</v>
      </c>
      <c r="H442">
        <v>502421.9</v>
      </c>
      <c r="I442">
        <v>75480.100000000006</v>
      </c>
      <c r="J442">
        <v>141644.14000000001</v>
      </c>
      <c r="K442">
        <v>394623.12400000007</v>
      </c>
      <c r="L442">
        <v>1114169.264</v>
      </c>
      <c r="M442">
        <v>0.9</v>
      </c>
      <c r="N442">
        <v>1042214.65</v>
      </c>
      <c r="O442">
        <v>11743.26</v>
      </c>
      <c r="Q442">
        <v>1303120.1599999999</v>
      </c>
      <c r="R442">
        <v>213424.8</v>
      </c>
      <c r="S442">
        <v>1528135.01</v>
      </c>
      <c r="T442">
        <v>1.466238274428401</v>
      </c>
      <c r="V442">
        <v>-485920.36</v>
      </c>
      <c r="W442">
        <v>1.466238274428401</v>
      </c>
      <c r="X442">
        <v>4</v>
      </c>
      <c r="Y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0.94023985878121774</v>
      </c>
      <c r="AL442">
        <v>0</v>
      </c>
      <c r="AM442">
        <v>83.44628746683307</v>
      </c>
      <c r="AN442">
        <v>83.44</v>
      </c>
      <c r="AO442">
        <v>0.94</v>
      </c>
      <c r="AP442">
        <v>213424.8</v>
      </c>
      <c r="AQ442">
        <v>213508.24</v>
      </c>
      <c r="AS442">
        <v>213508.24</v>
      </c>
      <c r="AU442">
        <v>117</v>
      </c>
      <c r="AV442">
        <v>59</v>
      </c>
      <c r="AX442">
        <v>0</v>
      </c>
      <c r="AY442">
        <v>34</v>
      </c>
    </row>
    <row r="443" spans="1:51" x14ac:dyDescent="0.25">
      <c r="A443" t="s">
        <v>1030</v>
      </c>
      <c r="B443" t="s">
        <v>1031</v>
      </c>
      <c r="C443" t="s">
        <v>1023</v>
      </c>
      <c r="D443" t="s">
        <v>102</v>
      </c>
      <c r="F443">
        <v>736.94</v>
      </c>
      <c r="H443">
        <v>4473061.1500000004</v>
      </c>
      <c r="I443">
        <v>626752.73</v>
      </c>
      <c r="J443">
        <v>1490355.8900000001</v>
      </c>
      <c r="K443">
        <v>3833193.6703599994</v>
      </c>
      <c r="L443">
        <v>10423363.44036</v>
      </c>
      <c r="M443">
        <v>0.9</v>
      </c>
      <c r="N443">
        <v>9764346.4600000009</v>
      </c>
      <c r="O443">
        <v>13249.85</v>
      </c>
      <c r="Q443">
        <v>1028311.25</v>
      </c>
      <c r="R443">
        <v>5304193.34</v>
      </c>
      <c r="S443">
        <v>6415840.6200000001</v>
      </c>
      <c r="T443">
        <v>0.65706810448428099</v>
      </c>
      <c r="V443">
        <v>3348505.8400000008</v>
      </c>
      <c r="W443">
        <v>0.65706810448428099</v>
      </c>
      <c r="X443">
        <v>1</v>
      </c>
      <c r="Y443">
        <v>1</v>
      </c>
      <c r="AA443">
        <v>356438.45652512554</v>
      </c>
      <c r="AB443">
        <v>106931.53695753765</v>
      </c>
      <c r="AC443">
        <v>2027979.5349501173</v>
      </c>
      <c r="AD443">
        <v>105780.7561869764</v>
      </c>
      <c r="AE443">
        <v>105780.7561869764</v>
      </c>
      <c r="AF443">
        <v>103803.34927404985</v>
      </c>
      <c r="AG443">
        <v>145.10209373563336</v>
      </c>
      <c r="AH443">
        <v>143.54052729798408</v>
      </c>
      <c r="AI443">
        <v>140.85726012165148</v>
      </c>
      <c r="AJ443">
        <v>0</v>
      </c>
      <c r="AK443">
        <v>0</v>
      </c>
      <c r="AL443">
        <v>0</v>
      </c>
      <c r="AM443">
        <v>0</v>
      </c>
      <c r="AN443">
        <v>210734.88</v>
      </c>
      <c r="AO443">
        <v>285.95</v>
      </c>
      <c r="AP443">
        <v>5547591.2799999984</v>
      </c>
      <c r="AQ443">
        <v>5758326.1599999983</v>
      </c>
      <c r="AS443">
        <v>5758326.1599999983</v>
      </c>
      <c r="AU443">
        <v>117</v>
      </c>
      <c r="AV443">
        <v>59</v>
      </c>
      <c r="AX443">
        <v>1</v>
      </c>
      <c r="AY443">
        <v>414</v>
      </c>
    </row>
    <row r="444" spans="1:51" x14ac:dyDescent="0.25">
      <c r="A444" t="s">
        <v>1032</v>
      </c>
      <c r="B444" t="s">
        <v>1033</v>
      </c>
      <c r="C444" t="s">
        <v>1023</v>
      </c>
      <c r="D444" t="s">
        <v>222</v>
      </c>
      <c r="F444">
        <v>547.49</v>
      </c>
      <c r="H444">
        <v>3512389.72</v>
      </c>
      <c r="I444">
        <v>465629.29</v>
      </c>
      <c r="J444">
        <v>1044556.3400000001</v>
      </c>
      <c r="K444">
        <v>3111900.0775600001</v>
      </c>
      <c r="L444">
        <v>8134475.4275600007</v>
      </c>
      <c r="M444">
        <v>0.9</v>
      </c>
      <c r="N444">
        <v>7632217.8899999997</v>
      </c>
      <c r="O444">
        <v>13940.37</v>
      </c>
      <c r="Q444">
        <v>1430161.6</v>
      </c>
      <c r="R444">
        <v>3380339.91</v>
      </c>
      <c r="S444">
        <v>5052941.3100000005</v>
      </c>
      <c r="T444">
        <v>0.66205412146586406</v>
      </c>
      <c r="V444">
        <v>2579276.5799999991</v>
      </c>
      <c r="W444">
        <v>0.66205412146586406</v>
      </c>
      <c r="X444">
        <v>1</v>
      </c>
      <c r="Y444">
        <v>1</v>
      </c>
      <c r="AA444">
        <v>240552.70269890316</v>
      </c>
      <c r="AB444">
        <v>72165.810809670947</v>
      </c>
      <c r="AC444">
        <v>1477422.7440172462</v>
      </c>
      <c r="AD444">
        <v>77063.349198849828</v>
      </c>
      <c r="AE444">
        <v>77063.349198849828</v>
      </c>
      <c r="AF444">
        <v>75622.769598816303</v>
      </c>
      <c r="AG444">
        <v>131.81210763606813</v>
      </c>
      <c r="AH444">
        <v>140.75754661975529</v>
      </c>
      <c r="AI444">
        <v>138.12630294401049</v>
      </c>
      <c r="AJ444">
        <v>0</v>
      </c>
      <c r="AK444">
        <v>0</v>
      </c>
      <c r="AL444">
        <v>0</v>
      </c>
      <c r="AM444">
        <v>0</v>
      </c>
      <c r="AN444">
        <v>147788.57999999999</v>
      </c>
      <c r="AO444">
        <v>269.93</v>
      </c>
      <c r="AP444">
        <v>3506094.5700000008</v>
      </c>
      <c r="AQ444">
        <v>3653883.1500000008</v>
      </c>
      <c r="AS444">
        <v>3653883.1500000008</v>
      </c>
      <c r="AU444">
        <v>117</v>
      </c>
      <c r="AV444">
        <v>59</v>
      </c>
      <c r="AX444">
        <v>0.33</v>
      </c>
      <c r="AY444">
        <v>280.33</v>
      </c>
    </row>
    <row r="445" spans="1:51" x14ac:dyDescent="0.25">
      <c r="A445" t="s">
        <v>1034</v>
      </c>
      <c r="B445" t="s">
        <v>1035</v>
      </c>
      <c r="C445" t="s">
        <v>1023</v>
      </c>
      <c r="D445" t="s">
        <v>211</v>
      </c>
      <c r="F445">
        <v>199.5</v>
      </c>
      <c r="H445">
        <v>1138102.6199999999</v>
      </c>
      <c r="I445">
        <v>169670.76</v>
      </c>
      <c r="J445">
        <v>315769.52000000008</v>
      </c>
      <c r="K445">
        <v>946333.196</v>
      </c>
      <c r="L445">
        <v>2569876.0959999999</v>
      </c>
      <c r="M445">
        <v>0.9</v>
      </c>
      <c r="N445">
        <v>2407521.7999999998</v>
      </c>
      <c r="O445">
        <v>12067.77</v>
      </c>
      <c r="Q445">
        <v>542041.03</v>
      </c>
      <c r="R445">
        <v>937842.9</v>
      </c>
      <c r="S445">
        <v>1500048.59</v>
      </c>
      <c r="T445">
        <v>0.62306750036489811</v>
      </c>
      <c r="V445">
        <v>907473.20999999973</v>
      </c>
      <c r="W445">
        <v>0.62306750036489811</v>
      </c>
      <c r="X445">
        <v>1</v>
      </c>
      <c r="Y445">
        <v>1</v>
      </c>
      <c r="AA445">
        <v>169741.55716547696</v>
      </c>
      <c r="AB445">
        <v>50922.467149643089</v>
      </c>
      <c r="AC445">
        <v>489436.69775346364</v>
      </c>
      <c r="AD445">
        <v>25529.342432585974</v>
      </c>
      <c r="AE445">
        <v>25529.342432585974</v>
      </c>
      <c r="AF445">
        <v>25052.111034093854</v>
      </c>
      <c r="AG445">
        <v>255.25046190297289</v>
      </c>
      <c r="AH445">
        <v>127.96662873476679</v>
      </c>
      <c r="AI445">
        <v>125.57449139896669</v>
      </c>
      <c r="AJ445">
        <v>0</v>
      </c>
      <c r="AK445">
        <v>0</v>
      </c>
      <c r="AL445">
        <v>0</v>
      </c>
      <c r="AM445">
        <v>0</v>
      </c>
      <c r="AN445">
        <v>75974.570000000007</v>
      </c>
      <c r="AO445">
        <v>380.82</v>
      </c>
      <c r="AP445">
        <v>962838</v>
      </c>
      <c r="AQ445">
        <v>1038812.5700000001</v>
      </c>
      <c r="AS445">
        <v>1038812.5700000001</v>
      </c>
      <c r="AU445">
        <v>117</v>
      </c>
      <c r="AV445">
        <v>59</v>
      </c>
      <c r="AX445">
        <v>0</v>
      </c>
      <c r="AY445">
        <v>74</v>
      </c>
    </row>
    <row r="446" spans="1:51" x14ac:dyDescent="0.25">
      <c r="A446" t="s">
        <v>1036</v>
      </c>
      <c r="B446" t="s">
        <v>1037</v>
      </c>
      <c r="C446" t="s">
        <v>1023</v>
      </c>
      <c r="D446" t="s">
        <v>102</v>
      </c>
      <c r="F446">
        <v>1557.95</v>
      </c>
      <c r="H446">
        <v>9471450.6500000004</v>
      </c>
      <c r="I446">
        <v>1325005.31</v>
      </c>
      <c r="J446">
        <v>3341844.29</v>
      </c>
      <c r="K446">
        <v>8112772.5187999997</v>
      </c>
      <c r="L446">
        <v>22251072.768799998</v>
      </c>
      <c r="M446">
        <v>0.9</v>
      </c>
      <c r="N446">
        <v>20837242.739999998</v>
      </c>
      <c r="O446">
        <v>13374.78</v>
      </c>
      <c r="Q446">
        <v>2585901.8199999998</v>
      </c>
      <c r="R446">
        <v>11276062.75</v>
      </c>
      <c r="S446">
        <v>14188681.359999999</v>
      </c>
      <c r="T446">
        <v>0.68092892793166171</v>
      </c>
      <c r="V446">
        <v>6648561.379999999</v>
      </c>
      <c r="W446">
        <v>0.68092892793166171</v>
      </c>
      <c r="X446">
        <v>1</v>
      </c>
      <c r="Y446">
        <v>1</v>
      </c>
      <c r="AA446">
        <v>263450.54648880847</v>
      </c>
      <c r="AB446">
        <v>79035.16394664254</v>
      </c>
      <c r="AC446">
        <v>3929113.9210445345</v>
      </c>
      <c r="AD446">
        <v>204945.18536800225</v>
      </c>
      <c r="AE446">
        <v>204945.18536800225</v>
      </c>
      <c r="AF446">
        <v>201114.05349746268</v>
      </c>
      <c r="AG446">
        <v>50.73023135957029</v>
      </c>
      <c r="AH446">
        <v>131.54798637183623</v>
      </c>
      <c r="AI446">
        <v>129.088901118433</v>
      </c>
      <c r="AJ446">
        <v>0</v>
      </c>
      <c r="AK446">
        <v>0</v>
      </c>
      <c r="AL446">
        <v>0</v>
      </c>
      <c r="AM446">
        <v>0</v>
      </c>
      <c r="AN446">
        <v>280149.21000000002</v>
      </c>
      <c r="AO446">
        <v>179.81</v>
      </c>
      <c r="AP446">
        <v>11844522.160000002</v>
      </c>
      <c r="AQ446">
        <v>12124671.370000003</v>
      </c>
      <c r="AS446">
        <v>12124671.370000003</v>
      </c>
      <c r="AU446">
        <v>117</v>
      </c>
      <c r="AV446">
        <v>59</v>
      </c>
      <c r="AX446">
        <v>1</v>
      </c>
      <c r="AY446">
        <v>960.33</v>
      </c>
    </row>
    <row r="447" spans="1:51" x14ac:dyDescent="0.25">
      <c r="A447" t="s">
        <v>1038</v>
      </c>
      <c r="B447" t="s">
        <v>1039</v>
      </c>
      <c r="C447" t="s">
        <v>1023</v>
      </c>
      <c r="D447" t="s">
        <v>102</v>
      </c>
      <c r="F447">
        <v>303.52999999999997</v>
      </c>
      <c r="H447">
        <v>1792986.15</v>
      </c>
      <c r="I447">
        <v>258146.19</v>
      </c>
      <c r="J447">
        <v>522188.5</v>
      </c>
      <c r="K447">
        <v>1532484.22132</v>
      </c>
      <c r="L447">
        <v>4105805.0613199999</v>
      </c>
      <c r="M447">
        <v>0.9</v>
      </c>
      <c r="N447">
        <v>3848472.97</v>
      </c>
      <c r="O447">
        <v>12679.05</v>
      </c>
      <c r="Q447">
        <v>740107.09</v>
      </c>
      <c r="R447">
        <v>1809188.63</v>
      </c>
      <c r="S447">
        <v>2601331.88</v>
      </c>
      <c r="T447">
        <v>0.67593871654501958</v>
      </c>
      <c r="V447">
        <v>1247141.0900000003</v>
      </c>
      <c r="W447">
        <v>0.67593871654501958</v>
      </c>
      <c r="X447">
        <v>1</v>
      </c>
      <c r="Y447">
        <v>1</v>
      </c>
      <c r="AA447">
        <v>67861.913775268011</v>
      </c>
      <c r="AB447">
        <v>20358.574132580401</v>
      </c>
      <c r="AC447">
        <v>683398.81715468492</v>
      </c>
      <c r="AD447">
        <v>35646.535090742887</v>
      </c>
      <c r="AE447">
        <v>35646.535090742887</v>
      </c>
      <c r="AF447">
        <v>34980.178491951694</v>
      </c>
      <c r="AG447">
        <v>67.072691768788602</v>
      </c>
      <c r="AH447">
        <v>117.43990739216187</v>
      </c>
      <c r="AI447">
        <v>115.24455075923862</v>
      </c>
      <c r="AJ447">
        <v>0</v>
      </c>
      <c r="AK447">
        <v>0</v>
      </c>
      <c r="AL447">
        <v>0</v>
      </c>
      <c r="AM447">
        <v>0</v>
      </c>
      <c r="AN447">
        <v>55338.75</v>
      </c>
      <c r="AO447">
        <v>182.31</v>
      </c>
      <c r="AP447">
        <v>1860780.4500000002</v>
      </c>
      <c r="AQ447">
        <v>1916119.2000000002</v>
      </c>
      <c r="AS447">
        <v>1916119.2000000002</v>
      </c>
      <c r="AU447">
        <v>117</v>
      </c>
      <c r="AV447">
        <v>59</v>
      </c>
      <c r="AX447">
        <v>0</v>
      </c>
      <c r="AY447">
        <v>130</v>
      </c>
    </row>
    <row r="448" spans="1:51" x14ac:dyDescent="0.25">
      <c r="A448" t="s">
        <v>1040</v>
      </c>
      <c r="B448" t="s">
        <v>1041</v>
      </c>
      <c r="C448" t="s">
        <v>1023</v>
      </c>
      <c r="D448" t="s">
        <v>102</v>
      </c>
      <c r="F448">
        <v>541.45000000000005</v>
      </c>
      <c r="H448">
        <v>3310535.95</v>
      </c>
      <c r="I448">
        <v>460492.39</v>
      </c>
      <c r="J448">
        <v>1167857.45</v>
      </c>
      <c r="K448">
        <v>2835181.7847999991</v>
      </c>
      <c r="L448">
        <v>7774067.5747999996</v>
      </c>
      <c r="M448">
        <v>0.9</v>
      </c>
      <c r="N448">
        <v>7280178.9900000002</v>
      </c>
      <c r="O448">
        <v>13445.7</v>
      </c>
      <c r="Q448">
        <v>768058.88</v>
      </c>
      <c r="R448">
        <v>4049729.41</v>
      </c>
      <c r="S448">
        <v>4906911.93</v>
      </c>
      <c r="T448">
        <v>0.67400979244330361</v>
      </c>
      <c r="V448">
        <v>2373267.0600000005</v>
      </c>
      <c r="W448">
        <v>0.67400979244330361</v>
      </c>
      <c r="X448">
        <v>1</v>
      </c>
      <c r="Y448">
        <v>1</v>
      </c>
      <c r="AA448">
        <v>142417.69480469171</v>
      </c>
      <c r="AB448">
        <v>42725.308441407513</v>
      </c>
      <c r="AC448">
        <v>1433457.5861136613</v>
      </c>
      <c r="AD448">
        <v>74770.097433350413</v>
      </c>
      <c r="AE448">
        <v>74770.097433350413</v>
      </c>
      <c r="AF448">
        <v>73372.386612645365</v>
      </c>
      <c r="AG448">
        <v>78.909056129665728</v>
      </c>
      <c r="AH448">
        <v>138.0923398898336</v>
      </c>
      <c r="AI448">
        <v>135.51091811366766</v>
      </c>
      <c r="AJ448">
        <v>0</v>
      </c>
      <c r="AK448">
        <v>0</v>
      </c>
      <c r="AL448">
        <v>0</v>
      </c>
      <c r="AM448">
        <v>0</v>
      </c>
      <c r="AN448">
        <v>116097.69</v>
      </c>
      <c r="AO448">
        <v>214.41</v>
      </c>
      <c r="AP448">
        <v>4283388.09</v>
      </c>
      <c r="AQ448">
        <v>4399485.78</v>
      </c>
      <c r="AS448">
        <v>4399485.78</v>
      </c>
      <c r="AU448">
        <v>117</v>
      </c>
      <c r="AV448">
        <v>59</v>
      </c>
      <c r="AX448">
        <v>1</v>
      </c>
      <c r="AY448">
        <v>336.33</v>
      </c>
    </row>
    <row r="449" spans="1:51" x14ac:dyDescent="0.25">
      <c r="A449" t="s">
        <v>1042</v>
      </c>
      <c r="B449" t="s">
        <v>1043</v>
      </c>
      <c r="C449" t="s">
        <v>1023</v>
      </c>
      <c r="D449" t="s">
        <v>102</v>
      </c>
      <c r="F449">
        <v>591.54</v>
      </c>
      <c r="H449">
        <v>3470024.21</v>
      </c>
      <c r="I449">
        <v>503092.93</v>
      </c>
      <c r="J449">
        <v>1004118.7</v>
      </c>
      <c r="K449">
        <v>2968648.46276</v>
      </c>
      <c r="L449">
        <v>7945884.3027599994</v>
      </c>
      <c r="M449">
        <v>0.9</v>
      </c>
      <c r="N449">
        <v>7448160.71</v>
      </c>
      <c r="O449">
        <v>12591.13</v>
      </c>
      <c r="Q449">
        <v>1055103.45</v>
      </c>
      <c r="R449">
        <v>3755865.91</v>
      </c>
      <c r="S449">
        <v>5041282.2</v>
      </c>
      <c r="T449">
        <v>0.67684927813540696</v>
      </c>
      <c r="V449">
        <v>2406878.5099999998</v>
      </c>
      <c r="W449">
        <v>0.67684927813540696</v>
      </c>
      <c r="X449">
        <v>1</v>
      </c>
      <c r="Y449">
        <v>1</v>
      </c>
      <c r="AA449">
        <v>124554.87282028515</v>
      </c>
      <c r="AB449">
        <v>37366.461846085542</v>
      </c>
      <c r="AC449">
        <v>1396913.601156936</v>
      </c>
      <c r="AD449">
        <v>72863.938965679801</v>
      </c>
      <c r="AE449">
        <v>72863.938965679801</v>
      </c>
      <c r="AF449">
        <v>71501.860816426284</v>
      </c>
      <c r="AG449">
        <v>63.168106714821555</v>
      </c>
      <c r="AH449">
        <v>123.17668959948575</v>
      </c>
      <c r="AI449">
        <v>120.87409273493979</v>
      </c>
      <c r="AJ449">
        <v>0</v>
      </c>
      <c r="AK449">
        <v>0</v>
      </c>
      <c r="AL449">
        <v>0</v>
      </c>
      <c r="AM449">
        <v>0</v>
      </c>
      <c r="AN449">
        <v>108868.32</v>
      </c>
      <c r="AO449">
        <v>184.04</v>
      </c>
      <c r="AP449">
        <v>3857319.97</v>
      </c>
      <c r="AQ449">
        <v>3966188.29</v>
      </c>
      <c r="AS449">
        <v>3966188.29</v>
      </c>
      <c r="AU449">
        <v>117</v>
      </c>
      <c r="AV449">
        <v>59</v>
      </c>
      <c r="AX449">
        <v>0</v>
      </c>
      <c r="AY449">
        <v>247.33</v>
      </c>
    </row>
    <row r="450" spans="1:51" x14ac:dyDescent="0.25">
      <c r="A450" t="s">
        <v>1044</v>
      </c>
      <c r="B450" t="s">
        <v>1045</v>
      </c>
      <c r="C450" t="s">
        <v>1046</v>
      </c>
      <c r="D450" t="s">
        <v>102</v>
      </c>
      <c r="F450">
        <v>580.75</v>
      </c>
      <c r="H450">
        <v>3398313.49</v>
      </c>
      <c r="I450">
        <v>493916.26</v>
      </c>
      <c r="J450">
        <v>910391.67999999993</v>
      </c>
      <c r="K450">
        <v>2888140.2249999996</v>
      </c>
      <c r="L450">
        <v>7690761.6549999993</v>
      </c>
      <c r="M450">
        <v>0.9</v>
      </c>
      <c r="N450">
        <v>7210499.5099999998</v>
      </c>
      <c r="O450">
        <v>12415.84</v>
      </c>
      <c r="Q450">
        <v>2385233.23</v>
      </c>
      <c r="R450">
        <v>2031900.55</v>
      </c>
      <c r="S450">
        <v>4615736.01</v>
      </c>
      <c r="T450">
        <v>0.64014095051231756</v>
      </c>
      <c r="V450">
        <v>2594763.5</v>
      </c>
      <c r="W450">
        <v>0.64014095051231756</v>
      </c>
      <c r="X450">
        <v>1</v>
      </c>
      <c r="Y450">
        <v>1</v>
      </c>
      <c r="AA450">
        <v>385265.86584573518</v>
      </c>
      <c r="AB450">
        <v>115579.75975372056</v>
      </c>
      <c r="AC450">
        <v>1176543.1317636105</v>
      </c>
      <c r="AD450">
        <v>61369.269275002524</v>
      </c>
      <c r="AE450">
        <v>61369.269275002524</v>
      </c>
      <c r="AF450">
        <v>60222.066119344032</v>
      </c>
      <c r="AG450">
        <v>199.01809686391832</v>
      </c>
      <c r="AH450">
        <v>105.67243956091696</v>
      </c>
      <c r="AI450">
        <v>103.69705745905128</v>
      </c>
      <c r="AJ450">
        <v>0</v>
      </c>
      <c r="AK450">
        <v>0</v>
      </c>
      <c r="AL450">
        <v>0</v>
      </c>
      <c r="AM450">
        <v>0</v>
      </c>
      <c r="AN450">
        <v>175801.82</v>
      </c>
      <c r="AO450">
        <v>302.70999999999998</v>
      </c>
      <c r="AP450">
        <v>2095647.85</v>
      </c>
      <c r="AQ450">
        <v>2271449.67</v>
      </c>
      <c r="AS450">
        <v>2271449.67</v>
      </c>
      <c r="AU450">
        <v>118</v>
      </c>
      <c r="AV450">
        <v>59</v>
      </c>
      <c r="AX450">
        <v>0</v>
      </c>
      <c r="AY450">
        <v>209</v>
      </c>
    </row>
    <row r="451" spans="1:51" x14ac:dyDescent="0.25">
      <c r="A451" t="s">
        <v>1047</v>
      </c>
      <c r="B451" t="s">
        <v>1048</v>
      </c>
      <c r="C451" t="s">
        <v>1046</v>
      </c>
      <c r="D451" t="s">
        <v>211</v>
      </c>
      <c r="F451">
        <v>214.06</v>
      </c>
      <c r="H451">
        <v>1229696.4100000001</v>
      </c>
      <c r="I451">
        <v>182053.74</v>
      </c>
      <c r="J451">
        <v>375087.29999999993</v>
      </c>
      <c r="K451">
        <v>1028631.2116399999</v>
      </c>
      <c r="L451">
        <v>2815468.6616400001</v>
      </c>
      <c r="M451">
        <v>0.9</v>
      </c>
      <c r="N451">
        <v>2636784.91</v>
      </c>
      <c r="O451">
        <v>12317.97</v>
      </c>
      <c r="Q451">
        <v>500725.45</v>
      </c>
      <c r="R451">
        <v>1210616.06</v>
      </c>
      <c r="S451">
        <v>1765751.94</v>
      </c>
      <c r="T451">
        <v>0.66966096980583822</v>
      </c>
      <c r="V451">
        <v>871032.9700000002</v>
      </c>
      <c r="W451">
        <v>0.66966096980583822</v>
      </c>
      <c r="X451">
        <v>1</v>
      </c>
      <c r="Y451">
        <v>1</v>
      </c>
      <c r="AA451">
        <v>63048.722537140828</v>
      </c>
      <c r="AB451">
        <v>18914.616761142246</v>
      </c>
      <c r="AC451">
        <v>476695.13239969889</v>
      </c>
      <c r="AD451">
        <v>24864.733941770919</v>
      </c>
      <c r="AE451">
        <v>24864.733941770919</v>
      </c>
      <c r="AF451">
        <v>24399.926366585605</v>
      </c>
      <c r="AG451">
        <v>88.361285439326565</v>
      </c>
      <c r="AH451">
        <v>116.15777792100775</v>
      </c>
      <c r="AI451">
        <v>113.98638870683736</v>
      </c>
      <c r="AJ451">
        <v>0</v>
      </c>
      <c r="AK451">
        <v>0</v>
      </c>
      <c r="AL451">
        <v>0</v>
      </c>
      <c r="AM451">
        <v>0</v>
      </c>
      <c r="AN451">
        <v>43314.54</v>
      </c>
      <c r="AO451">
        <v>202.34</v>
      </c>
      <c r="AP451">
        <v>1257493.6199999999</v>
      </c>
      <c r="AQ451">
        <v>1300808.1599999999</v>
      </c>
      <c r="AS451">
        <v>1300808.1599999999</v>
      </c>
      <c r="AU451">
        <v>118</v>
      </c>
      <c r="AV451">
        <v>59</v>
      </c>
      <c r="AX451">
        <v>0</v>
      </c>
      <c r="AY451">
        <v>95.33</v>
      </c>
    </row>
    <row r="452" spans="1:51" x14ac:dyDescent="0.25">
      <c r="A452" t="s">
        <v>1049</v>
      </c>
      <c r="B452" t="s">
        <v>1050</v>
      </c>
      <c r="C452" t="s">
        <v>1046</v>
      </c>
      <c r="D452" t="s">
        <v>211</v>
      </c>
      <c r="F452">
        <v>63.5</v>
      </c>
      <c r="H452">
        <v>382483.47</v>
      </c>
      <c r="I452">
        <v>54005.48</v>
      </c>
      <c r="J452">
        <v>149807.54</v>
      </c>
      <c r="K452">
        <v>321855.549</v>
      </c>
      <c r="L452">
        <v>908152.03899999999</v>
      </c>
      <c r="M452">
        <v>0.9</v>
      </c>
      <c r="N452">
        <v>849522.39</v>
      </c>
      <c r="O452">
        <v>13378.3</v>
      </c>
      <c r="Q452">
        <v>191398.06</v>
      </c>
      <c r="R452">
        <v>298190.40000000002</v>
      </c>
      <c r="S452">
        <v>543292.96</v>
      </c>
      <c r="T452">
        <v>0.63952753499528125</v>
      </c>
      <c r="V452">
        <v>306229.43000000005</v>
      </c>
      <c r="W452">
        <v>0.63952753499528125</v>
      </c>
      <c r="X452">
        <v>1</v>
      </c>
      <c r="Y452">
        <v>1</v>
      </c>
      <c r="AA452">
        <v>45912.137382074841</v>
      </c>
      <c r="AB452">
        <v>13773.641214622452</v>
      </c>
      <c r="AC452">
        <v>163409.04545598492</v>
      </c>
      <c r="AD452">
        <v>8523.524078141776</v>
      </c>
      <c r="AE452">
        <v>8523.524078141776</v>
      </c>
      <c r="AF452">
        <v>8364.1900362786055</v>
      </c>
      <c r="AG452">
        <v>216.9077356633457</v>
      </c>
      <c r="AH452">
        <v>134.22872564002796</v>
      </c>
      <c r="AI452">
        <v>131.71952813037174</v>
      </c>
      <c r="AJ452">
        <v>0</v>
      </c>
      <c r="AK452">
        <v>0</v>
      </c>
      <c r="AL452">
        <v>0</v>
      </c>
      <c r="AM452">
        <v>0</v>
      </c>
      <c r="AN452">
        <v>22137.83</v>
      </c>
      <c r="AO452">
        <v>348.62</v>
      </c>
      <c r="AP452">
        <v>312119.87999999995</v>
      </c>
      <c r="AQ452">
        <v>334257.70999999996</v>
      </c>
      <c r="AS452">
        <v>334257.70999999996</v>
      </c>
      <c r="AU452">
        <v>118</v>
      </c>
      <c r="AV452">
        <v>59</v>
      </c>
      <c r="AX452">
        <v>0</v>
      </c>
      <c r="AY452">
        <v>46</v>
      </c>
    </row>
    <row r="453" spans="1:51" x14ac:dyDescent="0.25">
      <c r="A453" t="s">
        <v>1051</v>
      </c>
      <c r="B453" t="s">
        <v>1052</v>
      </c>
      <c r="C453" t="s">
        <v>1046</v>
      </c>
      <c r="D453" t="s">
        <v>211</v>
      </c>
      <c r="F453">
        <v>372.8</v>
      </c>
      <c r="H453">
        <v>2135183.1799999997</v>
      </c>
      <c r="I453">
        <v>317058.94</v>
      </c>
      <c r="J453">
        <v>696566.17</v>
      </c>
      <c r="K453">
        <v>1803428.3462</v>
      </c>
      <c r="L453">
        <v>4952236.6361999996</v>
      </c>
      <c r="M453">
        <v>0.9</v>
      </c>
      <c r="N453">
        <v>4637355.8</v>
      </c>
      <c r="O453">
        <v>12439.25</v>
      </c>
      <c r="Q453">
        <v>855592.14</v>
      </c>
      <c r="R453">
        <v>2195195.09</v>
      </c>
      <c r="S453">
        <v>3177530.6799999997</v>
      </c>
      <c r="T453">
        <v>0.68520312372839709</v>
      </c>
      <c r="V453">
        <v>1459825.12</v>
      </c>
      <c r="W453">
        <v>0.68520312372839709</v>
      </c>
      <c r="X453">
        <v>1</v>
      </c>
      <c r="Y453">
        <v>1</v>
      </c>
      <c r="AA453">
        <v>38810.299234613776</v>
      </c>
      <c r="AB453">
        <v>11643.089770384133</v>
      </c>
      <c r="AC453">
        <v>802816.08016225172</v>
      </c>
      <c r="AD453">
        <v>41875.418649486572</v>
      </c>
      <c r="AE453">
        <v>41875.418649486572</v>
      </c>
      <c r="AF453">
        <v>41092.622748757487</v>
      </c>
      <c r="AG453">
        <v>31.231463976352288</v>
      </c>
      <c r="AH453">
        <v>112.32676676364423</v>
      </c>
      <c r="AI453">
        <v>110.22699235181729</v>
      </c>
      <c r="AJ453">
        <v>0</v>
      </c>
      <c r="AK453">
        <v>0</v>
      </c>
      <c r="AL453">
        <v>0</v>
      </c>
      <c r="AM453">
        <v>0</v>
      </c>
      <c r="AN453">
        <v>52735.71</v>
      </c>
      <c r="AO453">
        <v>141.44999999999999</v>
      </c>
      <c r="AP453">
        <v>2264863.3199999998</v>
      </c>
      <c r="AQ453">
        <v>2317599.0299999998</v>
      </c>
      <c r="AS453">
        <v>2317599.0299999998</v>
      </c>
      <c r="AU453">
        <v>118</v>
      </c>
      <c r="AV453">
        <v>59</v>
      </c>
      <c r="AX453">
        <v>5</v>
      </c>
      <c r="AY453">
        <v>178.66</v>
      </c>
    </row>
    <row r="454" spans="1:51" x14ac:dyDescent="0.25">
      <c r="A454" t="s">
        <v>1053</v>
      </c>
      <c r="B454" t="s">
        <v>1054</v>
      </c>
      <c r="C454" t="s">
        <v>1046</v>
      </c>
      <c r="D454" t="s">
        <v>211</v>
      </c>
      <c r="F454">
        <v>107.5</v>
      </c>
      <c r="H454">
        <v>635971.59000000008</v>
      </c>
      <c r="I454">
        <v>91426.6</v>
      </c>
      <c r="J454">
        <v>206195.26</v>
      </c>
      <c r="K454">
        <v>526462.14100000006</v>
      </c>
      <c r="L454">
        <v>1460055.591</v>
      </c>
      <c r="M454">
        <v>0.9</v>
      </c>
      <c r="N454">
        <v>1366696.24</v>
      </c>
      <c r="O454">
        <v>12713.45</v>
      </c>
      <c r="Q454">
        <v>180918.13</v>
      </c>
      <c r="R454">
        <v>644510.96</v>
      </c>
      <c r="S454">
        <v>871826.48</v>
      </c>
      <c r="T454">
        <v>0.63790801092713911</v>
      </c>
      <c r="V454">
        <v>494869.76000000001</v>
      </c>
      <c r="W454">
        <v>0.63790801092713911</v>
      </c>
      <c r="X454">
        <v>1</v>
      </c>
      <c r="Y454">
        <v>1</v>
      </c>
      <c r="AA454">
        <v>76076.01281236182</v>
      </c>
      <c r="AB454">
        <v>22822.803843708545</v>
      </c>
      <c r="AC454">
        <v>291979.5053752673</v>
      </c>
      <c r="AD454">
        <v>15229.844452278865</v>
      </c>
      <c r="AE454">
        <v>15229.844452278865</v>
      </c>
      <c r="AF454">
        <v>14945.146168883155</v>
      </c>
      <c r="AG454">
        <v>212.30515203449809</v>
      </c>
      <c r="AH454">
        <v>141.67297164910573</v>
      </c>
      <c r="AI454">
        <v>139.02461552449446</v>
      </c>
      <c r="AJ454">
        <v>0</v>
      </c>
      <c r="AK454">
        <v>0</v>
      </c>
      <c r="AL454">
        <v>0</v>
      </c>
      <c r="AM454">
        <v>0</v>
      </c>
      <c r="AN454">
        <v>37767.949999999997</v>
      </c>
      <c r="AO454">
        <v>351.32</v>
      </c>
      <c r="AP454">
        <v>660965.25000000012</v>
      </c>
      <c r="AQ454">
        <v>698733.20000000007</v>
      </c>
      <c r="AS454">
        <v>698733.20000000007</v>
      </c>
      <c r="AU454">
        <v>118</v>
      </c>
      <c r="AV454">
        <v>59</v>
      </c>
      <c r="AX454">
        <v>0</v>
      </c>
      <c r="AY454">
        <v>56.33</v>
      </c>
    </row>
    <row r="455" spans="1:51" x14ac:dyDescent="0.25">
      <c r="A455" t="s">
        <v>1055</v>
      </c>
      <c r="B455" t="s">
        <v>1056</v>
      </c>
      <c r="C455" t="s">
        <v>1046</v>
      </c>
      <c r="D455" t="s">
        <v>222</v>
      </c>
      <c r="F455">
        <v>368.65</v>
      </c>
      <c r="H455">
        <v>2314063.63</v>
      </c>
      <c r="I455">
        <v>313529.45</v>
      </c>
      <c r="J455">
        <v>601476.30000000005</v>
      </c>
      <c r="K455">
        <v>2050196.2405999999</v>
      </c>
      <c r="L455">
        <v>5279265.6206</v>
      </c>
      <c r="M455">
        <v>0.9</v>
      </c>
      <c r="N455">
        <v>4956358.68</v>
      </c>
      <c r="O455">
        <v>13444.61</v>
      </c>
      <c r="Q455">
        <v>815407.22</v>
      </c>
      <c r="R455">
        <v>2056660.03</v>
      </c>
      <c r="S455">
        <v>3151362.79</v>
      </c>
      <c r="T455">
        <v>0.63582218186033301</v>
      </c>
      <c r="V455">
        <v>1804995.8899999997</v>
      </c>
      <c r="W455">
        <v>0.63582218186033301</v>
      </c>
      <c r="X455">
        <v>1</v>
      </c>
      <c r="Y455">
        <v>1</v>
      </c>
      <c r="AA455">
        <v>286229.71266481047</v>
      </c>
      <c r="AB455">
        <v>85868.913799443137</v>
      </c>
      <c r="AC455">
        <v>1038866.2999730927</v>
      </c>
      <c r="AD455">
        <v>54187.954510607553</v>
      </c>
      <c r="AE455">
        <v>54187.954510607553</v>
      </c>
      <c r="AF455">
        <v>53174.994878732497</v>
      </c>
      <c r="AG455">
        <v>232.92801790164964</v>
      </c>
      <c r="AH455">
        <v>146.99024687537653</v>
      </c>
      <c r="AI455">
        <v>144.24249255047471</v>
      </c>
      <c r="AJ455">
        <v>0</v>
      </c>
      <c r="AK455">
        <v>0</v>
      </c>
      <c r="AL455">
        <v>0</v>
      </c>
      <c r="AM455">
        <v>0</v>
      </c>
      <c r="AN455">
        <v>139043.9</v>
      </c>
      <c r="AO455">
        <v>377.17</v>
      </c>
      <c r="AP455">
        <v>2110188.1799999997</v>
      </c>
      <c r="AQ455">
        <v>2249232.0799999996</v>
      </c>
      <c r="AS455">
        <v>2249232.0799999996</v>
      </c>
      <c r="AU455">
        <v>118</v>
      </c>
      <c r="AV455">
        <v>59</v>
      </c>
      <c r="AX455">
        <v>2.5</v>
      </c>
      <c r="AY455">
        <v>140.66</v>
      </c>
    </row>
    <row r="456" spans="1:51" x14ac:dyDescent="0.25">
      <c r="A456" t="s">
        <v>1057</v>
      </c>
      <c r="B456" t="s">
        <v>1058</v>
      </c>
      <c r="C456" t="s">
        <v>1059</v>
      </c>
      <c r="D456" t="s">
        <v>102</v>
      </c>
      <c r="F456">
        <v>1970.46</v>
      </c>
      <c r="H456">
        <v>11894061.240000002</v>
      </c>
      <c r="I456">
        <v>1675836.82</v>
      </c>
      <c r="J456">
        <v>3891566.3000000007</v>
      </c>
      <c r="K456">
        <v>10145042.063240001</v>
      </c>
      <c r="L456">
        <v>27606506.423240006</v>
      </c>
      <c r="M456">
        <v>0.9</v>
      </c>
      <c r="N456">
        <v>25860359.98</v>
      </c>
      <c r="O456">
        <v>13124.02</v>
      </c>
      <c r="Q456">
        <v>4715031.16</v>
      </c>
      <c r="R456">
        <v>11115902.27</v>
      </c>
      <c r="S456">
        <v>16725240.6</v>
      </c>
      <c r="T456">
        <v>0.64675204107502915</v>
      </c>
      <c r="V456">
        <v>9135119.3800000008</v>
      </c>
      <c r="W456">
        <v>0.64675204107502915</v>
      </c>
      <c r="X456">
        <v>1</v>
      </c>
      <c r="Y456">
        <v>1</v>
      </c>
      <c r="AA456">
        <v>1210785.6892557908</v>
      </c>
      <c r="AB456">
        <v>363235.70677673724</v>
      </c>
      <c r="AC456">
        <v>5092808.3910113135</v>
      </c>
      <c r="AD456">
        <v>265644.25993076229</v>
      </c>
      <c r="AE456">
        <v>265644.25993076229</v>
      </c>
      <c r="AF456">
        <v>260678.45315360275</v>
      </c>
      <c r="AG456">
        <v>184.34056351143246</v>
      </c>
      <c r="AH456">
        <v>134.8133227422847</v>
      </c>
      <c r="AI456">
        <v>132.29319709793791</v>
      </c>
      <c r="AJ456">
        <v>0</v>
      </c>
      <c r="AK456">
        <v>0</v>
      </c>
      <c r="AL456">
        <v>0</v>
      </c>
      <c r="AM456">
        <v>0</v>
      </c>
      <c r="AN456">
        <v>623914.15</v>
      </c>
      <c r="AO456">
        <v>316.63</v>
      </c>
      <c r="AP456">
        <v>11641712.210000001</v>
      </c>
      <c r="AQ456">
        <v>12265626.360000001</v>
      </c>
      <c r="AS456">
        <v>12265626.360000001</v>
      </c>
      <c r="AU456">
        <v>118</v>
      </c>
      <c r="AV456">
        <v>59</v>
      </c>
      <c r="AX456">
        <v>0</v>
      </c>
      <c r="AY456">
        <v>1065.33</v>
      </c>
    </row>
    <row r="457" spans="1:51" x14ac:dyDescent="0.25">
      <c r="A457" t="s">
        <v>1060</v>
      </c>
      <c r="B457" t="s">
        <v>1061</v>
      </c>
      <c r="C457" t="s">
        <v>1059</v>
      </c>
      <c r="D457" t="s">
        <v>102</v>
      </c>
      <c r="F457">
        <v>224.62</v>
      </c>
      <c r="H457">
        <v>1348515.8199999998</v>
      </c>
      <c r="I457">
        <v>191034.81</v>
      </c>
      <c r="J457">
        <v>459191.42</v>
      </c>
      <c r="K457">
        <v>1159736.5152799997</v>
      </c>
      <c r="L457">
        <v>3158478.5652799997</v>
      </c>
      <c r="M457">
        <v>0.9</v>
      </c>
      <c r="N457">
        <v>2958604.36</v>
      </c>
      <c r="O457">
        <v>13171.59</v>
      </c>
      <c r="Q457">
        <v>1407826.39</v>
      </c>
      <c r="R457">
        <v>488730.94</v>
      </c>
      <c r="S457">
        <v>2615705.4099999997</v>
      </c>
      <c r="T457">
        <v>0.88410111381029666</v>
      </c>
      <c r="V457">
        <v>342898.95000000019</v>
      </c>
      <c r="W457">
        <v>0.88410111381029666</v>
      </c>
      <c r="X457">
        <v>2</v>
      </c>
      <c r="Y457">
        <v>0</v>
      </c>
      <c r="AA457">
        <v>0</v>
      </c>
      <c r="AB457">
        <v>0</v>
      </c>
      <c r="AC457">
        <v>27399.934405000251</v>
      </c>
      <c r="AD457">
        <v>1429.1987324742754</v>
      </c>
      <c r="AE457">
        <v>7253.9830157162642</v>
      </c>
      <c r="AF457">
        <v>7118.381071860098</v>
      </c>
      <c r="AG457">
        <v>0</v>
      </c>
      <c r="AH457">
        <v>6.3627403279951711</v>
      </c>
      <c r="AI457">
        <v>31.69077139996482</v>
      </c>
      <c r="AJ457">
        <v>0</v>
      </c>
      <c r="AK457">
        <v>0</v>
      </c>
      <c r="AL457">
        <v>0</v>
      </c>
      <c r="AM457">
        <v>0</v>
      </c>
      <c r="AN457">
        <v>7118.38</v>
      </c>
      <c r="AO457">
        <v>31.69</v>
      </c>
      <c r="AP457">
        <v>521701.56</v>
      </c>
      <c r="AQ457">
        <v>528819.93999999994</v>
      </c>
      <c r="AS457">
        <v>528819.93999999994</v>
      </c>
      <c r="AU457">
        <v>118</v>
      </c>
      <c r="AV457">
        <v>59</v>
      </c>
      <c r="AX457">
        <v>0</v>
      </c>
      <c r="AY457">
        <v>129.33000000000001</v>
      </c>
    </row>
    <row r="458" spans="1:51" x14ac:dyDescent="0.25">
      <c r="A458" t="s">
        <v>1062</v>
      </c>
      <c r="B458" t="s">
        <v>1063</v>
      </c>
      <c r="C458" t="s">
        <v>1064</v>
      </c>
      <c r="D458" t="s">
        <v>102</v>
      </c>
      <c r="F458">
        <v>1054.21</v>
      </c>
      <c r="H458">
        <v>6385483.4199999999</v>
      </c>
      <c r="I458">
        <v>896584.52</v>
      </c>
      <c r="J458">
        <v>2090420.62</v>
      </c>
      <c r="K458">
        <v>5466351.0422399994</v>
      </c>
      <c r="L458">
        <v>14838839.602239998</v>
      </c>
      <c r="M458">
        <v>0.9</v>
      </c>
      <c r="N458">
        <v>13901590.74</v>
      </c>
      <c r="O458">
        <v>13186.73</v>
      </c>
      <c r="Q458">
        <v>2630552.85</v>
      </c>
      <c r="R458">
        <v>6046027.0800000001</v>
      </c>
      <c r="S458">
        <v>8945743.3900000006</v>
      </c>
      <c r="T458">
        <v>0.64350501732580856</v>
      </c>
      <c r="V458">
        <v>4955847.3499999996</v>
      </c>
      <c r="W458">
        <v>0.64350501732580856</v>
      </c>
      <c r="X458">
        <v>1</v>
      </c>
      <c r="Y458">
        <v>1</v>
      </c>
      <c r="AA458">
        <v>696013.22777136788</v>
      </c>
      <c r="AB458">
        <v>208803.96833141035</v>
      </c>
      <c r="AC458">
        <v>2732168.1380114658</v>
      </c>
      <c r="AD458">
        <v>142511.70028494642</v>
      </c>
      <c r="AE458">
        <v>142511.70028494642</v>
      </c>
      <c r="AF458">
        <v>139847.66543140219</v>
      </c>
      <c r="AG458">
        <v>198.06676879503166</v>
      </c>
      <c r="AH458">
        <v>135.18340775077681</v>
      </c>
      <c r="AI458">
        <v>132.65636394210088</v>
      </c>
      <c r="AJ458">
        <v>0</v>
      </c>
      <c r="AK458">
        <v>0</v>
      </c>
      <c r="AL458">
        <v>0</v>
      </c>
      <c r="AM458">
        <v>0</v>
      </c>
      <c r="AN458">
        <v>348651.63</v>
      </c>
      <c r="AO458">
        <v>330.72</v>
      </c>
      <c r="AP458">
        <v>6412779.4999999991</v>
      </c>
      <c r="AQ458">
        <v>6761431.129999999</v>
      </c>
      <c r="AS458">
        <v>6761431.129999999</v>
      </c>
      <c r="AU458">
        <v>117</v>
      </c>
      <c r="AV458">
        <v>59</v>
      </c>
      <c r="AX458">
        <v>0</v>
      </c>
      <c r="AY458">
        <v>574</v>
      </c>
    </row>
    <row r="459" spans="1:51" x14ac:dyDescent="0.25">
      <c r="A459" t="s">
        <v>1065</v>
      </c>
      <c r="B459" t="s">
        <v>1066</v>
      </c>
      <c r="C459" t="s">
        <v>1064</v>
      </c>
      <c r="D459" t="s">
        <v>102</v>
      </c>
      <c r="F459">
        <v>3800.05</v>
      </c>
      <c r="H459">
        <v>22762596.43</v>
      </c>
      <c r="I459">
        <v>3231866.52</v>
      </c>
      <c r="J459">
        <v>7246453.4000000004</v>
      </c>
      <c r="K459">
        <v>19413286.955200002</v>
      </c>
      <c r="L459">
        <v>52654203.305200003</v>
      </c>
      <c r="M459">
        <v>0.9</v>
      </c>
      <c r="N459">
        <v>49330111.670000002</v>
      </c>
      <c r="O459">
        <v>12981.43</v>
      </c>
      <c r="Q459">
        <v>22854640.73</v>
      </c>
      <c r="R459">
        <v>9906930.5399999991</v>
      </c>
      <c r="S459">
        <v>33455438.93</v>
      </c>
      <c r="T459">
        <v>0.67819507796382816</v>
      </c>
      <c r="V459">
        <v>15874672.740000002</v>
      </c>
      <c r="W459">
        <v>0.67819507796382816</v>
      </c>
      <c r="X459">
        <v>1</v>
      </c>
      <c r="Y459">
        <v>1</v>
      </c>
      <c r="AA459">
        <v>758554.24137594551</v>
      </c>
      <c r="AB459">
        <v>227566.27241278364</v>
      </c>
      <c r="AC459">
        <v>5750254.9478251617</v>
      </c>
      <c r="AD459">
        <v>299937.1079273785</v>
      </c>
      <c r="AE459">
        <v>299937.1079273785</v>
      </c>
      <c r="AF459">
        <v>294330.24962878169</v>
      </c>
      <c r="AG459">
        <v>59.88507319976938</v>
      </c>
      <c r="AH459">
        <v>78.92977932589794</v>
      </c>
      <c r="AI459">
        <v>77.454309714025257</v>
      </c>
      <c r="AJ459">
        <v>0</v>
      </c>
      <c r="AK459">
        <v>0</v>
      </c>
      <c r="AL459">
        <v>0</v>
      </c>
      <c r="AM459">
        <v>0</v>
      </c>
      <c r="AN459">
        <v>521896.52</v>
      </c>
      <c r="AO459">
        <v>137.33000000000001</v>
      </c>
      <c r="AP459">
        <v>10562743.26</v>
      </c>
      <c r="AQ459">
        <v>11084639.779999999</v>
      </c>
      <c r="AS459">
        <v>11084639.779999999</v>
      </c>
      <c r="AU459">
        <v>117</v>
      </c>
      <c r="AV459">
        <v>59</v>
      </c>
      <c r="AX459">
        <v>20.5</v>
      </c>
      <c r="AY459">
        <v>1912</v>
      </c>
    </row>
    <row r="460" spans="1:51" x14ac:dyDescent="0.25">
      <c r="A460" t="s">
        <v>1067</v>
      </c>
      <c r="B460" t="s">
        <v>1068</v>
      </c>
      <c r="C460" t="s">
        <v>1064</v>
      </c>
      <c r="D460" t="s">
        <v>102</v>
      </c>
      <c r="F460">
        <v>480.75</v>
      </c>
      <c r="H460">
        <v>2816854.1500000004</v>
      </c>
      <c r="I460">
        <v>408868.26</v>
      </c>
      <c r="J460">
        <v>764007.71999999986</v>
      </c>
      <c r="K460">
        <v>2405749.3379999995</v>
      </c>
      <c r="L460">
        <v>6395479.4679999994</v>
      </c>
      <c r="M460">
        <v>0.9</v>
      </c>
      <c r="N460">
        <v>5996506.4500000002</v>
      </c>
      <c r="O460">
        <v>12473.23</v>
      </c>
      <c r="Q460">
        <v>1128192.6299999999</v>
      </c>
      <c r="R460">
        <v>2340337.1800000002</v>
      </c>
      <c r="S460">
        <v>3743953.7800000003</v>
      </c>
      <c r="T460">
        <v>0.62435583305342734</v>
      </c>
      <c r="V460">
        <v>2252552.67</v>
      </c>
      <c r="W460">
        <v>0.62435583305342734</v>
      </c>
      <c r="X460">
        <v>1</v>
      </c>
      <c r="Y460">
        <v>1</v>
      </c>
      <c r="AA460">
        <v>415056.28072893433</v>
      </c>
      <c r="AB460">
        <v>124516.88421868029</v>
      </c>
      <c r="AC460">
        <v>1245786.728250854</v>
      </c>
      <c r="AD460">
        <v>64981.061145331551</v>
      </c>
      <c r="AE460">
        <v>64981.061145331551</v>
      </c>
      <c r="AF460">
        <v>63766.341151356864</v>
      </c>
      <c r="AG460">
        <v>259.00547939403077</v>
      </c>
      <c r="AH460">
        <v>135.16601382284253</v>
      </c>
      <c r="AI460">
        <v>132.63929516662895</v>
      </c>
      <c r="AJ460">
        <v>0</v>
      </c>
      <c r="AK460">
        <v>0</v>
      </c>
      <c r="AL460">
        <v>0</v>
      </c>
      <c r="AM460">
        <v>0</v>
      </c>
      <c r="AN460">
        <v>188283.22</v>
      </c>
      <c r="AO460">
        <v>391.64</v>
      </c>
      <c r="AP460">
        <v>2397368.9499999997</v>
      </c>
      <c r="AQ460">
        <v>2585652.17</v>
      </c>
      <c r="AS460">
        <v>2585652.17</v>
      </c>
      <c r="AU460">
        <v>117</v>
      </c>
      <c r="AV460">
        <v>59</v>
      </c>
      <c r="AX460">
        <v>0</v>
      </c>
      <c r="AY460">
        <v>178.66</v>
      </c>
    </row>
    <row r="461" spans="1:51" x14ac:dyDescent="0.25">
      <c r="A461" t="s">
        <v>1069</v>
      </c>
      <c r="B461" t="s">
        <v>1070</v>
      </c>
      <c r="C461" t="s">
        <v>1064</v>
      </c>
      <c r="D461" t="s">
        <v>102</v>
      </c>
      <c r="F461">
        <v>2315.29</v>
      </c>
      <c r="H461">
        <v>14052245.890000001</v>
      </c>
      <c r="I461">
        <v>1969107.83</v>
      </c>
      <c r="J461">
        <v>4702189.51</v>
      </c>
      <c r="K461">
        <v>11987127.763759999</v>
      </c>
      <c r="L461">
        <v>32710670.993759997</v>
      </c>
      <c r="M461">
        <v>0.9</v>
      </c>
      <c r="N461">
        <v>30638316.670000002</v>
      </c>
      <c r="O461">
        <v>13233.03</v>
      </c>
      <c r="Q461">
        <v>5674533.1299999999</v>
      </c>
      <c r="R461">
        <v>13653268.43</v>
      </c>
      <c r="S461">
        <v>19603033.780000001</v>
      </c>
      <c r="T461">
        <v>0.63982084887824875</v>
      </c>
      <c r="V461">
        <v>11035282.890000001</v>
      </c>
      <c r="W461">
        <v>0.63982084887824875</v>
      </c>
      <c r="X461">
        <v>1</v>
      </c>
      <c r="Y461">
        <v>1</v>
      </c>
      <c r="AA461">
        <v>1646850.3545078561</v>
      </c>
      <c r="AB461">
        <v>494055.10635235679</v>
      </c>
      <c r="AC461">
        <v>6106041.6688544657</v>
      </c>
      <c r="AD461">
        <v>318495.17902383575</v>
      </c>
      <c r="AE461">
        <v>318495.17902383575</v>
      </c>
      <c r="AF461">
        <v>312541.40641492856</v>
      </c>
      <c r="AG461">
        <v>213.38800165523836</v>
      </c>
      <c r="AH461">
        <v>137.56167867689825</v>
      </c>
      <c r="AI461">
        <v>134.99017678775814</v>
      </c>
      <c r="AJ461">
        <v>0</v>
      </c>
      <c r="AK461">
        <v>0</v>
      </c>
      <c r="AL461">
        <v>0</v>
      </c>
      <c r="AM461">
        <v>0</v>
      </c>
      <c r="AN461">
        <v>806596.51</v>
      </c>
      <c r="AO461">
        <v>348.37</v>
      </c>
      <c r="AP461">
        <v>14393401.180000002</v>
      </c>
      <c r="AQ461">
        <v>15199997.690000001</v>
      </c>
      <c r="AS461">
        <v>15199997.690000001</v>
      </c>
      <c r="AU461">
        <v>117</v>
      </c>
      <c r="AV461">
        <v>59</v>
      </c>
      <c r="AX461">
        <v>9.33</v>
      </c>
      <c r="AY461">
        <v>1298.33</v>
      </c>
    </row>
    <row r="462" spans="1:51" x14ac:dyDescent="0.25">
      <c r="A462" t="s">
        <v>1071</v>
      </c>
      <c r="B462" t="s">
        <v>1072</v>
      </c>
      <c r="C462" t="s">
        <v>1064</v>
      </c>
      <c r="D462" t="s">
        <v>102</v>
      </c>
      <c r="F462">
        <v>2177.75</v>
      </c>
      <c r="H462">
        <v>12703281.869999999</v>
      </c>
      <c r="I462">
        <v>1852132.82</v>
      </c>
      <c r="J462">
        <v>3367774.2699999991</v>
      </c>
      <c r="K462">
        <v>10812781.254999999</v>
      </c>
      <c r="L462">
        <v>28735970.214999996</v>
      </c>
      <c r="M462">
        <v>0.9</v>
      </c>
      <c r="N462">
        <v>26943651.309999999</v>
      </c>
      <c r="O462">
        <v>12372.24</v>
      </c>
      <c r="Q462">
        <v>6981100.0499999998</v>
      </c>
      <c r="R462">
        <v>9524996.8000000007</v>
      </c>
      <c r="S462">
        <v>16707038.640000001</v>
      </c>
      <c r="T462">
        <v>0.62007329473564221</v>
      </c>
      <c r="V462">
        <v>10236612.669999998</v>
      </c>
      <c r="W462">
        <v>0.62007329473564221</v>
      </c>
      <c r="X462">
        <v>1</v>
      </c>
      <c r="Y462">
        <v>1</v>
      </c>
      <c r="AA462">
        <v>1980328.3803527132</v>
      </c>
      <c r="AB462">
        <v>594098.51410581393</v>
      </c>
      <c r="AC462">
        <v>5147883.6125441007</v>
      </c>
      <c r="AD462">
        <v>268517.01997616718</v>
      </c>
      <c r="AE462">
        <v>268517.01997616718</v>
      </c>
      <c r="AF462">
        <v>263497.51141261728</v>
      </c>
      <c r="AG462">
        <v>272.80381775034505</v>
      </c>
      <c r="AH462">
        <v>123.30020432839729</v>
      </c>
      <c r="AI462">
        <v>120.99529854786697</v>
      </c>
      <c r="AJ462">
        <v>0</v>
      </c>
      <c r="AK462">
        <v>0</v>
      </c>
      <c r="AL462">
        <v>0</v>
      </c>
      <c r="AM462">
        <v>0</v>
      </c>
      <c r="AN462">
        <v>857596.02</v>
      </c>
      <c r="AO462">
        <v>393.79</v>
      </c>
      <c r="AP462">
        <v>9748986.0499999989</v>
      </c>
      <c r="AQ462">
        <v>10606582.069999998</v>
      </c>
      <c r="AS462">
        <v>10606582.069999998</v>
      </c>
      <c r="AU462">
        <v>117</v>
      </c>
      <c r="AV462">
        <v>59</v>
      </c>
      <c r="AX462">
        <v>11</v>
      </c>
      <c r="AY462">
        <v>748.66</v>
      </c>
    </row>
    <row r="463" spans="1:51" x14ac:dyDescent="0.25">
      <c r="A463" t="s">
        <v>1073</v>
      </c>
      <c r="B463" t="s">
        <v>1074</v>
      </c>
      <c r="C463" t="s">
        <v>1075</v>
      </c>
      <c r="D463" t="s">
        <v>97</v>
      </c>
      <c r="F463">
        <v>86</v>
      </c>
      <c r="H463">
        <v>522829.35</v>
      </c>
      <c r="I463">
        <v>73141.279999999999</v>
      </c>
      <c r="J463">
        <v>113595.52000000002</v>
      </c>
      <c r="K463">
        <v>464793.76399999997</v>
      </c>
      <c r="L463">
        <v>1174359.9139999999</v>
      </c>
      <c r="M463">
        <v>1.0572999999999999</v>
      </c>
      <c r="N463">
        <v>1215018.05</v>
      </c>
      <c r="O463">
        <v>14128.11</v>
      </c>
      <c r="Q463">
        <v>121501.8</v>
      </c>
      <c r="R463">
        <v>418832.32</v>
      </c>
      <c r="S463">
        <v>540334.12</v>
      </c>
      <c r="T463">
        <v>0.44471283369000153</v>
      </c>
      <c r="V463">
        <v>674683.93</v>
      </c>
      <c r="W463">
        <v>0.44471283369000153</v>
      </c>
      <c r="X463">
        <v>1</v>
      </c>
      <c r="Y463">
        <v>1</v>
      </c>
      <c r="AA463">
        <v>302368.59966725751</v>
      </c>
      <c r="AB463">
        <v>90710.579900177254</v>
      </c>
      <c r="AC463">
        <v>416224.39058984059</v>
      </c>
      <c r="AD463">
        <v>21710.539983895716</v>
      </c>
      <c r="AE463">
        <v>21710.539983895716</v>
      </c>
      <c r="AF463">
        <v>21304.695164903875</v>
      </c>
      <c r="AG463">
        <v>1054.774184885782</v>
      </c>
      <c r="AH463">
        <v>252.44813934762462</v>
      </c>
      <c r="AI463">
        <v>247.72901354539388</v>
      </c>
      <c r="AJ463">
        <v>0</v>
      </c>
      <c r="AK463">
        <v>0</v>
      </c>
      <c r="AL463">
        <v>0</v>
      </c>
      <c r="AM463">
        <v>0</v>
      </c>
      <c r="AN463">
        <v>112015.27</v>
      </c>
      <c r="AO463">
        <v>1302.5</v>
      </c>
      <c r="AP463">
        <v>418832.31999999995</v>
      </c>
      <c r="AQ463">
        <v>530847.59</v>
      </c>
      <c r="AS463">
        <v>530847.59</v>
      </c>
      <c r="AU463">
        <v>75</v>
      </c>
      <c r="AV463">
        <v>38</v>
      </c>
      <c r="AX463">
        <v>2</v>
      </c>
      <c r="AY463">
        <v>20.692510613867821</v>
      </c>
    </row>
    <row r="464" spans="1:51" x14ac:dyDescent="0.25">
      <c r="A464" t="s">
        <v>1076</v>
      </c>
      <c r="B464" t="s">
        <v>1077</v>
      </c>
      <c r="C464" t="s">
        <v>1075</v>
      </c>
      <c r="D464" t="s">
        <v>97</v>
      </c>
      <c r="F464">
        <v>144</v>
      </c>
      <c r="H464">
        <v>867971.07000000007</v>
      </c>
      <c r="I464">
        <v>122469.12</v>
      </c>
      <c r="J464">
        <v>203459.03</v>
      </c>
      <c r="K464">
        <v>777003.10399999993</v>
      </c>
      <c r="L464">
        <v>1970902.324</v>
      </c>
      <c r="M464">
        <v>1.0572999999999999</v>
      </c>
      <c r="N464">
        <v>2039312.74</v>
      </c>
      <c r="O464">
        <v>14161.89</v>
      </c>
      <c r="Q464">
        <v>203931.27</v>
      </c>
      <c r="R464">
        <v>868795.61</v>
      </c>
      <c r="S464">
        <v>1072726.8799999999</v>
      </c>
      <c r="T464">
        <v>0.52602372307054768</v>
      </c>
      <c r="V464">
        <v>966585.8600000001</v>
      </c>
      <c r="W464">
        <v>0.52602372307054768</v>
      </c>
      <c r="X464">
        <v>1</v>
      </c>
      <c r="Y464">
        <v>1</v>
      </c>
      <c r="AA464">
        <v>341683.70612263982</v>
      </c>
      <c r="AB464">
        <v>102505.11183679194</v>
      </c>
      <c r="AC464">
        <v>594134.52674688736</v>
      </c>
      <c r="AD464">
        <v>30990.450560746409</v>
      </c>
      <c r="AE464">
        <v>30990.450560746409</v>
      </c>
      <c r="AF464">
        <v>30411.132229298582</v>
      </c>
      <c r="AG464">
        <v>711.84105442216628</v>
      </c>
      <c r="AH464">
        <v>215.2114622274056</v>
      </c>
      <c r="AI464">
        <v>211.18841825901794</v>
      </c>
      <c r="AJ464">
        <v>0</v>
      </c>
      <c r="AK464">
        <v>0</v>
      </c>
      <c r="AL464">
        <v>0</v>
      </c>
      <c r="AM464">
        <v>0</v>
      </c>
      <c r="AN464">
        <v>132916.24</v>
      </c>
      <c r="AO464">
        <v>923.02</v>
      </c>
      <c r="AP464">
        <v>868795.61</v>
      </c>
      <c r="AQ464">
        <v>1001711.85</v>
      </c>
      <c r="AS464">
        <v>1001711.85</v>
      </c>
      <c r="AU464">
        <v>75</v>
      </c>
      <c r="AV464">
        <v>38</v>
      </c>
      <c r="AX464">
        <v>7</v>
      </c>
      <c r="AY464">
        <v>34.647924748801934</v>
      </c>
    </row>
    <row r="465" spans="1:51" x14ac:dyDescent="0.25">
      <c r="A465" t="s">
        <v>1078</v>
      </c>
      <c r="B465" t="s">
        <v>1079</v>
      </c>
      <c r="C465" t="s">
        <v>1075</v>
      </c>
      <c r="D465" t="s">
        <v>102</v>
      </c>
      <c r="F465">
        <v>2074.6999999999998</v>
      </c>
      <c r="H465">
        <v>11830956.370000001</v>
      </c>
      <c r="I465">
        <v>1764490.85</v>
      </c>
      <c r="J465">
        <v>2768559.3899999997</v>
      </c>
      <c r="K465">
        <v>9518812.8598000016</v>
      </c>
      <c r="L465">
        <v>25882819.469800003</v>
      </c>
      <c r="M465">
        <v>1.0572999999999999</v>
      </c>
      <c r="N465">
        <v>26820477.039999999</v>
      </c>
      <c r="O465">
        <v>12927.4</v>
      </c>
      <c r="Q465">
        <v>24138429.329999998</v>
      </c>
      <c r="R465">
        <v>1347218.53</v>
      </c>
      <c r="S465">
        <v>26974765.939999998</v>
      </c>
      <c r="T465">
        <v>1.005752653085547</v>
      </c>
      <c r="V465">
        <v>-154288.89999999851</v>
      </c>
      <c r="W465">
        <v>1.005752653085547</v>
      </c>
      <c r="X465">
        <v>4</v>
      </c>
      <c r="Y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1.0350493029973913</v>
      </c>
      <c r="AL465">
        <v>0</v>
      </c>
      <c r="AM465">
        <v>2147.4167889286873</v>
      </c>
      <c r="AN465">
        <v>2147.41</v>
      </c>
      <c r="AO465">
        <v>1.03</v>
      </c>
      <c r="AP465">
        <v>1347218.53</v>
      </c>
      <c r="AQ465">
        <v>1349365.94</v>
      </c>
      <c r="AS465">
        <v>1349365.94</v>
      </c>
      <c r="AU465">
        <v>79</v>
      </c>
      <c r="AV465">
        <v>40</v>
      </c>
      <c r="AX465">
        <v>1</v>
      </c>
      <c r="AY465">
        <v>529.33000000000004</v>
      </c>
    </row>
    <row r="466" spans="1:51" x14ac:dyDescent="0.25">
      <c r="A466" t="s">
        <v>1084</v>
      </c>
      <c r="B466" t="s">
        <v>1085</v>
      </c>
      <c r="C466" t="s">
        <v>1075</v>
      </c>
      <c r="D466" t="s">
        <v>211</v>
      </c>
      <c r="F466">
        <v>1141</v>
      </c>
      <c r="H466">
        <v>6549627.3800000008</v>
      </c>
      <c r="I466">
        <v>970397.68</v>
      </c>
      <c r="J466">
        <v>2224594.9</v>
      </c>
      <c r="K466">
        <v>5548688.6210000003</v>
      </c>
      <c r="L466">
        <v>15293308.581</v>
      </c>
      <c r="M466">
        <v>1.0572999999999999</v>
      </c>
      <c r="N466">
        <v>15851675.300000001</v>
      </c>
      <c r="O466">
        <v>13892.79</v>
      </c>
      <c r="Q466">
        <v>6131428</v>
      </c>
      <c r="R466">
        <v>3551397.98</v>
      </c>
      <c r="S466">
        <v>10016141.210000001</v>
      </c>
      <c r="T466">
        <v>0.6318664128831859</v>
      </c>
      <c r="V466">
        <v>5835534.0899999999</v>
      </c>
      <c r="W466">
        <v>0.6318664128831859</v>
      </c>
      <c r="X466">
        <v>1</v>
      </c>
      <c r="Y466">
        <v>1</v>
      </c>
      <c r="AA466">
        <v>978139.81042787619</v>
      </c>
      <c r="AB466">
        <v>293441.94312836282</v>
      </c>
      <c r="AC466">
        <v>2426386.1750656883</v>
      </c>
      <c r="AD466">
        <v>126561.91050092972</v>
      </c>
      <c r="AE466">
        <v>126561.91050092972</v>
      </c>
      <c r="AF466">
        <v>124196.03219036663</v>
      </c>
      <c r="AG466">
        <v>257.17961711512953</v>
      </c>
      <c r="AH466">
        <v>110.9219198080015</v>
      </c>
      <c r="AI466">
        <v>108.84840682766576</v>
      </c>
      <c r="AJ466">
        <v>0</v>
      </c>
      <c r="AK466">
        <v>0</v>
      </c>
      <c r="AL466">
        <v>0</v>
      </c>
      <c r="AM466">
        <v>0</v>
      </c>
      <c r="AN466">
        <v>417637.97</v>
      </c>
      <c r="AO466">
        <v>366.02</v>
      </c>
      <c r="AP466">
        <v>3722465.77</v>
      </c>
      <c r="AQ466">
        <v>4140103.74</v>
      </c>
      <c r="AS466">
        <v>4140103.74</v>
      </c>
      <c r="AU466">
        <v>75</v>
      </c>
      <c r="AV466">
        <v>38</v>
      </c>
      <c r="AX466">
        <v>86</v>
      </c>
      <c r="AY466">
        <v>492.66</v>
      </c>
    </row>
    <row r="467" spans="1:51" x14ac:dyDescent="0.25">
      <c r="A467" t="s">
        <v>1090</v>
      </c>
      <c r="B467" t="s">
        <v>1091</v>
      </c>
      <c r="C467" t="s">
        <v>1075</v>
      </c>
      <c r="D467" t="s">
        <v>222</v>
      </c>
      <c r="F467">
        <v>201.48</v>
      </c>
      <c r="H467">
        <v>1244462.3</v>
      </c>
      <c r="I467">
        <v>171354.71</v>
      </c>
      <c r="J467">
        <v>287269.12</v>
      </c>
      <c r="K467">
        <v>1102260.6371200001</v>
      </c>
      <c r="L467">
        <v>2805346.76712</v>
      </c>
      <c r="M467">
        <v>1.0572999999999999</v>
      </c>
      <c r="N467">
        <v>2902933.6</v>
      </c>
      <c r="O467">
        <v>14408.04</v>
      </c>
      <c r="Q467">
        <v>717472.35</v>
      </c>
      <c r="R467">
        <v>979589.74</v>
      </c>
      <c r="S467">
        <v>1761510.3599999999</v>
      </c>
      <c r="T467">
        <v>0.60680353143454602</v>
      </c>
      <c r="V467">
        <v>1141423.2400000002</v>
      </c>
      <c r="W467">
        <v>0.60680353143454602</v>
      </c>
      <c r="X467">
        <v>1</v>
      </c>
      <c r="Y467">
        <v>1</v>
      </c>
      <c r="AA467">
        <v>251883.6301003634</v>
      </c>
      <c r="AB467">
        <v>75565.089030109011</v>
      </c>
      <c r="AC467">
        <v>612308.4024707292</v>
      </c>
      <c r="AD467">
        <v>31938.411959658359</v>
      </c>
      <c r="AE467">
        <v>31938.411959658359</v>
      </c>
      <c r="AF467">
        <v>31341.372962458412</v>
      </c>
      <c r="AG467">
        <v>375.05007459851606</v>
      </c>
      <c r="AH467">
        <v>158.51901905726803</v>
      </c>
      <c r="AI467">
        <v>155.55575224567409</v>
      </c>
      <c r="AJ467">
        <v>0</v>
      </c>
      <c r="AK467">
        <v>0</v>
      </c>
      <c r="AL467">
        <v>0</v>
      </c>
      <c r="AM467">
        <v>0</v>
      </c>
      <c r="AN467">
        <v>106906.46</v>
      </c>
      <c r="AO467">
        <v>530.6</v>
      </c>
      <c r="AP467">
        <v>1001711.63</v>
      </c>
      <c r="AQ467">
        <v>1108618.0900000001</v>
      </c>
      <c r="AS467">
        <v>1108618.0900000001</v>
      </c>
      <c r="AU467">
        <v>79</v>
      </c>
      <c r="AV467">
        <v>40</v>
      </c>
      <c r="AX467">
        <v>0</v>
      </c>
      <c r="AY467">
        <v>60.33</v>
      </c>
    </row>
    <row r="468" spans="1:51" x14ac:dyDescent="0.25">
      <c r="A468" t="s">
        <v>1092</v>
      </c>
      <c r="B468" t="s">
        <v>1093</v>
      </c>
      <c r="C468" t="s">
        <v>1075</v>
      </c>
      <c r="D468" t="s">
        <v>211</v>
      </c>
      <c r="F468">
        <v>85</v>
      </c>
      <c r="H468">
        <v>450424.05999999994</v>
      </c>
      <c r="I468">
        <v>72290.8</v>
      </c>
      <c r="J468">
        <v>98473.819999999992</v>
      </c>
      <c r="K468">
        <v>382172.05300000001</v>
      </c>
      <c r="L468">
        <v>1003360.733</v>
      </c>
      <c r="M468">
        <v>1.0572999999999999</v>
      </c>
      <c r="N468">
        <v>1038954.84</v>
      </c>
      <c r="O468">
        <v>12222.99</v>
      </c>
      <c r="Q468">
        <v>591455.21</v>
      </c>
      <c r="R468">
        <v>238125.17</v>
      </c>
      <c r="S468">
        <v>835900.96</v>
      </c>
      <c r="T468">
        <v>0.80455947440410402</v>
      </c>
      <c r="V468">
        <v>203053.88</v>
      </c>
      <c r="W468">
        <v>0.80455947440410402</v>
      </c>
      <c r="X468">
        <v>2</v>
      </c>
      <c r="Y468">
        <v>0</v>
      </c>
      <c r="AA468">
        <v>0</v>
      </c>
      <c r="AB468">
        <v>0</v>
      </c>
      <c r="AC468">
        <v>46227.644215200024</v>
      </c>
      <c r="AD468">
        <v>2411.2645505304099</v>
      </c>
      <c r="AE468">
        <v>2745.0296337631662</v>
      </c>
      <c r="AF468">
        <v>2693.7155689970095</v>
      </c>
      <c r="AG468">
        <v>0</v>
      </c>
      <c r="AH468">
        <v>28.367818241534234</v>
      </c>
      <c r="AI468">
        <v>31.690771399964817</v>
      </c>
      <c r="AJ468">
        <v>0</v>
      </c>
      <c r="AK468">
        <v>0</v>
      </c>
      <c r="AL468">
        <v>0</v>
      </c>
      <c r="AM468">
        <v>0</v>
      </c>
      <c r="AN468">
        <v>2693.71</v>
      </c>
      <c r="AO468">
        <v>31.69</v>
      </c>
      <c r="AP468">
        <v>241131.97999999998</v>
      </c>
      <c r="AQ468">
        <v>243825.68999999997</v>
      </c>
      <c r="AS468">
        <v>243825.68999999997</v>
      </c>
      <c r="AU468">
        <v>79</v>
      </c>
      <c r="AV468">
        <v>40</v>
      </c>
      <c r="AX468">
        <v>0</v>
      </c>
      <c r="AY468">
        <v>16</v>
      </c>
    </row>
    <row r="469" spans="1:51" x14ac:dyDescent="0.25">
      <c r="A469" t="s">
        <v>1094</v>
      </c>
      <c r="B469" t="s">
        <v>1095</v>
      </c>
      <c r="C469" t="s">
        <v>1075</v>
      </c>
      <c r="D469" t="s">
        <v>211</v>
      </c>
      <c r="F469">
        <v>105.75</v>
      </c>
      <c r="H469">
        <v>609974.94999999995</v>
      </c>
      <c r="I469">
        <v>89938.26</v>
      </c>
      <c r="J469">
        <v>191483.6</v>
      </c>
      <c r="K469">
        <v>509595.89500000002</v>
      </c>
      <c r="L469">
        <v>1400992.7050000001</v>
      </c>
      <c r="M469">
        <v>1.0572999999999999</v>
      </c>
      <c r="N469">
        <v>1452069.74</v>
      </c>
      <c r="O469">
        <v>13731.15</v>
      </c>
      <c r="Q469">
        <v>459580.07</v>
      </c>
      <c r="R469">
        <v>791396.69</v>
      </c>
      <c r="S469">
        <v>1264516.28</v>
      </c>
      <c r="T469">
        <v>0.87083715414384988</v>
      </c>
      <c r="V469">
        <v>187553.45999999996</v>
      </c>
      <c r="W469">
        <v>0.87083715414384988</v>
      </c>
      <c r="X469">
        <v>2</v>
      </c>
      <c r="Y469">
        <v>0</v>
      </c>
      <c r="AA469">
        <v>0</v>
      </c>
      <c r="AB469">
        <v>0</v>
      </c>
      <c r="AC469">
        <v>28943.823181000022</v>
      </c>
      <c r="AD469">
        <v>1509.7289939386042</v>
      </c>
      <c r="AE469">
        <v>3415.1398090641746</v>
      </c>
      <c r="AF469">
        <v>3351.2990755462797</v>
      </c>
      <c r="AG469">
        <v>0</v>
      </c>
      <c r="AH469">
        <v>14.276397105802403</v>
      </c>
      <c r="AI469">
        <v>31.69077139996482</v>
      </c>
      <c r="AJ469">
        <v>0</v>
      </c>
      <c r="AK469">
        <v>0</v>
      </c>
      <c r="AL469">
        <v>0</v>
      </c>
      <c r="AM469">
        <v>0</v>
      </c>
      <c r="AN469">
        <v>3351.29</v>
      </c>
      <c r="AO469">
        <v>31.69</v>
      </c>
      <c r="AP469">
        <v>810770</v>
      </c>
      <c r="AQ469">
        <v>814121.29</v>
      </c>
      <c r="AS469">
        <v>814121.29</v>
      </c>
      <c r="AU469">
        <v>79</v>
      </c>
      <c r="AV469">
        <v>40</v>
      </c>
      <c r="AX469">
        <v>0</v>
      </c>
      <c r="AY469">
        <v>50</v>
      </c>
    </row>
    <row r="470" spans="1:51" x14ac:dyDescent="0.25">
      <c r="A470" t="s">
        <v>1096</v>
      </c>
      <c r="B470" t="s">
        <v>1097</v>
      </c>
      <c r="C470" t="s">
        <v>1075</v>
      </c>
      <c r="D470" t="s">
        <v>222</v>
      </c>
      <c r="F470">
        <v>915.48</v>
      </c>
      <c r="H470">
        <v>5684726.2800000003</v>
      </c>
      <c r="I470">
        <v>778597.43</v>
      </c>
      <c r="J470">
        <v>1386992.68</v>
      </c>
      <c r="K470">
        <v>5041517.2271199999</v>
      </c>
      <c r="L470">
        <v>12891833.61712</v>
      </c>
      <c r="M470">
        <v>1.0572999999999999</v>
      </c>
      <c r="N470">
        <v>13341656.74</v>
      </c>
      <c r="O470">
        <v>14573.4</v>
      </c>
      <c r="Q470">
        <v>6151904.1100000003</v>
      </c>
      <c r="R470">
        <v>2320869.08</v>
      </c>
      <c r="S470">
        <v>8887115.5800000001</v>
      </c>
      <c r="T470">
        <v>0.66611784077424852</v>
      </c>
      <c r="V470">
        <v>4454541.16</v>
      </c>
      <c r="W470">
        <v>0.66611784077424852</v>
      </c>
      <c r="X470">
        <v>1</v>
      </c>
      <c r="Y470">
        <v>1</v>
      </c>
      <c r="AA470">
        <v>366286.39181843959</v>
      </c>
      <c r="AB470">
        <v>109885.91754553188</v>
      </c>
      <c r="AC470">
        <v>1730429.4039476279</v>
      </c>
      <c r="AD470">
        <v>90260.344211146759</v>
      </c>
      <c r="AE470">
        <v>90260.344211146759</v>
      </c>
      <c r="AF470">
        <v>88573.067290089675</v>
      </c>
      <c r="AG470">
        <v>120.03093191061724</v>
      </c>
      <c r="AH470">
        <v>98.593463768893642</v>
      </c>
      <c r="AI470">
        <v>96.750412122700297</v>
      </c>
      <c r="AJ470">
        <v>0</v>
      </c>
      <c r="AK470">
        <v>0</v>
      </c>
      <c r="AL470">
        <v>0</v>
      </c>
      <c r="AM470">
        <v>0</v>
      </c>
      <c r="AN470">
        <v>198458.98</v>
      </c>
      <c r="AO470">
        <v>216.78</v>
      </c>
      <c r="AP470">
        <v>2378139.54</v>
      </c>
      <c r="AQ470">
        <v>2576598.52</v>
      </c>
      <c r="AS470">
        <v>2576598.52</v>
      </c>
      <c r="AU470">
        <v>75</v>
      </c>
      <c r="AV470">
        <v>38</v>
      </c>
      <c r="AX470">
        <v>16.5</v>
      </c>
      <c r="AY470">
        <v>287</v>
      </c>
    </row>
    <row r="471" spans="1:51" x14ac:dyDescent="0.25">
      <c r="A471" t="s">
        <v>1098</v>
      </c>
      <c r="B471" t="s">
        <v>1099</v>
      </c>
      <c r="C471" t="s">
        <v>1075</v>
      </c>
      <c r="D471" t="s">
        <v>222</v>
      </c>
      <c r="F471">
        <v>2768</v>
      </c>
      <c r="H471">
        <v>16752483.16</v>
      </c>
      <c r="I471">
        <v>2354128.64</v>
      </c>
      <c r="J471">
        <v>3164906.3700000006</v>
      </c>
      <c r="K471">
        <v>14810470.445999999</v>
      </c>
      <c r="L471">
        <v>37081988.615999997</v>
      </c>
      <c r="M471">
        <v>1.0572999999999999</v>
      </c>
      <c r="N471">
        <v>38358146.600000001</v>
      </c>
      <c r="O471">
        <v>13857.71</v>
      </c>
      <c r="Q471">
        <v>20927949.780000001</v>
      </c>
      <c r="R471">
        <v>6048031.8899999997</v>
      </c>
      <c r="S471">
        <v>27595962.98</v>
      </c>
      <c r="T471">
        <v>0.7194289981674975</v>
      </c>
      <c r="V471">
        <v>10762183.620000001</v>
      </c>
      <c r="W471">
        <v>0.7194289981674975</v>
      </c>
      <c r="X471">
        <v>2</v>
      </c>
      <c r="Y471">
        <v>0</v>
      </c>
      <c r="AA471">
        <v>0</v>
      </c>
      <c r="AB471">
        <v>0</v>
      </c>
      <c r="AC471">
        <v>3752706.7025280031</v>
      </c>
      <c r="AD471">
        <v>195743.66797104347</v>
      </c>
      <c r="AE471">
        <v>195743.66797104347</v>
      </c>
      <c r="AF471">
        <v>192084.54417424084</v>
      </c>
      <c r="AG471">
        <v>0</v>
      </c>
      <c r="AH471">
        <v>70.716643053122638</v>
      </c>
      <c r="AI471">
        <v>69.394705265260427</v>
      </c>
      <c r="AJ471">
        <v>0</v>
      </c>
      <c r="AK471">
        <v>0</v>
      </c>
      <c r="AL471">
        <v>0</v>
      </c>
      <c r="AM471">
        <v>0</v>
      </c>
      <c r="AN471">
        <v>192084.54</v>
      </c>
      <c r="AO471">
        <v>69.39</v>
      </c>
      <c r="AP471">
        <v>6113973.6399999987</v>
      </c>
      <c r="AQ471">
        <v>6306058.1799999988</v>
      </c>
      <c r="AS471">
        <v>6306058.1799999988</v>
      </c>
      <c r="AU471">
        <v>75</v>
      </c>
      <c r="AV471">
        <v>38</v>
      </c>
      <c r="AX471">
        <v>21</v>
      </c>
      <c r="AY471">
        <v>444</v>
      </c>
    </row>
    <row r="472" spans="1:51" x14ac:dyDescent="0.25">
      <c r="A472" t="s">
        <v>1100</v>
      </c>
      <c r="B472" t="s">
        <v>1101</v>
      </c>
      <c r="C472" t="s">
        <v>1075</v>
      </c>
      <c r="D472" t="s">
        <v>211</v>
      </c>
      <c r="F472">
        <v>4642</v>
      </c>
      <c r="H472">
        <v>25379848.899999999</v>
      </c>
      <c r="I472">
        <v>3947928.16</v>
      </c>
      <c r="J472">
        <v>5913666.7800000003</v>
      </c>
      <c r="K472">
        <v>21282430.890999999</v>
      </c>
      <c r="L472">
        <v>56523874.730999991</v>
      </c>
      <c r="M472">
        <v>1.0572999999999999</v>
      </c>
      <c r="N472">
        <v>58543209.460000001</v>
      </c>
      <c r="O472">
        <v>12611.63</v>
      </c>
      <c r="Q472">
        <v>25840972.649999999</v>
      </c>
      <c r="R472">
        <v>13593051.689999999</v>
      </c>
      <c r="S472">
        <v>39795978.059999995</v>
      </c>
      <c r="T472">
        <v>0.67977103454143273</v>
      </c>
      <c r="V472">
        <v>18747231.400000006</v>
      </c>
      <c r="W472">
        <v>0.67977103454143273</v>
      </c>
      <c r="X472">
        <v>1</v>
      </c>
      <c r="Y472">
        <v>1</v>
      </c>
      <c r="AA472">
        <v>807963.44522448629</v>
      </c>
      <c r="AB472">
        <v>242389.03356734588</v>
      </c>
      <c r="AC472">
        <v>7066581.2654536823</v>
      </c>
      <c r="AD472">
        <v>368597.56079086754</v>
      </c>
      <c r="AE472">
        <v>368597.56079086754</v>
      </c>
      <c r="AF472">
        <v>361707.20198583696</v>
      </c>
      <c r="AG472">
        <v>52.216508739195575</v>
      </c>
      <c r="AH472">
        <v>79.404903229398442</v>
      </c>
      <c r="AI472">
        <v>77.920551914225967</v>
      </c>
      <c r="AJ472">
        <v>0</v>
      </c>
      <c r="AK472">
        <v>0</v>
      </c>
      <c r="AL472">
        <v>0</v>
      </c>
      <c r="AM472">
        <v>0</v>
      </c>
      <c r="AN472">
        <v>604096.23</v>
      </c>
      <c r="AO472">
        <v>130.13</v>
      </c>
      <c r="AP472">
        <v>13721542.52</v>
      </c>
      <c r="AQ472">
        <v>14325638.75</v>
      </c>
      <c r="AS472">
        <v>14325638.75</v>
      </c>
      <c r="AU472">
        <v>75</v>
      </c>
      <c r="AV472">
        <v>38</v>
      </c>
      <c r="AX472">
        <v>114.33</v>
      </c>
      <c r="AY472">
        <v>910.66</v>
      </c>
    </row>
    <row r="473" spans="1:51" x14ac:dyDescent="0.25">
      <c r="A473" t="s">
        <v>1102</v>
      </c>
      <c r="B473" t="s">
        <v>1103</v>
      </c>
      <c r="C473" t="s">
        <v>1104</v>
      </c>
      <c r="D473" t="s">
        <v>222</v>
      </c>
      <c r="F473">
        <v>173</v>
      </c>
      <c r="H473">
        <v>1050654.3700000001</v>
      </c>
      <c r="I473">
        <v>147133.04</v>
      </c>
      <c r="J473">
        <v>213402.3</v>
      </c>
      <c r="K473">
        <v>881932.47799999989</v>
      </c>
      <c r="L473">
        <v>2293122.1880000001</v>
      </c>
      <c r="M473">
        <v>1.0572999999999999</v>
      </c>
      <c r="N473">
        <v>2373983.35</v>
      </c>
      <c r="O473">
        <v>13722.44</v>
      </c>
      <c r="Q473">
        <v>2296808.4300000002</v>
      </c>
      <c r="R473">
        <v>126439.56</v>
      </c>
      <c r="S473">
        <v>2512314.14</v>
      </c>
      <c r="T473">
        <v>1.058269486178157</v>
      </c>
      <c r="V473">
        <v>-138330.79000000004</v>
      </c>
      <c r="W473">
        <v>1.058269486178157</v>
      </c>
      <c r="X473">
        <v>4</v>
      </c>
      <c r="Y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1.0987057860633624</v>
      </c>
      <c r="AL473">
        <v>0</v>
      </c>
      <c r="AM473">
        <v>190.07610098896171</v>
      </c>
      <c r="AN473">
        <v>190.07</v>
      </c>
      <c r="AO473">
        <v>1.0900000000000001</v>
      </c>
      <c r="AP473">
        <v>130042.84000000001</v>
      </c>
      <c r="AQ473">
        <v>130232.91000000002</v>
      </c>
      <c r="AS473">
        <v>130232.91000000002</v>
      </c>
      <c r="AU473">
        <v>75</v>
      </c>
      <c r="AV473">
        <v>38</v>
      </c>
      <c r="AX473">
        <v>2</v>
      </c>
      <c r="AY473">
        <v>35</v>
      </c>
    </row>
    <row r="474" spans="1:51" x14ac:dyDescent="0.25">
      <c r="A474" t="s">
        <v>1105</v>
      </c>
      <c r="B474" t="s">
        <v>1106</v>
      </c>
      <c r="C474" t="s">
        <v>1104</v>
      </c>
      <c r="D474" t="s">
        <v>211</v>
      </c>
      <c r="F474">
        <v>244.06</v>
      </c>
      <c r="H474">
        <v>1338172.74</v>
      </c>
      <c r="I474">
        <v>207568.14</v>
      </c>
      <c r="J474">
        <v>327847.79000000004</v>
      </c>
      <c r="K474">
        <v>1125563.0826400002</v>
      </c>
      <c r="L474">
        <v>2999151.7526400001</v>
      </c>
      <c r="M474">
        <v>1.0572999999999999</v>
      </c>
      <c r="N474">
        <v>3106508.38</v>
      </c>
      <c r="O474">
        <v>12728.46</v>
      </c>
      <c r="Q474">
        <v>2447307.2999999998</v>
      </c>
      <c r="R474">
        <v>202436.7</v>
      </c>
      <c r="S474">
        <v>2720562.32</v>
      </c>
      <c r="T474">
        <v>0.87576210562161749</v>
      </c>
      <c r="V474">
        <v>385946.06000000006</v>
      </c>
      <c r="W474">
        <v>0.87576210562161749</v>
      </c>
      <c r="X474">
        <v>2</v>
      </c>
      <c r="Y474">
        <v>0</v>
      </c>
      <c r="AA474">
        <v>0</v>
      </c>
      <c r="AB474">
        <v>0</v>
      </c>
      <c r="AC474">
        <v>15977.646108400018</v>
      </c>
      <c r="AD474">
        <v>833.40460705192822</v>
      </c>
      <c r="AE474">
        <v>7881.7874401910394</v>
      </c>
      <c r="AF474">
        <v>7734.449667875414</v>
      </c>
      <c r="AG474">
        <v>0</v>
      </c>
      <c r="AH474">
        <v>3.4147529585017136</v>
      </c>
      <c r="AI474">
        <v>31.69077139996482</v>
      </c>
      <c r="AJ474">
        <v>0</v>
      </c>
      <c r="AK474">
        <v>0</v>
      </c>
      <c r="AL474">
        <v>0</v>
      </c>
      <c r="AM474">
        <v>0</v>
      </c>
      <c r="AN474">
        <v>7734.44</v>
      </c>
      <c r="AO474">
        <v>31.69</v>
      </c>
      <c r="AP474">
        <v>205311.21000000002</v>
      </c>
      <c r="AQ474">
        <v>213045.65000000002</v>
      </c>
      <c r="AS474">
        <v>213045.65000000002</v>
      </c>
      <c r="AU474">
        <v>75</v>
      </c>
      <c r="AV474">
        <v>38</v>
      </c>
      <c r="AX474">
        <v>3</v>
      </c>
      <c r="AY474">
        <v>61</v>
      </c>
    </row>
    <row r="475" spans="1:51" x14ac:dyDescent="0.25">
      <c r="A475" t="s">
        <v>1107</v>
      </c>
      <c r="B475" t="s">
        <v>1108</v>
      </c>
      <c r="C475" t="s">
        <v>1104</v>
      </c>
      <c r="D475" t="s">
        <v>102</v>
      </c>
      <c r="F475">
        <v>2277.79</v>
      </c>
      <c r="H475">
        <v>13613586.26</v>
      </c>
      <c r="I475">
        <v>1937214.83</v>
      </c>
      <c r="J475">
        <v>5386499.6299999999</v>
      </c>
      <c r="K475">
        <v>11976580.06876</v>
      </c>
      <c r="L475">
        <v>32913880.788759999</v>
      </c>
      <c r="M475">
        <v>1.0572999999999999</v>
      </c>
      <c r="N475">
        <v>34113588.119999997</v>
      </c>
      <c r="O475">
        <v>14976.61</v>
      </c>
      <c r="Q475">
        <v>7142023.0099999998</v>
      </c>
      <c r="R475">
        <v>14937546.529999999</v>
      </c>
      <c r="S475">
        <v>23102689.149999999</v>
      </c>
      <c r="T475">
        <v>0.67722835454108776</v>
      </c>
      <c r="V475">
        <v>11010898.969999999</v>
      </c>
      <c r="W475">
        <v>0.67722835454108776</v>
      </c>
      <c r="X475">
        <v>1</v>
      </c>
      <c r="Y475">
        <v>1</v>
      </c>
      <c r="AA475">
        <v>557546.58586634696</v>
      </c>
      <c r="AB475">
        <v>167263.97575990407</v>
      </c>
      <c r="AC475">
        <v>6132371.0779663026</v>
      </c>
      <c r="AD475">
        <v>319868.53844773886</v>
      </c>
      <c r="AE475">
        <v>319868.53844773886</v>
      </c>
      <c r="AF475">
        <v>313889.09301783232</v>
      </c>
      <c r="AG475">
        <v>73.432570939333331</v>
      </c>
      <c r="AH475">
        <v>140.42933652695766</v>
      </c>
      <c r="AI475">
        <v>137.80422822904322</v>
      </c>
      <c r="AJ475">
        <v>0</v>
      </c>
      <c r="AK475">
        <v>0</v>
      </c>
      <c r="AL475">
        <v>0</v>
      </c>
      <c r="AM475">
        <v>0</v>
      </c>
      <c r="AN475">
        <v>481153.06</v>
      </c>
      <c r="AO475">
        <v>211.23</v>
      </c>
      <c r="AP475">
        <v>15396091.559999999</v>
      </c>
      <c r="AQ475">
        <v>15877244.619999999</v>
      </c>
      <c r="AS475">
        <v>15877244.619999999</v>
      </c>
      <c r="AU475">
        <v>75</v>
      </c>
      <c r="AV475">
        <v>38</v>
      </c>
      <c r="AX475">
        <v>389</v>
      </c>
      <c r="AY475">
        <v>1119</v>
      </c>
    </row>
    <row r="476" spans="1:51" x14ac:dyDescent="0.25">
      <c r="A476" t="s">
        <v>1109</v>
      </c>
      <c r="B476" t="s">
        <v>1110</v>
      </c>
      <c r="C476" t="s">
        <v>1104</v>
      </c>
      <c r="D476" t="s">
        <v>211</v>
      </c>
      <c r="F476">
        <v>121.75</v>
      </c>
      <c r="H476">
        <v>658407.79</v>
      </c>
      <c r="I476">
        <v>103545.94</v>
      </c>
      <c r="J476">
        <v>129417.73999999999</v>
      </c>
      <c r="K476">
        <v>547884.03700000001</v>
      </c>
      <c r="L476">
        <v>1439255.507</v>
      </c>
      <c r="M476">
        <v>1.0572999999999999</v>
      </c>
      <c r="N476">
        <v>1490331.09</v>
      </c>
      <c r="O476">
        <v>12240.91</v>
      </c>
      <c r="Q476">
        <v>1007165.75</v>
      </c>
      <c r="R476">
        <v>97052.89</v>
      </c>
      <c r="S476">
        <v>1148981.17</v>
      </c>
      <c r="T476">
        <v>0.77095698916138145</v>
      </c>
      <c r="V476">
        <v>341349.92000000016</v>
      </c>
      <c r="W476">
        <v>0.77095698916138145</v>
      </c>
      <c r="X476">
        <v>2</v>
      </c>
      <c r="Y476">
        <v>0</v>
      </c>
      <c r="AA476">
        <v>0</v>
      </c>
      <c r="AB476">
        <v>0</v>
      </c>
      <c r="AC476">
        <v>62349.110126200081</v>
      </c>
      <c r="AD476">
        <v>3252.1708937742014</v>
      </c>
      <c r="AE476">
        <v>3931.851269537241</v>
      </c>
      <c r="AF476">
        <v>3858.3514179457165</v>
      </c>
      <c r="AG476">
        <v>0</v>
      </c>
      <c r="AH476">
        <v>26.71187592422342</v>
      </c>
      <c r="AI476">
        <v>31.690771399964817</v>
      </c>
      <c r="AJ476">
        <v>0</v>
      </c>
      <c r="AK476">
        <v>0</v>
      </c>
      <c r="AL476">
        <v>0</v>
      </c>
      <c r="AM476">
        <v>0</v>
      </c>
      <c r="AN476">
        <v>3858.35</v>
      </c>
      <c r="AO476">
        <v>31.69</v>
      </c>
      <c r="AP476">
        <v>101453.79</v>
      </c>
      <c r="AQ476">
        <v>105312.14</v>
      </c>
      <c r="AS476">
        <v>105312.14</v>
      </c>
      <c r="AU476">
        <v>75</v>
      </c>
      <c r="AV476">
        <v>38</v>
      </c>
      <c r="AX476">
        <v>0</v>
      </c>
      <c r="AY476">
        <v>17</v>
      </c>
    </row>
    <row r="477" spans="1:51" x14ac:dyDescent="0.25">
      <c r="A477" t="s">
        <v>1111</v>
      </c>
      <c r="B477" t="s">
        <v>1112</v>
      </c>
      <c r="C477" t="s">
        <v>1104</v>
      </c>
      <c r="D477" t="s">
        <v>102</v>
      </c>
      <c r="F477">
        <v>6072</v>
      </c>
      <c r="H477">
        <v>34576171.469999999</v>
      </c>
      <c r="I477">
        <v>5164114.5599999996</v>
      </c>
      <c r="J477">
        <v>8781996.4400000013</v>
      </c>
      <c r="K477">
        <v>29793972.393999998</v>
      </c>
      <c r="L477">
        <v>78316254.863999993</v>
      </c>
      <c r="M477">
        <v>1.0572999999999999</v>
      </c>
      <c r="N477">
        <v>81096581.640000001</v>
      </c>
      <c r="O477">
        <v>13355.82</v>
      </c>
      <c r="Q477">
        <v>39844229.340000004</v>
      </c>
      <c r="R477">
        <v>15071127.67</v>
      </c>
      <c r="S477">
        <v>55367301.130000003</v>
      </c>
      <c r="T477">
        <v>0.68273286013193291</v>
      </c>
      <c r="V477">
        <v>25729280.509999998</v>
      </c>
      <c r="W477">
        <v>0.68273286013193291</v>
      </c>
      <c r="X477">
        <v>1</v>
      </c>
      <c r="Y477">
        <v>1</v>
      </c>
      <c r="AA477">
        <v>879031.92138617486</v>
      </c>
      <c r="AB477">
        <v>263709.57641585247</v>
      </c>
      <c r="AC477">
        <v>10425696.800689194</v>
      </c>
      <c r="AD477">
        <v>543811.25270091568</v>
      </c>
      <c r="AE477">
        <v>543811.25270091568</v>
      </c>
      <c r="AF477">
        <v>533645.54610947019</v>
      </c>
      <c r="AG477">
        <v>43.430430898526424</v>
      </c>
      <c r="AH477">
        <v>89.56048298763433</v>
      </c>
      <c r="AI477">
        <v>87.886288884958859</v>
      </c>
      <c r="AJ477">
        <v>0</v>
      </c>
      <c r="AK477">
        <v>0</v>
      </c>
      <c r="AL477">
        <v>0</v>
      </c>
      <c r="AM477">
        <v>0</v>
      </c>
      <c r="AN477">
        <v>797355.12</v>
      </c>
      <c r="AO477">
        <v>131.31</v>
      </c>
      <c r="AP477">
        <v>15317720.5</v>
      </c>
      <c r="AQ477">
        <v>16115075.619999999</v>
      </c>
      <c r="AS477">
        <v>16115075.619999999</v>
      </c>
      <c r="AU477">
        <v>50</v>
      </c>
      <c r="AV477">
        <v>25</v>
      </c>
      <c r="AX477">
        <v>374.5</v>
      </c>
      <c r="AY477">
        <v>1363</v>
      </c>
    </row>
    <row r="478" spans="1:51" x14ac:dyDescent="0.25">
      <c r="A478" t="s">
        <v>1113</v>
      </c>
      <c r="B478" t="s">
        <v>1114</v>
      </c>
      <c r="C478" t="s">
        <v>1104</v>
      </c>
      <c r="D478" t="s">
        <v>102</v>
      </c>
      <c r="F478">
        <v>17417.46</v>
      </c>
      <c r="H478">
        <v>98848409.890000001</v>
      </c>
      <c r="I478">
        <v>14813201.380000001</v>
      </c>
      <c r="J478">
        <v>25772779.410000008</v>
      </c>
      <c r="K478">
        <v>85551427.382240012</v>
      </c>
      <c r="L478">
        <v>224985818.06224</v>
      </c>
      <c r="M478">
        <v>1.0572999999999999</v>
      </c>
      <c r="N478">
        <v>232975408.63999999</v>
      </c>
      <c r="O478">
        <v>13375.96</v>
      </c>
      <c r="Q478">
        <v>72103741.530000001</v>
      </c>
      <c r="R478">
        <v>74977459.950000003</v>
      </c>
      <c r="S478">
        <v>149023115.24000001</v>
      </c>
      <c r="T478">
        <v>0.63965169590183923</v>
      </c>
      <c r="V478">
        <v>83952293.399999976</v>
      </c>
      <c r="W478">
        <v>0.63965169590183923</v>
      </c>
      <c r="X478">
        <v>1</v>
      </c>
      <c r="Y478">
        <v>1</v>
      </c>
      <c r="AA478">
        <v>12562147.19829765</v>
      </c>
      <c r="AB478">
        <v>3768644.159489295</v>
      </c>
      <c r="AC478">
        <v>41162788.021243133</v>
      </c>
      <c r="AD478">
        <v>2147078.2957178187</v>
      </c>
      <c r="AE478">
        <v>2147078.2957178187</v>
      </c>
      <c r="AF478">
        <v>2106942.002335283</v>
      </c>
      <c r="AG478">
        <v>216.37162706211441</v>
      </c>
      <c r="AH478">
        <v>123.27160766942015</v>
      </c>
      <c r="AI478">
        <v>120.96723645900626</v>
      </c>
      <c r="AJ478">
        <v>0</v>
      </c>
      <c r="AK478">
        <v>0</v>
      </c>
      <c r="AL478">
        <v>0</v>
      </c>
      <c r="AM478">
        <v>0</v>
      </c>
      <c r="AN478">
        <v>5875586.1600000001</v>
      </c>
      <c r="AO478">
        <v>337.33</v>
      </c>
      <c r="AP478">
        <v>75583492.469999999</v>
      </c>
      <c r="AQ478">
        <v>81459078.629999995</v>
      </c>
      <c r="AS478">
        <v>81459078.629999995</v>
      </c>
      <c r="AU478">
        <v>97</v>
      </c>
      <c r="AV478">
        <v>49</v>
      </c>
      <c r="AX478">
        <v>1501.5</v>
      </c>
      <c r="AY478">
        <v>3608</v>
      </c>
    </row>
    <row r="479" spans="1:51" x14ac:dyDescent="0.25">
      <c r="A479" t="s">
        <v>1115</v>
      </c>
      <c r="B479" t="s">
        <v>1116</v>
      </c>
      <c r="C479" t="s">
        <v>1117</v>
      </c>
      <c r="D479" t="s">
        <v>97</v>
      </c>
      <c r="F479">
        <v>59</v>
      </c>
      <c r="H479">
        <v>360701.4</v>
      </c>
      <c r="I479">
        <v>50178.32</v>
      </c>
      <c r="J479">
        <v>101180.16</v>
      </c>
      <c r="K479">
        <v>322819.87400000001</v>
      </c>
      <c r="L479">
        <v>834879.75399999996</v>
      </c>
      <c r="M479">
        <v>0.9</v>
      </c>
      <c r="N479">
        <v>783673.76</v>
      </c>
      <c r="O479">
        <v>13282.6</v>
      </c>
      <c r="Q479">
        <v>78367.37</v>
      </c>
      <c r="R479">
        <v>330450.08</v>
      </c>
      <c r="S479">
        <v>408817.45</v>
      </c>
      <c r="T479">
        <v>0.52166790680856789</v>
      </c>
      <c r="V479">
        <v>374856.31</v>
      </c>
      <c r="W479">
        <v>0.52166790680856789</v>
      </c>
      <c r="X479">
        <v>1</v>
      </c>
      <c r="Y479">
        <v>1</v>
      </c>
      <c r="AA479">
        <v>134716.86941514415</v>
      </c>
      <c r="AB479">
        <v>40415.060824543245</v>
      </c>
      <c r="AC479">
        <v>230466.48585791115</v>
      </c>
      <c r="AD479">
        <v>12021.284598616327</v>
      </c>
      <c r="AE479">
        <v>12021.284598616327</v>
      </c>
      <c r="AF479">
        <v>11796.565357381709</v>
      </c>
      <c r="AG479">
        <v>685.00103092446182</v>
      </c>
      <c r="AH479">
        <v>203.75058641722586</v>
      </c>
      <c r="AI479">
        <v>199.94178571833405</v>
      </c>
      <c r="AJ479">
        <v>0</v>
      </c>
      <c r="AK479">
        <v>0</v>
      </c>
      <c r="AL479">
        <v>0</v>
      </c>
      <c r="AM479">
        <v>0</v>
      </c>
      <c r="AN479">
        <v>52211.62</v>
      </c>
      <c r="AO479">
        <v>884.94</v>
      </c>
      <c r="AP479">
        <v>330450.08</v>
      </c>
      <c r="AQ479">
        <v>382661.7</v>
      </c>
      <c r="AS479">
        <v>382661.7</v>
      </c>
      <c r="AU479">
        <v>94</v>
      </c>
      <c r="AV479">
        <v>47</v>
      </c>
      <c r="AX479">
        <v>0</v>
      </c>
      <c r="AY479">
        <v>26.273657173945551</v>
      </c>
    </row>
    <row r="480" spans="1:51" x14ac:dyDescent="0.25">
      <c r="A480" t="s">
        <v>1118</v>
      </c>
      <c r="B480" t="s">
        <v>1119</v>
      </c>
      <c r="C480" t="s">
        <v>1117</v>
      </c>
      <c r="D480" t="s">
        <v>97</v>
      </c>
      <c r="F480">
        <v>23</v>
      </c>
      <c r="H480">
        <v>127536.01</v>
      </c>
      <c r="I480">
        <v>19561.04</v>
      </c>
      <c r="J480">
        <v>38986.44</v>
      </c>
      <c r="K480">
        <v>115034.30999999997</v>
      </c>
      <c r="L480">
        <v>301117.79999999993</v>
      </c>
      <c r="M480">
        <v>0.9</v>
      </c>
      <c r="N480">
        <v>282509.45</v>
      </c>
      <c r="O480">
        <v>12283.01</v>
      </c>
      <c r="Q480">
        <v>28250.94</v>
      </c>
      <c r="R480">
        <v>136148.44</v>
      </c>
      <c r="S480">
        <v>164399.38</v>
      </c>
      <c r="T480">
        <v>0.5819252417927967</v>
      </c>
      <c r="V480">
        <v>118110.07</v>
      </c>
      <c r="W480">
        <v>0.5819252417927967</v>
      </c>
      <c r="X480">
        <v>1</v>
      </c>
      <c r="Y480">
        <v>1</v>
      </c>
      <c r="AA480">
        <v>31541.315569667553</v>
      </c>
      <c r="AB480">
        <v>9462.3946709002648</v>
      </c>
      <c r="AC480">
        <v>72357.057296189771</v>
      </c>
      <c r="AD480">
        <v>3774.1920489565487</v>
      </c>
      <c r="AE480">
        <v>3774.1920489565487</v>
      </c>
      <c r="AF480">
        <v>3703.6393915797435</v>
      </c>
      <c r="AG480">
        <v>411.4084639521854</v>
      </c>
      <c r="AH480">
        <v>164.09530647637169</v>
      </c>
      <c r="AI480">
        <v>161.02779963390188</v>
      </c>
      <c r="AJ480">
        <v>0</v>
      </c>
      <c r="AK480">
        <v>0</v>
      </c>
      <c r="AL480">
        <v>0</v>
      </c>
      <c r="AM480">
        <v>0</v>
      </c>
      <c r="AN480">
        <v>13166.03</v>
      </c>
      <c r="AO480">
        <v>572.42999999999995</v>
      </c>
      <c r="AP480">
        <v>136148.44</v>
      </c>
      <c r="AQ480">
        <v>149314.47</v>
      </c>
      <c r="AS480">
        <v>149314.47</v>
      </c>
      <c r="AU480">
        <v>93</v>
      </c>
      <c r="AV480">
        <v>47</v>
      </c>
      <c r="AX480">
        <v>0</v>
      </c>
      <c r="AY480">
        <v>10.242273135605894</v>
      </c>
    </row>
    <row r="481" spans="1:51" x14ac:dyDescent="0.25">
      <c r="A481" t="s">
        <v>1120</v>
      </c>
      <c r="B481" t="s">
        <v>1121</v>
      </c>
      <c r="C481" t="s">
        <v>1122</v>
      </c>
      <c r="D481" t="s">
        <v>102</v>
      </c>
      <c r="F481">
        <v>288.54000000000002</v>
      </c>
      <c r="H481">
        <v>1682233.7</v>
      </c>
      <c r="I481">
        <v>245397.49</v>
      </c>
      <c r="J481">
        <v>490774.76</v>
      </c>
      <c r="K481">
        <v>1454581.6817600001</v>
      </c>
      <c r="L481">
        <v>3872987.6317600003</v>
      </c>
      <c r="M481">
        <v>0.9</v>
      </c>
      <c r="N481">
        <v>3631147.03</v>
      </c>
      <c r="O481">
        <v>12584.55</v>
      </c>
      <c r="Q481">
        <v>1123987.1200000001</v>
      </c>
      <c r="R481">
        <v>1774912.63</v>
      </c>
      <c r="S481">
        <v>2983093.25</v>
      </c>
      <c r="T481">
        <v>0.82152918219893734</v>
      </c>
      <c r="V481">
        <v>648053.7799999998</v>
      </c>
      <c r="W481">
        <v>0.82152918219893734</v>
      </c>
      <c r="X481">
        <v>2</v>
      </c>
      <c r="Y481">
        <v>0</v>
      </c>
      <c r="AA481">
        <v>0</v>
      </c>
      <c r="AB481">
        <v>0</v>
      </c>
      <c r="AC481">
        <v>206466.85519420003</v>
      </c>
      <c r="AD481">
        <v>10769.447962169226</v>
      </c>
      <c r="AE481">
        <v>10769.447962169226</v>
      </c>
      <c r="AF481">
        <v>10568.129862200698</v>
      </c>
      <c r="AG481">
        <v>0</v>
      </c>
      <c r="AH481">
        <v>37.323934158762128</v>
      </c>
      <c r="AI481">
        <v>36.626221190132036</v>
      </c>
      <c r="AJ481">
        <v>0</v>
      </c>
      <c r="AK481">
        <v>0</v>
      </c>
      <c r="AL481">
        <v>0</v>
      </c>
      <c r="AM481">
        <v>0</v>
      </c>
      <c r="AN481">
        <v>10568.12</v>
      </c>
      <c r="AO481">
        <v>36.619999999999997</v>
      </c>
      <c r="AP481">
        <v>1817188.95</v>
      </c>
      <c r="AQ481">
        <v>1827757.07</v>
      </c>
      <c r="AS481">
        <v>1827757.07</v>
      </c>
      <c r="AU481">
        <v>93</v>
      </c>
      <c r="AV481">
        <v>47</v>
      </c>
      <c r="AX481">
        <v>0</v>
      </c>
      <c r="AY481">
        <v>122.33</v>
      </c>
    </row>
    <row r="482" spans="1:51" x14ac:dyDescent="0.25">
      <c r="A482" t="s">
        <v>1123</v>
      </c>
      <c r="B482" t="s">
        <v>1124</v>
      </c>
      <c r="C482" t="s">
        <v>1122</v>
      </c>
      <c r="D482" t="s">
        <v>102</v>
      </c>
      <c r="F482">
        <v>311.62</v>
      </c>
      <c r="H482">
        <v>1837047.06</v>
      </c>
      <c r="I482">
        <v>265026.57</v>
      </c>
      <c r="J482">
        <v>528754.80000000005</v>
      </c>
      <c r="K482">
        <v>1562599.0952799998</v>
      </c>
      <c r="L482">
        <v>4193427.5252799997</v>
      </c>
      <c r="M482">
        <v>0.9</v>
      </c>
      <c r="N482">
        <v>3930344.68</v>
      </c>
      <c r="O482">
        <v>12612.62</v>
      </c>
      <c r="Q482">
        <v>1932674.12</v>
      </c>
      <c r="R482">
        <v>731091.26</v>
      </c>
      <c r="S482">
        <v>3196685.8899999997</v>
      </c>
      <c r="T482">
        <v>0.81333474549107476</v>
      </c>
      <c r="V482">
        <v>733658.7900000005</v>
      </c>
      <c r="W482">
        <v>0.81333474549107476</v>
      </c>
      <c r="X482">
        <v>2</v>
      </c>
      <c r="Y482">
        <v>0</v>
      </c>
      <c r="AA482">
        <v>0</v>
      </c>
      <c r="AB482">
        <v>0</v>
      </c>
      <c r="AC482">
        <v>192554.92922660036</v>
      </c>
      <c r="AD482">
        <v>10043.792686310575</v>
      </c>
      <c r="AE482">
        <v>10063.601582038564</v>
      </c>
      <c r="AF482">
        <v>9875.4781836570382</v>
      </c>
      <c r="AG482">
        <v>0</v>
      </c>
      <c r="AH482">
        <v>32.230898807235015</v>
      </c>
      <c r="AI482">
        <v>31.690771399964824</v>
      </c>
      <c r="AJ482">
        <v>0</v>
      </c>
      <c r="AK482">
        <v>0</v>
      </c>
      <c r="AL482">
        <v>0</v>
      </c>
      <c r="AM482">
        <v>0</v>
      </c>
      <c r="AN482">
        <v>9875.4699999999993</v>
      </c>
      <c r="AO482">
        <v>31.69</v>
      </c>
      <c r="AP482">
        <v>752264.98999999987</v>
      </c>
      <c r="AQ482">
        <v>762140.45999999985</v>
      </c>
      <c r="AS482">
        <v>762140.45999999985</v>
      </c>
      <c r="AU482">
        <v>93</v>
      </c>
      <c r="AV482">
        <v>47</v>
      </c>
      <c r="AX482">
        <v>0</v>
      </c>
      <c r="AY482">
        <v>130</v>
      </c>
    </row>
    <row r="483" spans="1:51" x14ac:dyDescent="0.25">
      <c r="A483" t="s">
        <v>1125</v>
      </c>
      <c r="B483" t="s">
        <v>1126</v>
      </c>
      <c r="C483" t="s">
        <v>1122</v>
      </c>
      <c r="D483" t="s">
        <v>102</v>
      </c>
      <c r="F483">
        <v>399.53</v>
      </c>
      <c r="H483">
        <v>2353543.91</v>
      </c>
      <c r="I483">
        <v>339792.27</v>
      </c>
      <c r="J483">
        <v>691706.7899999998</v>
      </c>
      <c r="K483">
        <v>2021823.3033199999</v>
      </c>
      <c r="L483">
        <v>5406866.2733199997</v>
      </c>
      <c r="M483">
        <v>0.9</v>
      </c>
      <c r="N483">
        <v>5068361.97</v>
      </c>
      <c r="O483">
        <v>12685.81</v>
      </c>
      <c r="Q483">
        <v>1969703.17</v>
      </c>
      <c r="R483">
        <v>1732902.3</v>
      </c>
      <c r="S483">
        <v>4000906.2299999995</v>
      </c>
      <c r="T483">
        <v>0.78938841654989367</v>
      </c>
      <c r="V483">
        <v>1067455.7400000002</v>
      </c>
      <c r="W483">
        <v>0.78938841654989367</v>
      </c>
      <c r="X483">
        <v>2</v>
      </c>
      <c r="Y483">
        <v>0</v>
      </c>
      <c r="AA483">
        <v>0</v>
      </c>
      <c r="AB483">
        <v>0</v>
      </c>
      <c r="AC483">
        <v>359076.8172915004</v>
      </c>
      <c r="AD483">
        <v>18729.684697356653</v>
      </c>
      <c r="AE483">
        <v>18729.684697356653</v>
      </c>
      <c r="AF483">
        <v>18379.562337368763</v>
      </c>
      <c r="AG483">
        <v>0</v>
      </c>
      <c r="AH483">
        <v>46.879294914916663</v>
      </c>
      <c r="AI483">
        <v>46.002959320623646</v>
      </c>
      <c r="AJ483">
        <v>0</v>
      </c>
      <c r="AK483">
        <v>0</v>
      </c>
      <c r="AL483">
        <v>0</v>
      </c>
      <c r="AM483">
        <v>0</v>
      </c>
      <c r="AN483">
        <v>18379.560000000001</v>
      </c>
      <c r="AO483">
        <v>46</v>
      </c>
      <c r="AP483">
        <v>1792145.6</v>
      </c>
      <c r="AQ483">
        <v>1810525.1600000001</v>
      </c>
      <c r="AS483">
        <v>1810525.1600000001</v>
      </c>
      <c r="AU483">
        <v>91</v>
      </c>
      <c r="AV483">
        <v>46</v>
      </c>
      <c r="AX483">
        <v>1.5</v>
      </c>
      <c r="AY483">
        <v>172</v>
      </c>
    </row>
    <row r="484" spans="1:51" x14ac:dyDescent="0.25">
      <c r="A484" t="s">
        <v>1127</v>
      </c>
      <c r="B484" t="s">
        <v>1128</v>
      </c>
      <c r="C484" t="s">
        <v>1122</v>
      </c>
      <c r="D484" t="s">
        <v>102</v>
      </c>
      <c r="F484">
        <v>279.45</v>
      </c>
      <c r="H484">
        <v>1628877.18</v>
      </c>
      <c r="I484">
        <v>237666.63</v>
      </c>
      <c r="J484">
        <v>437468.66000000003</v>
      </c>
      <c r="K484">
        <v>1316706.1608000002</v>
      </c>
      <c r="L484">
        <v>3620718.6308000004</v>
      </c>
      <c r="M484">
        <v>0.9</v>
      </c>
      <c r="N484">
        <v>3390317.38</v>
      </c>
      <c r="O484">
        <v>12132.1</v>
      </c>
      <c r="Q484">
        <v>2259434.5</v>
      </c>
      <c r="R484">
        <v>719162.77</v>
      </c>
      <c r="S484">
        <v>3396239.6</v>
      </c>
      <c r="T484">
        <v>1.0017468040116055</v>
      </c>
      <c r="V484">
        <v>-5922.2200000002049</v>
      </c>
      <c r="W484">
        <v>1.0017468040116055</v>
      </c>
      <c r="X484">
        <v>4</v>
      </c>
      <c r="Y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0.97137313493501365</v>
      </c>
      <c r="AL484">
        <v>0</v>
      </c>
      <c r="AM484">
        <v>271.45022255758954</v>
      </c>
      <c r="AN484">
        <v>271.45</v>
      </c>
      <c r="AO484">
        <v>0.97</v>
      </c>
      <c r="AP484">
        <v>722961.7300000001</v>
      </c>
      <c r="AQ484">
        <v>723233.18</v>
      </c>
      <c r="AS484">
        <v>723233.18</v>
      </c>
      <c r="AU484">
        <v>91</v>
      </c>
      <c r="AV484">
        <v>46</v>
      </c>
      <c r="AX484">
        <v>0</v>
      </c>
      <c r="AY484">
        <v>101</v>
      </c>
    </row>
    <row r="485" spans="1:51" x14ac:dyDescent="0.25">
      <c r="A485" t="s">
        <v>1129</v>
      </c>
      <c r="B485" t="s">
        <v>1130</v>
      </c>
      <c r="C485" t="s">
        <v>1122</v>
      </c>
      <c r="D485" t="s">
        <v>102</v>
      </c>
      <c r="F485">
        <v>2260.8000000000002</v>
      </c>
      <c r="H485">
        <v>13465622.890000001</v>
      </c>
      <c r="I485">
        <v>1922765.18</v>
      </c>
      <c r="J485">
        <v>4147912.9700000007</v>
      </c>
      <c r="K485">
        <v>11503844.797199998</v>
      </c>
      <c r="L485">
        <v>31040145.837199997</v>
      </c>
      <c r="M485">
        <v>0.9</v>
      </c>
      <c r="N485">
        <v>29086515.73</v>
      </c>
      <c r="O485">
        <v>12865.58</v>
      </c>
      <c r="Q485">
        <v>7684657.4500000002</v>
      </c>
      <c r="R485">
        <v>8923638.2699999996</v>
      </c>
      <c r="S485">
        <v>20261313.490000002</v>
      </c>
      <c r="T485">
        <v>0.69658785115682886</v>
      </c>
      <c r="V485">
        <v>8825202.2399999984</v>
      </c>
      <c r="W485">
        <v>0.69658785115682886</v>
      </c>
      <c r="X485">
        <v>2</v>
      </c>
      <c r="Y485">
        <v>0</v>
      </c>
      <c r="AA485">
        <v>0</v>
      </c>
      <c r="AB485">
        <v>0</v>
      </c>
      <c r="AC485">
        <v>4353397.9807786001</v>
      </c>
      <c r="AD485">
        <v>227076.12303441891</v>
      </c>
      <c r="AE485">
        <v>227076.12303441891</v>
      </c>
      <c r="AF485">
        <v>222831.28766327506</v>
      </c>
      <c r="AG485">
        <v>0</v>
      </c>
      <c r="AH485">
        <v>100.44060643772951</v>
      </c>
      <c r="AI485">
        <v>98.563025328766386</v>
      </c>
      <c r="AJ485">
        <v>0</v>
      </c>
      <c r="AK485">
        <v>0</v>
      </c>
      <c r="AL485">
        <v>0</v>
      </c>
      <c r="AM485">
        <v>0</v>
      </c>
      <c r="AN485">
        <v>222831.28</v>
      </c>
      <c r="AO485">
        <v>98.56</v>
      </c>
      <c r="AP485">
        <v>9311974.3300000001</v>
      </c>
      <c r="AQ485">
        <v>9534805.6099999994</v>
      </c>
      <c r="AS485">
        <v>9534805.6099999994</v>
      </c>
      <c r="AU485">
        <v>91</v>
      </c>
      <c r="AV485">
        <v>46</v>
      </c>
      <c r="AX485">
        <v>13.5</v>
      </c>
      <c r="AY485">
        <v>1064.33</v>
      </c>
    </row>
    <row r="486" spans="1:51" x14ac:dyDescent="0.25">
      <c r="A486" t="s">
        <v>1131</v>
      </c>
      <c r="B486" t="s">
        <v>1132</v>
      </c>
      <c r="C486" t="s">
        <v>1122</v>
      </c>
      <c r="D486" t="s">
        <v>102</v>
      </c>
      <c r="F486">
        <v>592.62</v>
      </c>
      <c r="H486">
        <v>3516415.4299999997</v>
      </c>
      <c r="I486">
        <v>504011.45</v>
      </c>
      <c r="J486">
        <v>1079317.1600000001</v>
      </c>
      <c r="K486">
        <v>3011009.5792799992</v>
      </c>
      <c r="L486">
        <v>8110753.6192799993</v>
      </c>
      <c r="M486">
        <v>0.9</v>
      </c>
      <c r="N486">
        <v>7600779.21</v>
      </c>
      <c r="O486">
        <v>12825.72</v>
      </c>
      <c r="Q486">
        <v>2438626.9500000002</v>
      </c>
      <c r="R486">
        <v>2681987.75</v>
      </c>
      <c r="S486">
        <v>5543744.1200000001</v>
      </c>
      <c r="T486">
        <v>0.72936523569930145</v>
      </c>
      <c r="V486">
        <v>2057035.0899999999</v>
      </c>
      <c r="W486">
        <v>0.72936523569930145</v>
      </c>
      <c r="X486">
        <v>2</v>
      </c>
      <c r="Y486">
        <v>0</v>
      </c>
      <c r="AA486">
        <v>0</v>
      </c>
      <c r="AB486">
        <v>0</v>
      </c>
      <c r="AC486">
        <v>904627.62537749985</v>
      </c>
      <c r="AD486">
        <v>47185.976303461321</v>
      </c>
      <c r="AE486">
        <v>47185.976303461321</v>
      </c>
      <c r="AF486">
        <v>46303.907777020395</v>
      </c>
      <c r="AG486">
        <v>0</v>
      </c>
      <c r="AH486">
        <v>79.6226524644145</v>
      </c>
      <c r="AI486">
        <v>78.134230665553631</v>
      </c>
      <c r="AJ486">
        <v>0</v>
      </c>
      <c r="AK486">
        <v>0</v>
      </c>
      <c r="AL486">
        <v>0</v>
      </c>
      <c r="AM486">
        <v>0</v>
      </c>
      <c r="AN486">
        <v>46303.9</v>
      </c>
      <c r="AO486">
        <v>78.13</v>
      </c>
      <c r="AP486">
        <v>2771783.38</v>
      </c>
      <c r="AQ486">
        <v>2818087.28</v>
      </c>
      <c r="AS486">
        <v>2818087.28</v>
      </c>
      <c r="AU486">
        <v>91</v>
      </c>
      <c r="AV486">
        <v>46</v>
      </c>
      <c r="AX486">
        <v>0</v>
      </c>
      <c r="AY486">
        <v>280.33</v>
      </c>
    </row>
    <row r="487" spans="1:51" x14ac:dyDescent="0.25">
      <c r="A487" t="s">
        <v>1133</v>
      </c>
      <c r="B487" t="s">
        <v>1134</v>
      </c>
      <c r="C487" t="s">
        <v>1135</v>
      </c>
      <c r="D487" t="s">
        <v>222</v>
      </c>
      <c r="F487">
        <v>314.5</v>
      </c>
      <c r="H487">
        <v>1967051.4499999997</v>
      </c>
      <c r="I487">
        <v>267475.96000000002</v>
      </c>
      <c r="J487">
        <v>494941.91999999993</v>
      </c>
      <c r="K487">
        <v>1741572.6719999998</v>
      </c>
      <c r="L487">
        <v>4471042.0019999994</v>
      </c>
      <c r="M487">
        <v>0.9</v>
      </c>
      <c r="N487">
        <v>4198095.0599999996</v>
      </c>
      <c r="O487">
        <v>13348.47</v>
      </c>
      <c r="Q487">
        <v>2265589.52</v>
      </c>
      <c r="R487">
        <v>1137127.1100000001</v>
      </c>
      <c r="S487">
        <v>3402716.63</v>
      </c>
      <c r="T487">
        <v>0.81053825160405024</v>
      </c>
      <c r="V487">
        <v>795378.4299999997</v>
      </c>
      <c r="W487">
        <v>0.81053825160405024</v>
      </c>
      <c r="X487">
        <v>2</v>
      </c>
      <c r="Y487">
        <v>0</v>
      </c>
      <c r="AA487">
        <v>0</v>
      </c>
      <c r="AB487">
        <v>0</v>
      </c>
      <c r="AC487">
        <v>205361.0876431998</v>
      </c>
      <c r="AD487">
        <v>10711.770394079418</v>
      </c>
      <c r="AE487">
        <v>10711.770394079418</v>
      </c>
      <c r="AF487">
        <v>10511.530486647725</v>
      </c>
      <c r="AG487">
        <v>0</v>
      </c>
      <c r="AH487">
        <v>34.059683288010866</v>
      </c>
      <c r="AI487">
        <v>33.42299041859372</v>
      </c>
      <c r="AJ487">
        <v>0</v>
      </c>
      <c r="AK487">
        <v>0</v>
      </c>
      <c r="AL487">
        <v>0</v>
      </c>
      <c r="AM487">
        <v>0</v>
      </c>
      <c r="AN487">
        <v>10511.53</v>
      </c>
      <c r="AO487">
        <v>33.42</v>
      </c>
      <c r="AP487">
        <v>1168909.04</v>
      </c>
      <c r="AQ487">
        <v>1179420.57</v>
      </c>
      <c r="AS487">
        <v>1179420.57</v>
      </c>
      <c r="AU487">
        <v>94</v>
      </c>
      <c r="AV487">
        <v>47</v>
      </c>
      <c r="AX487">
        <v>0</v>
      </c>
      <c r="AY487">
        <v>114.66</v>
      </c>
    </row>
    <row r="488" spans="1:51" x14ac:dyDescent="0.25">
      <c r="A488" t="s">
        <v>1136</v>
      </c>
      <c r="B488" t="s">
        <v>1137</v>
      </c>
      <c r="C488" t="s">
        <v>1135</v>
      </c>
      <c r="D488" t="s">
        <v>102</v>
      </c>
      <c r="F488">
        <v>374</v>
      </c>
      <c r="H488">
        <v>2188801.81</v>
      </c>
      <c r="I488">
        <v>318079.52</v>
      </c>
      <c r="J488">
        <v>564872.28</v>
      </c>
      <c r="K488">
        <v>1861694.216</v>
      </c>
      <c r="L488">
        <v>4933447.8260000004</v>
      </c>
      <c r="M488">
        <v>0.9</v>
      </c>
      <c r="N488">
        <v>4626272.46</v>
      </c>
      <c r="O488">
        <v>12369.71</v>
      </c>
      <c r="Q488">
        <v>1516341.82</v>
      </c>
      <c r="R488">
        <v>1642339.77</v>
      </c>
      <c r="S488">
        <v>3215502.3</v>
      </c>
      <c r="T488">
        <v>0.69505251318466443</v>
      </c>
      <c r="V488">
        <v>1410770.1600000001</v>
      </c>
      <c r="W488">
        <v>0.69505251318466443</v>
      </c>
      <c r="X488">
        <v>2</v>
      </c>
      <c r="Y488">
        <v>0</v>
      </c>
      <c r="AA488">
        <v>0</v>
      </c>
      <c r="AB488">
        <v>0</v>
      </c>
      <c r="AC488">
        <v>649951.96754700027</v>
      </c>
      <c r="AD488">
        <v>33901.925254894624</v>
      </c>
      <c r="AE488">
        <v>33901.925254894624</v>
      </c>
      <c r="AF488">
        <v>33268.181426839052</v>
      </c>
      <c r="AG488">
        <v>0</v>
      </c>
      <c r="AH488">
        <v>90.646858970306482</v>
      </c>
      <c r="AI488">
        <v>88.952356756254147</v>
      </c>
      <c r="AJ488">
        <v>0</v>
      </c>
      <c r="AK488">
        <v>0</v>
      </c>
      <c r="AL488">
        <v>0</v>
      </c>
      <c r="AM488">
        <v>0</v>
      </c>
      <c r="AN488">
        <v>33268.18</v>
      </c>
      <c r="AO488">
        <v>88.95</v>
      </c>
      <c r="AP488">
        <v>1670417.59</v>
      </c>
      <c r="AQ488">
        <v>1703685.77</v>
      </c>
      <c r="AS488">
        <v>1703685.77</v>
      </c>
      <c r="AU488">
        <v>94</v>
      </c>
      <c r="AV488">
        <v>47</v>
      </c>
      <c r="AX488">
        <v>0</v>
      </c>
      <c r="AY488">
        <v>125.33</v>
      </c>
    </row>
    <row r="489" spans="1:51" x14ac:dyDescent="0.25">
      <c r="A489" t="s">
        <v>1138</v>
      </c>
      <c r="B489" t="s">
        <v>1139</v>
      </c>
      <c r="C489" t="s">
        <v>1135</v>
      </c>
      <c r="D489" t="s">
        <v>211</v>
      </c>
      <c r="F489">
        <v>410.47</v>
      </c>
      <c r="H489">
        <v>2375483.21</v>
      </c>
      <c r="I489">
        <v>349096.52</v>
      </c>
      <c r="J489">
        <v>741534.39999999991</v>
      </c>
      <c r="K489">
        <v>1985043.6516800001</v>
      </c>
      <c r="L489">
        <v>5451157.78168</v>
      </c>
      <c r="M489">
        <v>0.9</v>
      </c>
      <c r="N489">
        <v>5104546.3600000003</v>
      </c>
      <c r="O489">
        <v>12435.85</v>
      </c>
      <c r="Q489">
        <v>2358810.87</v>
      </c>
      <c r="R489">
        <v>1071994.0900000001</v>
      </c>
      <c r="S489">
        <v>3526392.83</v>
      </c>
      <c r="T489">
        <v>0.69083373551729288</v>
      </c>
      <c r="V489">
        <v>1578153.5300000003</v>
      </c>
      <c r="W489">
        <v>0.69083373551729288</v>
      </c>
      <c r="X489">
        <v>1</v>
      </c>
      <c r="Y489">
        <v>1</v>
      </c>
      <c r="AA489">
        <v>13978.525174188428</v>
      </c>
      <c r="AB489">
        <v>4193.5575522565277</v>
      </c>
      <c r="AC489">
        <v>572059.52047524136</v>
      </c>
      <c r="AD489">
        <v>29839.003607755141</v>
      </c>
      <c r="AE489">
        <v>29839.003607755141</v>
      </c>
      <c r="AF489">
        <v>29281.209788390483</v>
      </c>
      <c r="AG489">
        <v>10.216477579985206</v>
      </c>
      <c r="AH489">
        <v>72.69472460290676</v>
      </c>
      <c r="AI489">
        <v>71.335809653301041</v>
      </c>
      <c r="AJ489">
        <v>0</v>
      </c>
      <c r="AK489">
        <v>0</v>
      </c>
      <c r="AL489">
        <v>0</v>
      </c>
      <c r="AM489">
        <v>0</v>
      </c>
      <c r="AN489">
        <v>33474.76</v>
      </c>
      <c r="AO489">
        <v>81.55</v>
      </c>
      <c r="AP489">
        <v>1120997.69</v>
      </c>
      <c r="AQ489">
        <v>1154472.45</v>
      </c>
      <c r="AS489">
        <v>1154472.45</v>
      </c>
      <c r="AU489">
        <v>94</v>
      </c>
      <c r="AV489">
        <v>47</v>
      </c>
      <c r="AX489">
        <v>6</v>
      </c>
      <c r="AY489">
        <v>184</v>
      </c>
    </row>
    <row r="490" spans="1:51" x14ac:dyDescent="0.25">
      <c r="A490" t="s">
        <v>1140</v>
      </c>
      <c r="B490" t="s">
        <v>1141</v>
      </c>
      <c r="C490" t="s">
        <v>1135</v>
      </c>
      <c r="D490" t="s">
        <v>102</v>
      </c>
      <c r="F490">
        <v>248</v>
      </c>
      <c r="H490">
        <v>1448593.92</v>
      </c>
      <c r="I490">
        <v>210919.04000000001</v>
      </c>
      <c r="J490">
        <v>386827.16</v>
      </c>
      <c r="K490">
        <v>1173160.737</v>
      </c>
      <c r="L490">
        <v>3219500.8569999998</v>
      </c>
      <c r="M490">
        <v>0.9</v>
      </c>
      <c r="N490">
        <v>3014866.84</v>
      </c>
      <c r="O490">
        <v>12156.72</v>
      </c>
      <c r="Q490">
        <v>2547562.4700000002</v>
      </c>
      <c r="R490">
        <v>313961.53999999998</v>
      </c>
      <c r="S490">
        <v>2954217.37</v>
      </c>
      <c r="T490">
        <v>0.97988320107696703</v>
      </c>
      <c r="V490">
        <v>60649.469999999739</v>
      </c>
      <c r="W490">
        <v>0.97988320107696703</v>
      </c>
      <c r="X490">
        <v>3</v>
      </c>
      <c r="Y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24.894850914971013</v>
      </c>
      <c r="AK490">
        <v>0</v>
      </c>
      <c r="AL490">
        <v>6173.9230269128111</v>
      </c>
      <c r="AM490">
        <v>0</v>
      </c>
      <c r="AN490">
        <v>6173.92</v>
      </c>
      <c r="AO490">
        <v>24.89</v>
      </c>
      <c r="AP490">
        <v>316171.14000000007</v>
      </c>
      <c r="AQ490">
        <v>322345.06000000006</v>
      </c>
      <c r="AS490">
        <v>322345.06000000006</v>
      </c>
      <c r="AU490">
        <v>94</v>
      </c>
      <c r="AV490">
        <v>47</v>
      </c>
      <c r="AX490">
        <v>0</v>
      </c>
      <c r="AY490">
        <v>89.33</v>
      </c>
    </row>
    <row r="491" spans="1:51" x14ac:dyDescent="0.25">
      <c r="A491" t="s">
        <v>1142</v>
      </c>
      <c r="B491" t="s">
        <v>1143</v>
      </c>
      <c r="C491" t="s">
        <v>1135</v>
      </c>
      <c r="D491" t="s">
        <v>211</v>
      </c>
      <c r="F491">
        <v>171.3</v>
      </c>
      <c r="H491">
        <v>993634.96</v>
      </c>
      <c r="I491">
        <v>145687.22</v>
      </c>
      <c r="J491">
        <v>318289.54000000004</v>
      </c>
      <c r="K491">
        <v>832054.64919999999</v>
      </c>
      <c r="L491">
        <v>2289666.3692000001</v>
      </c>
      <c r="M491">
        <v>0.9</v>
      </c>
      <c r="N491">
        <v>2143905.19</v>
      </c>
      <c r="O491">
        <v>12515.5</v>
      </c>
      <c r="Q491">
        <v>647558.43000000005</v>
      </c>
      <c r="R491">
        <v>849149.14</v>
      </c>
      <c r="S491">
        <v>1575662.4900000002</v>
      </c>
      <c r="T491">
        <v>0.73494970642801616</v>
      </c>
      <c r="V491">
        <v>568242.69999999972</v>
      </c>
      <c r="W491">
        <v>0.73494970642801616</v>
      </c>
      <c r="X491">
        <v>2</v>
      </c>
      <c r="Y491">
        <v>0</v>
      </c>
      <c r="AA491">
        <v>0</v>
      </c>
      <c r="AB491">
        <v>0</v>
      </c>
      <c r="AC491">
        <v>258736.71474719993</v>
      </c>
      <c r="AD491">
        <v>13495.878468007337</v>
      </c>
      <c r="AE491">
        <v>13495.878468007337</v>
      </c>
      <c r="AF491">
        <v>13243.593985076594</v>
      </c>
      <c r="AG491">
        <v>0</v>
      </c>
      <c r="AH491">
        <v>78.785046514928993</v>
      </c>
      <c r="AI491">
        <v>77.312282458123718</v>
      </c>
      <c r="AJ491">
        <v>0</v>
      </c>
      <c r="AK491">
        <v>0</v>
      </c>
      <c r="AL491">
        <v>0</v>
      </c>
      <c r="AM491">
        <v>0</v>
      </c>
      <c r="AN491">
        <v>13243.59</v>
      </c>
      <c r="AO491">
        <v>77.31</v>
      </c>
      <c r="AP491">
        <v>914189.23</v>
      </c>
      <c r="AQ491">
        <v>927432.82</v>
      </c>
      <c r="AS491">
        <v>927432.82</v>
      </c>
      <c r="AU491">
        <v>94</v>
      </c>
      <c r="AV491">
        <v>47</v>
      </c>
      <c r="AX491">
        <v>0</v>
      </c>
      <c r="AY491">
        <v>84</v>
      </c>
    </row>
    <row r="492" spans="1:51" x14ac:dyDescent="0.25">
      <c r="A492" t="s">
        <v>1144</v>
      </c>
      <c r="B492" t="s">
        <v>1145</v>
      </c>
      <c r="C492" t="s">
        <v>1135</v>
      </c>
      <c r="D492" t="s">
        <v>102</v>
      </c>
      <c r="F492">
        <v>546.20000000000005</v>
      </c>
      <c r="H492">
        <v>3190455.41</v>
      </c>
      <c r="I492">
        <v>464532.17</v>
      </c>
      <c r="J492">
        <v>906121.68</v>
      </c>
      <c r="K492">
        <v>2726011.3477999996</v>
      </c>
      <c r="L492">
        <v>7287120.6077999994</v>
      </c>
      <c r="M492">
        <v>0.9</v>
      </c>
      <c r="N492">
        <v>6831009.6799999997</v>
      </c>
      <c r="O492">
        <v>12506.42</v>
      </c>
      <c r="Q492">
        <v>2942798.97</v>
      </c>
      <c r="R492">
        <v>1617619.08</v>
      </c>
      <c r="S492">
        <v>4630648.6900000004</v>
      </c>
      <c r="T492">
        <v>0.67788641898103719</v>
      </c>
      <c r="V492">
        <v>2200360.9899999993</v>
      </c>
      <c r="W492">
        <v>0.67788641898103719</v>
      </c>
      <c r="X492">
        <v>1</v>
      </c>
      <c r="Y492">
        <v>1</v>
      </c>
      <c r="AA492">
        <v>107149.59654344805</v>
      </c>
      <c r="AB492">
        <v>32144.878963034411</v>
      </c>
      <c r="AC492">
        <v>845327.53941664065</v>
      </c>
      <c r="AD492">
        <v>44092.844530291484</v>
      </c>
      <c r="AE492">
        <v>44092.844530291484</v>
      </c>
      <c r="AF492">
        <v>43268.597297357366</v>
      </c>
      <c r="AG492">
        <v>58.851847241000378</v>
      </c>
      <c r="AH492">
        <v>80.726555346560744</v>
      </c>
      <c r="AI492">
        <v>79.217497798164345</v>
      </c>
      <c r="AJ492">
        <v>0</v>
      </c>
      <c r="AK492">
        <v>0</v>
      </c>
      <c r="AL492">
        <v>0</v>
      </c>
      <c r="AM492">
        <v>0</v>
      </c>
      <c r="AN492">
        <v>75413.47</v>
      </c>
      <c r="AO492">
        <v>138.06</v>
      </c>
      <c r="AP492">
        <v>1672759.6799999997</v>
      </c>
      <c r="AQ492">
        <v>1748173.1499999997</v>
      </c>
      <c r="AS492">
        <v>1748173.1499999997</v>
      </c>
      <c r="AU492">
        <v>94</v>
      </c>
      <c r="AV492">
        <v>47</v>
      </c>
      <c r="AX492">
        <v>2</v>
      </c>
      <c r="AY492">
        <v>217.33</v>
      </c>
    </row>
    <row r="493" spans="1:51" x14ac:dyDescent="0.25">
      <c r="A493" t="s">
        <v>1146</v>
      </c>
      <c r="B493" t="s">
        <v>1147</v>
      </c>
      <c r="C493" t="s">
        <v>1135</v>
      </c>
      <c r="D493" t="s">
        <v>102</v>
      </c>
      <c r="F493">
        <v>432.45</v>
      </c>
      <c r="H493">
        <v>2616994.0099999998</v>
      </c>
      <c r="I493">
        <v>367790.07</v>
      </c>
      <c r="J493">
        <v>870286.38000000012</v>
      </c>
      <c r="K493">
        <v>2242537.2788000009</v>
      </c>
      <c r="L493">
        <v>6097607.7388000004</v>
      </c>
      <c r="M493">
        <v>0.9</v>
      </c>
      <c r="N493">
        <v>5712100.6900000004</v>
      </c>
      <c r="O493">
        <v>13208.69</v>
      </c>
      <c r="Q493">
        <v>2949157.58</v>
      </c>
      <c r="R493">
        <v>1906884.88</v>
      </c>
      <c r="S493">
        <v>4925188.46</v>
      </c>
      <c r="T493">
        <v>0.86223768229827891</v>
      </c>
      <c r="V493">
        <v>786912.23000000045</v>
      </c>
      <c r="W493">
        <v>0.86223768229827891</v>
      </c>
      <c r="X493">
        <v>2</v>
      </c>
      <c r="Y493">
        <v>0</v>
      </c>
      <c r="AA493">
        <v>0</v>
      </c>
      <c r="AB493">
        <v>0</v>
      </c>
      <c r="AC493">
        <v>104335.13527570016</v>
      </c>
      <c r="AD493">
        <v>5442.1897835401533</v>
      </c>
      <c r="AE493">
        <v>13965.741942598603</v>
      </c>
      <c r="AF493">
        <v>13704.674091914787</v>
      </c>
      <c r="AG493">
        <v>0</v>
      </c>
      <c r="AH493">
        <v>12.584552626986133</v>
      </c>
      <c r="AI493">
        <v>31.690771399964824</v>
      </c>
      <c r="AJ493">
        <v>0</v>
      </c>
      <c r="AK493">
        <v>0</v>
      </c>
      <c r="AL493">
        <v>0</v>
      </c>
      <c r="AM493">
        <v>0</v>
      </c>
      <c r="AN493">
        <v>13704.67</v>
      </c>
      <c r="AO493">
        <v>31.69</v>
      </c>
      <c r="AP493">
        <v>1962773.02</v>
      </c>
      <c r="AQ493">
        <v>1976477.69</v>
      </c>
      <c r="AS493">
        <v>1976477.69</v>
      </c>
      <c r="AU493">
        <v>94</v>
      </c>
      <c r="AV493">
        <v>47</v>
      </c>
      <c r="AX493">
        <v>0</v>
      </c>
      <c r="AY493">
        <v>242.33</v>
      </c>
    </row>
    <row r="494" spans="1:51" x14ac:dyDescent="0.25">
      <c r="A494" t="s">
        <v>1148</v>
      </c>
      <c r="B494" t="s">
        <v>1149</v>
      </c>
      <c r="C494" t="s">
        <v>1135</v>
      </c>
      <c r="D494" t="s">
        <v>211</v>
      </c>
      <c r="F494">
        <v>197.5</v>
      </c>
      <c r="H494">
        <v>1144468.49</v>
      </c>
      <c r="I494">
        <v>167969.8</v>
      </c>
      <c r="J494">
        <v>368418.16</v>
      </c>
      <c r="K494">
        <v>958794.64199999976</v>
      </c>
      <c r="L494">
        <v>2639651.0919999997</v>
      </c>
      <c r="M494">
        <v>0.9</v>
      </c>
      <c r="N494">
        <v>2471565.44</v>
      </c>
      <c r="O494">
        <v>12514.25</v>
      </c>
      <c r="Q494">
        <v>1431283.54</v>
      </c>
      <c r="R494">
        <v>488613.55</v>
      </c>
      <c r="S494">
        <v>1974586.6900000002</v>
      </c>
      <c r="T494">
        <v>0.7989214681687733</v>
      </c>
      <c r="V494">
        <v>496978.74999999977</v>
      </c>
      <c r="W494">
        <v>0.7989214681687733</v>
      </c>
      <c r="X494">
        <v>2</v>
      </c>
      <c r="Y494">
        <v>0</v>
      </c>
      <c r="AA494">
        <v>0</v>
      </c>
      <c r="AB494">
        <v>0</v>
      </c>
      <c r="AC494">
        <v>105150.16650540002</v>
      </c>
      <c r="AD494">
        <v>5484.7023524827055</v>
      </c>
      <c r="AE494">
        <v>6378.1570902144158</v>
      </c>
      <c r="AF494">
        <v>6258.9273514930519</v>
      </c>
      <c r="AG494">
        <v>0</v>
      </c>
      <c r="AH494">
        <v>27.770644822697243</v>
      </c>
      <c r="AI494">
        <v>31.69077139996482</v>
      </c>
      <c r="AJ494">
        <v>0</v>
      </c>
      <c r="AK494">
        <v>0</v>
      </c>
      <c r="AL494">
        <v>0</v>
      </c>
      <c r="AM494">
        <v>0</v>
      </c>
      <c r="AN494">
        <v>6258.92</v>
      </c>
      <c r="AO494">
        <v>31.69</v>
      </c>
      <c r="AP494">
        <v>502946.05000000005</v>
      </c>
      <c r="AQ494">
        <v>509204.97000000003</v>
      </c>
      <c r="AS494">
        <v>509204.97000000003</v>
      </c>
      <c r="AU494">
        <v>94</v>
      </c>
      <c r="AV494">
        <v>47</v>
      </c>
      <c r="AX494">
        <v>0</v>
      </c>
      <c r="AY494">
        <v>98</v>
      </c>
    </row>
    <row r="495" spans="1:51" x14ac:dyDescent="0.25">
      <c r="A495" t="s">
        <v>1150</v>
      </c>
      <c r="B495" t="s">
        <v>1151</v>
      </c>
      <c r="C495" t="s">
        <v>1117</v>
      </c>
      <c r="D495" t="s">
        <v>102</v>
      </c>
      <c r="F495">
        <v>551.29</v>
      </c>
      <c r="H495">
        <v>3254001.91</v>
      </c>
      <c r="I495">
        <v>468861.11</v>
      </c>
      <c r="J495">
        <v>944161.49999999988</v>
      </c>
      <c r="K495">
        <v>2768716.8047600007</v>
      </c>
      <c r="L495">
        <v>7435741.3247600002</v>
      </c>
      <c r="M495">
        <v>0.9</v>
      </c>
      <c r="N495">
        <v>6969038.8700000001</v>
      </c>
      <c r="O495">
        <v>12641.33</v>
      </c>
      <c r="Q495">
        <v>4662217.0599999996</v>
      </c>
      <c r="R495">
        <v>1392322.41</v>
      </c>
      <c r="S495">
        <v>6163295.4399999995</v>
      </c>
      <c r="T495">
        <v>0.88438241699748177</v>
      </c>
      <c r="V495">
        <v>805743.43000000063</v>
      </c>
      <c r="W495">
        <v>0.88438241699748177</v>
      </c>
      <c r="X495">
        <v>2</v>
      </c>
      <c r="Y495">
        <v>0</v>
      </c>
      <c r="AA495">
        <v>0</v>
      </c>
      <c r="AB495">
        <v>0</v>
      </c>
      <c r="AC495">
        <v>37244.891614600172</v>
      </c>
      <c r="AD495">
        <v>1942.7182233332007</v>
      </c>
      <c r="AE495">
        <v>17803.616315262305</v>
      </c>
      <c r="AF495">
        <v>17470.805365086606</v>
      </c>
      <c r="AG495">
        <v>0</v>
      </c>
      <c r="AH495">
        <v>3.5239496877019372</v>
      </c>
      <c r="AI495">
        <v>31.690771399964824</v>
      </c>
      <c r="AJ495">
        <v>0</v>
      </c>
      <c r="AK495">
        <v>0</v>
      </c>
      <c r="AL495">
        <v>0</v>
      </c>
      <c r="AM495">
        <v>0</v>
      </c>
      <c r="AN495">
        <v>17470.8</v>
      </c>
      <c r="AO495">
        <v>31.69</v>
      </c>
      <c r="AP495">
        <v>1426279.91</v>
      </c>
      <c r="AQ495">
        <v>1443750.71</v>
      </c>
      <c r="AS495">
        <v>1443750.71</v>
      </c>
      <c r="AU495">
        <v>93</v>
      </c>
      <c r="AV495">
        <v>47</v>
      </c>
      <c r="AX495">
        <v>0</v>
      </c>
      <c r="AY495">
        <v>234.66</v>
      </c>
    </row>
    <row r="496" spans="1:51" x14ac:dyDescent="0.25">
      <c r="A496" t="s">
        <v>1152</v>
      </c>
      <c r="B496" t="s">
        <v>1153</v>
      </c>
      <c r="C496" t="s">
        <v>1117</v>
      </c>
      <c r="D496" t="s">
        <v>102</v>
      </c>
      <c r="F496">
        <v>599.04</v>
      </c>
      <c r="H496">
        <v>3582368.0600000005</v>
      </c>
      <c r="I496">
        <v>509471.53</v>
      </c>
      <c r="J496">
        <v>1156722.25</v>
      </c>
      <c r="K496">
        <v>3079860.2047600001</v>
      </c>
      <c r="L496">
        <v>8328422.0447600009</v>
      </c>
      <c r="M496">
        <v>0.9</v>
      </c>
      <c r="N496">
        <v>7803565.8600000003</v>
      </c>
      <c r="O496">
        <v>13026.78</v>
      </c>
      <c r="Q496">
        <v>2593521.2200000002</v>
      </c>
      <c r="R496">
        <v>3354248.1</v>
      </c>
      <c r="S496">
        <v>6083723.1200000001</v>
      </c>
      <c r="T496">
        <v>0.77960809572766265</v>
      </c>
      <c r="V496">
        <v>1719842.7400000002</v>
      </c>
      <c r="W496">
        <v>0.77960809572766265</v>
      </c>
      <c r="X496">
        <v>2</v>
      </c>
      <c r="Y496">
        <v>0</v>
      </c>
      <c r="AA496">
        <v>0</v>
      </c>
      <c r="AB496">
        <v>0</v>
      </c>
      <c r="AC496">
        <v>644017.75856700004</v>
      </c>
      <c r="AD496">
        <v>33592.392982769692</v>
      </c>
      <c r="AE496">
        <v>33592.392982769692</v>
      </c>
      <c r="AF496">
        <v>32964.435379701885</v>
      </c>
      <c r="AG496">
        <v>0</v>
      </c>
      <c r="AH496">
        <v>56.077044909805181</v>
      </c>
      <c r="AI496">
        <v>55.028771667504486</v>
      </c>
      <c r="AJ496">
        <v>0</v>
      </c>
      <c r="AK496">
        <v>0</v>
      </c>
      <c r="AL496">
        <v>0</v>
      </c>
      <c r="AM496">
        <v>0</v>
      </c>
      <c r="AN496">
        <v>32964.43</v>
      </c>
      <c r="AO496">
        <v>55.02</v>
      </c>
      <c r="AP496">
        <v>3483095.48</v>
      </c>
      <c r="AQ496">
        <v>3516059.91</v>
      </c>
      <c r="AS496">
        <v>3516059.91</v>
      </c>
      <c r="AU496">
        <v>93</v>
      </c>
      <c r="AV496">
        <v>47</v>
      </c>
      <c r="AX496">
        <v>1</v>
      </c>
      <c r="AY496">
        <v>313</v>
      </c>
    </row>
    <row r="497" spans="1:51" x14ac:dyDescent="0.25">
      <c r="A497" t="s">
        <v>1154</v>
      </c>
      <c r="B497" t="s">
        <v>1155</v>
      </c>
      <c r="C497" t="s">
        <v>1117</v>
      </c>
      <c r="D497" t="s">
        <v>102</v>
      </c>
      <c r="F497">
        <v>1943.25</v>
      </c>
      <c r="H497">
        <v>11539730.560000001</v>
      </c>
      <c r="I497">
        <v>1652695.26</v>
      </c>
      <c r="J497">
        <v>3539600.0400000005</v>
      </c>
      <c r="K497">
        <v>9874235.8719999995</v>
      </c>
      <c r="L497">
        <v>26606261.732000001</v>
      </c>
      <c r="M497">
        <v>0.9</v>
      </c>
      <c r="N497">
        <v>24933059.140000001</v>
      </c>
      <c r="O497">
        <v>12830.59</v>
      </c>
      <c r="Q497">
        <v>11815969.07</v>
      </c>
      <c r="R497">
        <v>5462124.7000000002</v>
      </c>
      <c r="S497">
        <v>17746841.219999999</v>
      </c>
      <c r="T497">
        <v>0.71177953416589856</v>
      </c>
      <c r="V497">
        <v>7186217.9200000018</v>
      </c>
      <c r="W497">
        <v>0.71177953416589856</v>
      </c>
      <c r="X497">
        <v>2</v>
      </c>
      <c r="Y497">
        <v>0</v>
      </c>
      <c r="AA497">
        <v>0</v>
      </c>
      <c r="AB497">
        <v>0</v>
      </c>
      <c r="AC497">
        <v>2762248.0067316005</v>
      </c>
      <c r="AD497">
        <v>144080.68616689672</v>
      </c>
      <c r="AE497">
        <v>144080.68616689672</v>
      </c>
      <c r="AF497">
        <v>141387.32155961383</v>
      </c>
      <c r="AG497">
        <v>0</v>
      </c>
      <c r="AH497">
        <v>74.144184313339366</v>
      </c>
      <c r="AI497">
        <v>72.758173966094859</v>
      </c>
      <c r="AJ497">
        <v>0</v>
      </c>
      <c r="AK497">
        <v>0</v>
      </c>
      <c r="AL497">
        <v>0</v>
      </c>
      <c r="AM497">
        <v>0</v>
      </c>
      <c r="AN497">
        <v>141387.32</v>
      </c>
      <c r="AO497">
        <v>72.75</v>
      </c>
      <c r="AP497">
        <v>5694635.3499999996</v>
      </c>
      <c r="AQ497">
        <v>5836022.6699999999</v>
      </c>
      <c r="AS497">
        <v>5836022.6699999999</v>
      </c>
      <c r="AU497">
        <v>93</v>
      </c>
      <c r="AV497">
        <v>47</v>
      </c>
      <c r="AX497">
        <v>50.16</v>
      </c>
      <c r="AY497">
        <v>853</v>
      </c>
    </row>
    <row r="498" spans="1:51" x14ac:dyDescent="0.25">
      <c r="A498" t="s">
        <v>1156</v>
      </c>
      <c r="B498" t="s">
        <v>1157</v>
      </c>
      <c r="C498" t="s">
        <v>1158</v>
      </c>
      <c r="D498" t="s">
        <v>102</v>
      </c>
      <c r="F498">
        <v>925.54</v>
      </c>
      <c r="H498">
        <v>5423717.0099999998</v>
      </c>
      <c r="I498">
        <v>787153.25</v>
      </c>
      <c r="J498">
        <v>1626160.59</v>
      </c>
      <c r="K498">
        <v>4674930.8887599986</v>
      </c>
      <c r="L498">
        <v>12511961.738759998</v>
      </c>
      <c r="M498">
        <v>0.9</v>
      </c>
      <c r="N498">
        <v>11728258.65</v>
      </c>
      <c r="O498">
        <v>12671.8</v>
      </c>
      <c r="Q498">
        <v>5499380.4800000004</v>
      </c>
      <c r="R498">
        <v>3681620.25</v>
      </c>
      <c r="S498">
        <v>9301728.7899999991</v>
      </c>
      <c r="T498">
        <v>0.79310399502487083</v>
      </c>
      <c r="V498">
        <v>2426529.8600000013</v>
      </c>
      <c r="W498">
        <v>0.79310399502487083</v>
      </c>
      <c r="X498">
        <v>2</v>
      </c>
      <c r="Y498">
        <v>0</v>
      </c>
      <c r="AA498">
        <v>0</v>
      </c>
      <c r="AB498">
        <v>0</v>
      </c>
      <c r="AC498">
        <v>665842.19174450054</v>
      </c>
      <c r="AD498">
        <v>34730.769877152372</v>
      </c>
      <c r="AE498">
        <v>34730.769877152372</v>
      </c>
      <c r="AF498">
        <v>34081.532086443542</v>
      </c>
      <c r="AG498">
        <v>0</v>
      </c>
      <c r="AH498">
        <v>37.524871833904932</v>
      </c>
      <c r="AI498">
        <v>36.82340264758254</v>
      </c>
      <c r="AJ498">
        <v>0</v>
      </c>
      <c r="AK498">
        <v>0</v>
      </c>
      <c r="AL498">
        <v>0</v>
      </c>
      <c r="AM498">
        <v>0</v>
      </c>
      <c r="AN498">
        <v>34081.53</v>
      </c>
      <c r="AO498">
        <v>36.82</v>
      </c>
      <c r="AP498">
        <v>3736821.6200000006</v>
      </c>
      <c r="AQ498">
        <v>3770903.1500000004</v>
      </c>
      <c r="AS498">
        <v>3770903.1500000004</v>
      </c>
      <c r="AU498">
        <v>93</v>
      </c>
      <c r="AV498">
        <v>47</v>
      </c>
      <c r="AX498">
        <v>31.33</v>
      </c>
      <c r="AY498">
        <v>370.66</v>
      </c>
    </row>
    <row r="499" spans="1:51" x14ac:dyDescent="0.25">
      <c r="A499" t="s">
        <v>1159</v>
      </c>
      <c r="B499" t="s">
        <v>1160</v>
      </c>
      <c r="C499" t="s">
        <v>1161</v>
      </c>
      <c r="D499" t="s">
        <v>97</v>
      </c>
      <c r="F499">
        <v>8.31</v>
      </c>
      <c r="H499">
        <v>39468.879999999997</v>
      </c>
      <c r="I499">
        <v>7067.48</v>
      </c>
      <c r="J499">
        <v>10322.1</v>
      </c>
      <c r="K499">
        <v>39457.159639999998</v>
      </c>
      <c r="L499">
        <v>96315.61963999999</v>
      </c>
      <c r="M499">
        <v>0.9</v>
      </c>
      <c r="N499">
        <v>90629.77</v>
      </c>
      <c r="O499">
        <v>10906.1</v>
      </c>
      <c r="Q499">
        <v>9062.9699999999993</v>
      </c>
      <c r="R499">
        <v>67337.759999999995</v>
      </c>
      <c r="S499">
        <v>76400.73</v>
      </c>
      <c r="T499">
        <v>0.84299816715853959</v>
      </c>
      <c r="V499">
        <v>14229.040000000008</v>
      </c>
      <c r="W499">
        <v>0.84299816715853959</v>
      </c>
      <c r="X499">
        <v>2</v>
      </c>
      <c r="Y499">
        <v>0</v>
      </c>
      <c r="AA499">
        <v>0</v>
      </c>
      <c r="AB499">
        <v>0</v>
      </c>
      <c r="AC499">
        <v>4649.4567000000088</v>
      </c>
      <c r="AD499">
        <v>242.51874198360798</v>
      </c>
      <c r="AE499">
        <v>268.36701478319901</v>
      </c>
      <c r="AF499">
        <v>263.35031033370768</v>
      </c>
      <c r="AG499">
        <v>0</v>
      </c>
      <c r="AH499">
        <v>29.183964137618286</v>
      </c>
      <c r="AI499">
        <v>31.69077139996482</v>
      </c>
      <c r="AJ499">
        <v>0</v>
      </c>
      <c r="AK499">
        <v>0</v>
      </c>
      <c r="AL499">
        <v>0</v>
      </c>
      <c r="AM499">
        <v>0</v>
      </c>
      <c r="AN499">
        <v>263.35000000000002</v>
      </c>
      <c r="AO499">
        <v>31.69</v>
      </c>
      <c r="AP499">
        <v>67337.759999999995</v>
      </c>
      <c r="AQ499">
        <v>67601.11</v>
      </c>
      <c r="AS499">
        <v>67601.11</v>
      </c>
      <c r="AU499">
        <v>74</v>
      </c>
      <c r="AV499">
        <v>37</v>
      </c>
      <c r="AX499">
        <v>0</v>
      </c>
      <c r="AY499">
        <v>3.3280886806935284</v>
      </c>
    </row>
    <row r="500" spans="1:51" x14ac:dyDescent="0.25">
      <c r="A500" t="s">
        <v>1162</v>
      </c>
      <c r="B500" t="s">
        <v>1163</v>
      </c>
      <c r="C500" t="s">
        <v>1164</v>
      </c>
      <c r="D500" t="s">
        <v>211</v>
      </c>
      <c r="F500">
        <v>71.209999999999994</v>
      </c>
      <c r="H500">
        <v>409677.76</v>
      </c>
      <c r="I500">
        <v>60562.68</v>
      </c>
      <c r="J500">
        <v>140287.48000000001</v>
      </c>
      <c r="K500">
        <v>326447.87524000002</v>
      </c>
      <c r="L500">
        <v>936975.79524000012</v>
      </c>
      <c r="M500">
        <v>0.9</v>
      </c>
      <c r="N500">
        <v>875923</v>
      </c>
      <c r="O500">
        <v>12300.56</v>
      </c>
      <c r="Q500">
        <v>1070965.94</v>
      </c>
      <c r="R500">
        <v>143358.57</v>
      </c>
      <c r="S500">
        <v>1244764.2</v>
      </c>
      <c r="T500">
        <v>1.4210886116702037</v>
      </c>
      <c r="V500">
        <v>-368841.19999999995</v>
      </c>
      <c r="W500">
        <v>1.4210886116702037</v>
      </c>
      <c r="X500">
        <v>4</v>
      </c>
      <c r="Y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0.98486066108885506</v>
      </c>
      <c r="AL500">
        <v>0</v>
      </c>
      <c r="AM500">
        <v>70.131927676137366</v>
      </c>
      <c r="AN500">
        <v>70.13</v>
      </c>
      <c r="AO500">
        <v>0.98</v>
      </c>
      <c r="AP500">
        <v>143358.57</v>
      </c>
      <c r="AQ500">
        <v>143428.70000000001</v>
      </c>
      <c r="AS500">
        <v>143428.70000000001</v>
      </c>
      <c r="AU500">
        <v>74</v>
      </c>
      <c r="AV500">
        <v>37</v>
      </c>
      <c r="AX500">
        <v>0</v>
      </c>
      <c r="AY500">
        <v>39.33</v>
      </c>
    </row>
    <row r="501" spans="1:51" x14ac:dyDescent="0.25">
      <c r="A501" t="s">
        <v>1165</v>
      </c>
      <c r="B501" t="s">
        <v>1166</v>
      </c>
      <c r="C501" t="s">
        <v>1164</v>
      </c>
      <c r="D501" t="s">
        <v>211</v>
      </c>
      <c r="F501">
        <v>80.790000000000006</v>
      </c>
      <c r="H501">
        <v>446753.16000000003</v>
      </c>
      <c r="I501">
        <v>68710.27</v>
      </c>
      <c r="J501">
        <v>128572.63999999998</v>
      </c>
      <c r="K501">
        <v>379689.34376000002</v>
      </c>
      <c r="L501">
        <v>1023725.4137600001</v>
      </c>
      <c r="M501">
        <v>0.9</v>
      </c>
      <c r="N501">
        <v>959321.8</v>
      </c>
      <c r="O501">
        <v>11874.26</v>
      </c>
      <c r="Q501">
        <v>637614</v>
      </c>
      <c r="R501">
        <v>154340.66</v>
      </c>
      <c r="S501">
        <v>821246.29</v>
      </c>
      <c r="T501">
        <v>0.85606966296398146</v>
      </c>
      <c r="V501">
        <v>138075.51</v>
      </c>
      <c r="W501">
        <v>0.85606966296398146</v>
      </c>
      <c r="X501">
        <v>2</v>
      </c>
      <c r="Y501">
        <v>0</v>
      </c>
      <c r="AA501">
        <v>0</v>
      </c>
      <c r="AB501">
        <v>0</v>
      </c>
      <c r="AC501">
        <v>15689.961759000027</v>
      </c>
      <c r="AD501">
        <v>818.39880078108843</v>
      </c>
      <c r="AE501">
        <v>2609.0699307261907</v>
      </c>
      <c r="AF501">
        <v>2560.2974214031578</v>
      </c>
      <c r="AG501">
        <v>0</v>
      </c>
      <c r="AH501">
        <v>10.12995173636698</v>
      </c>
      <c r="AI501">
        <v>31.690771399964817</v>
      </c>
      <c r="AJ501">
        <v>0</v>
      </c>
      <c r="AK501">
        <v>0</v>
      </c>
      <c r="AL501">
        <v>0</v>
      </c>
      <c r="AM501">
        <v>0</v>
      </c>
      <c r="AN501">
        <v>2560.29</v>
      </c>
      <c r="AO501">
        <v>31.69</v>
      </c>
      <c r="AP501">
        <v>159270.85999999996</v>
      </c>
      <c r="AQ501">
        <v>161831.14999999997</v>
      </c>
      <c r="AS501">
        <v>161831.14999999997</v>
      </c>
      <c r="AU501">
        <v>76</v>
      </c>
      <c r="AV501">
        <v>38</v>
      </c>
      <c r="AX501">
        <v>0</v>
      </c>
      <c r="AY501">
        <v>31</v>
      </c>
    </row>
    <row r="502" spans="1:51" x14ac:dyDescent="0.25">
      <c r="A502" t="s">
        <v>1167</v>
      </c>
      <c r="B502" t="s">
        <v>1168</v>
      </c>
      <c r="C502" t="s">
        <v>1164</v>
      </c>
      <c r="D502" t="s">
        <v>211</v>
      </c>
      <c r="F502">
        <v>180.3</v>
      </c>
      <c r="H502">
        <v>1038010.39</v>
      </c>
      <c r="I502">
        <v>153341.54</v>
      </c>
      <c r="J502">
        <v>331041.99000000005</v>
      </c>
      <c r="K502">
        <v>871352.59919999982</v>
      </c>
      <c r="L502">
        <v>2393746.5192</v>
      </c>
      <c r="M502">
        <v>0.9</v>
      </c>
      <c r="N502">
        <v>2241507.12</v>
      </c>
      <c r="O502">
        <v>12432.09</v>
      </c>
      <c r="Q502">
        <v>1118063.75</v>
      </c>
      <c r="R502">
        <v>481594.61</v>
      </c>
      <c r="S502">
        <v>1662015.63</v>
      </c>
      <c r="T502">
        <v>0.74147238488361344</v>
      </c>
      <c r="V502">
        <v>579491.49000000022</v>
      </c>
      <c r="W502">
        <v>0.74147238488361344</v>
      </c>
      <c r="X502">
        <v>2</v>
      </c>
      <c r="Y502">
        <v>0</v>
      </c>
      <c r="AA502">
        <v>0</v>
      </c>
      <c r="AB502">
        <v>0</v>
      </c>
      <c r="AC502">
        <v>178096.79793360009</v>
      </c>
      <c r="AD502">
        <v>9289.6469787890364</v>
      </c>
      <c r="AE502">
        <v>9289.6469787890364</v>
      </c>
      <c r="AF502">
        <v>9115.9914594237252</v>
      </c>
      <c r="AG502">
        <v>0</v>
      </c>
      <c r="AH502">
        <v>51.523277752573691</v>
      </c>
      <c r="AI502">
        <v>50.560130113276344</v>
      </c>
      <c r="AJ502">
        <v>0</v>
      </c>
      <c r="AK502">
        <v>0</v>
      </c>
      <c r="AL502">
        <v>0</v>
      </c>
      <c r="AM502">
        <v>0</v>
      </c>
      <c r="AN502">
        <v>9115.99</v>
      </c>
      <c r="AO502">
        <v>50.56</v>
      </c>
      <c r="AP502">
        <v>491067.53</v>
      </c>
      <c r="AQ502">
        <v>500183.52</v>
      </c>
      <c r="AS502">
        <v>500183.52</v>
      </c>
      <c r="AU502">
        <v>76</v>
      </c>
      <c r="AV502">
        <v>38</v>
      </c>
      <c r="AX502">
        <v>1</v>
      </c>
      <c r="AY502">
        <v>86.66</v>
      </c>
    </row>
    <row r="503" spans="1:51" x14ac:dyDescent="0.25">
      <c r="A503" t="s">
        <v>1169</v>
      </c>
      <c r="B503" t="s">
        <v>1170</v>
      </c>
      <c r="C503" t="s">
        <v>1164</v>
      </c>
      <c r="D503" t="s">
        <v>211</v>
      </c>
      <c r="F503">
        <v>65</v>
      </c>
      <c r="H503">
        <v>363606.2</v>
      </c>
      <c r="I503">
        <v>55281.2</v>
      </c>
      <c r="J503">
        <v>104032.4</v>
      </c>
      <c r="K503">
        <v>307095.212</v>
      </c>
      <c r="L503">
        <v>830015.0120000001</v>
      </c>
      <c r="M503">
        <v>0.9</v>
      </c>
      <c r="N503">
        <v>777723.03</v>
      </c>
      <c r="O503">
        <v>11964.96</v>
      </c>
      <c r="Q503">
        <v>171799.01</v>
      </c>
      <c r="R503">
        <v>296962.40000000002</v>
      </c>
      <c r="S503">
        <v>473175.91000000003</v>
      </c>
      <c r="T503">
        <v>0.60841185325320768</v>
      </c>
      <c r="V503">
        <v>304547.12</v>
      </c>
      <c r="W503">
        <v>0.60841185325320768</v>
      </c>
      <c r="X503">
        <v>1</v>
      </c>
      <c r="Y503">
        <v>1</v>
      </c>
      <c r="AA503">
        <v>66231.148626709357</v>
      </c>
      <c r="AB503">
        <v>19869.344588012806</v>
      </c>
      <c r="AC503">
        <v>161200.05355617925</v>
      </c>
      <c r="AD503">
        <v>8408.3015970736433</v>
      </c>
      <c r="AE503">
        <v>8408.3015970736433</v>
      </c>
      <c r="AF503">
        <v>8251.1214605029054</v>
      </c>
      <c r="AG503">
        <v>305.68222443096624</v>
      </c>
      <c r="AH503">
        <v>129.35848610882528</v>
      </c>
      <c r="AI503">
        <v>126.94033016158316</v>
      </c>
      <c r="AJ503">
        <v>0</v>
      </c>
      <c r="AK503">
        <v>0</v>
      </c>
      <c r="AL503">
        <v>0</v>
      </c>
      <c r="AM503">
        <v>0</v>
      </c>
      <c r="AN503">
        <v>28120.46</v>
      </c>
      <c r="AO503">
        <v>432.62</v>
      </c>
      <c r="AP503">
        <v>302529.18999999994</v>
      </c>
      <c r="AQ503">
        <v>330649.64999999997</v>
      </c>
      <c r="AS503">
        <v>330649.64999999997</v>
      </c>
      <c r="AU503">
        <v>76</v>
      </c>
      <c r="AV503">
        <v>38</v>
      </c>
      <c r="AX503">
        <v>0</v>
      </c>
      <c r="AY503">
        <v>25</v>
      </c>
    </row>
    <row r="504" spans="1:51" x14ac:dyDescent="0.25">
      <c r="A504" t="s">
        <v>1171</v>
      </c>
      <c r="B504" t="s">
        <v>1172</v>
      </c>
      <c r="C504" t="s">
        <v>1164</v>
      </c>
      <c r="D504" t="s">
        <v>211</v>
      </c>
      <c r="F504">
        <v>592.25</v>
      </c>
      <c r="H504">
        <v>3475179.3</v>
      </c>
      <c r="I504">
        <v>503696.78</v>
      </c>
      <c r="J504">
        <v>1394123.4600000002</v>
      </c>
      <c r="K504">
        <v>2976925.0060000001</v>
      </c>
      <c r="L504">
        <v>8349924.5460000001</v>
      </c>
      <c r="M504">
        <v>0.9</v>
      </c>
      <c r="N504">
        <v>7812624.5899999999</v>
      </c>
      <c r="O504">
        <v>13191.43</v>
      </c>
      <c r="Q504">
        <v>1590650.36</v>
      </c>
      <c r="R504">
        <v>3486191.01</v>
      </c>
      <c r="S504">
        <v>5159305.83</v>
      </c>
      <c r="T504">
        <v>0.66038061480693777</v>
      </c>
      <c r="V504">
        <v>2653318.7599999998</v>
      </c>
      <c r="W504">
        <v>0.66038061480693777</v>
      </c>
      <c r="X504">
        <v>1</v>
      </c>
      <c r="Y504">
        <v>1</v>
      </c>
      <c r="AA504">
        <v>259313.25119989831</v>
      </c>
      <c r="AB504">
        <v>77793.975359969496</v>
      </c>
      <c r="AC504">
        <v>1428950.5161397203</v>
      </c>
      <c r="AD504">
        <v>74535.005677336812</v>
      </c>
      <c r="AE504">
        <v>74535.005677336812</v>
      </c>
      <c r="AF504">
        <v>73141.689531809665</v>
      </c>
      <c r="AG504">
        <v>131.35327203034106</v>
      </c>
      <c r="AH504">
        <v>125.85057944674853</v>
      </c>
      <c r="AI504">
        <v>123.49799836523371</v>
      </c>
      <c r="AJ504">
        <v>0</v>
      </c>
      <c r="AK504">
        <v>0</v>
      </c>
      <c r="AL504">
        <v>0</v>
      </c>
      <c r="AM504">
        <v>0</v>
      </c>
      <c r="AN504">
        <v>150935.66</v>
      </c>
      <c r="AO504">
        <v>254.85</v>
      </c>
      <c r="AP504">
        <v>3671107.6600000006</v>
      </c>
      <c r="AQ504">
        <v>3822043.3200000008</v>
      </c>
      <c r="AS504">
        <v>3822043.3200000008</v>
      </c>
      <c r="AU504">
        <v>76</v>
      </c>
      <c r="AV504">
        <v>38</v>
      </c>
      <c r="AX504">
        <v>70.16</v>
      </c>
      <c r="AY504">
        <v>329.33</v>
      </c>
    </row>
    <row r="505" spans="1:51" x14ac:dyDescent="0.25">
      <c r="A505" t="s">
        <v>1173</v>
      </c>
      <c r="B505" t="s">
        <v>1174</v>
      </c>
      <c r="C505" t="s">
        <v>1164</v>
      </c>
      <c r="D505" t="s">
        <v>102</v>
      </c>
      <c r="F505">
        <v>341.71</v>
      </c>
      <c r="H505">
        <v>2074132.14</v>
      </c>
      <c r="I505">
        <v>290617.52</v>
      </c>
      <c r="J505">
        <v>1089542.73</v>
      </c>
      <c r="K505">
        <v>1894007.0812400002</v>
      </c>
      <c r="L505">
        <v>5348299.4712400008</v>
      </c>
      <c r="M505">
        <v>0.9</v>
      </c>
      <c r="N505">
        <v>5002870.2300000004</v>
      </c>
      <c r="O505">
        <v>14640.69</v>
      </c>
      <c r="Q505">
        <v>372665.8</v>
      </c>
      <c r="R505">
        <v>3115493.3</v>
      </c>
      <c r="S505">
        <v>3572929</v>
      </c>
      <c r="T505">
        <v>0.71417583022136466</v>
      </c>
      <c r="V505">
        <v>1429941.2300000004</v>
      </c>
      <c r="W505">
        <v>0.71417583022136466</v>
      </c>
      <c r="X505">
        <v>2</v>
      </c>
      <c r="Y505">
        <v>0</v>
      </c>
      <c r="AA505">
        <v>0</v>
      </c>
      <c r="AB505">
        <v>0</v>
      </c>
      <c r="AC505">
        <v>861603.51904760033</v>
      </c>
      <c r="AD505">
        <v>44941.810411541905</v>
      </c>
      <c r="AE505">
        <v>44941.810411541905</v>
      </c>
      <c r="AF505">
        <v>44101.69308027481</v>
      </c>
      <c r="AG505">
        <v>0</v>
      </c>
      <c r="AH505">
        <v>131.52032545591848</v>
      </c>
      <c r="AI505">
        <v>129.06175728036877</v>
      </c>
      <c r="AJ505">
        <v>0</v>
      </c>
      <c r="AK505">
        <v>0</v>
      </c>
      <c r="AL505">
        <v>0</v>
      </c>
      <c r="AM505">
        <v>0</v>
      </c>
      <c r="AN505">
        <v>44101.69</v>
      </c>
      <c r="AO505">
        <v>129.06</v>
      </c>
      <c r="AP505">
        <v>3199999.09</v>
      </c>
      <c r="AQ505">
        <v>3244100.78</v>
      </c>
      <c r="AS505">
        <v>3244100.78</v>
      </c>
      <c r="AU505">
        <v>76</v>
      </c>
      <c r="AV505">
        <v>38</v>
      </c>
      <c r="AX505">
        <v>131.16</v>
      </c>
      <c r="AY505">
        <v>199.33</v>
      </c>
    </row>
    <row r="506" spans="1:51" x14ac:dyDescent="0.25">
      <c r="A506" t="s">
        <v>1175</v>
      </c>
      <c r="B506" t="s">
        <v>1176</v>
      </c>
      <c r="C506" t="s">
        <v>1164</v>
      </c>
      <c r="D506" t="s">
        <v>211</v>
      </c>
      <c r="F506">
        <v>1026.75</v>
      </c>
      <c r="H506">
        <v>5883312.5199999996</v>
      </c>
      <c r="I506">
        <v>873230.34</v>
      </c>
      <c r="J506">
        <v>1740516.4100000001</v>
      </c>
      <c r="K506">
        <v>4913759.2990000006</v>
      </c>
      <c r="L506">
        <v>13410818.569</v>
      </c>
      <c r="M506">
        <v>0.9</v>
      </c>
      <c r="N506">
        <v>12561112.640000001</v>
      </c>
      <c r="O506">
        <v>12233.85</v>
      </c>
      <c r="Q506">
        <v>7495215.9100000001</v>
      </c>
      <c r="R506">
        <v>1740831.79</v>
      </c>
      <c r="S506">
        <v>9561944.9900000002</v>
      </c>
      <c r="T506">
        <v>0.76123391804883933</v>
      </c>
      <c r="V506">
        <v>2999167.6500000004</v>
      </c>
      <c r="W506">
        <v>0.76123391804883933</v>
      </c>
      <c r="X506">
        <v>2</v>
      </c>
      <c r="Y506">
        <v>0</v>
      </c>
      <c r="AA506">
        <v>0</v>
      </c>
      <c r="AB506">
        <v>0</v>
      </c>
      <c r="AC506">
        <v>702974.64047380001</v>
      </c>
      <c r="AD506">
        <v>36667.623005088913</v>
      </c>
      <c r="AE506">
        <v>36667.623005088913</v>
      </c>
      <c r="AF506">
        <v>35982.178753937165</v>
      </c>
      <c r="AG506">
        <v>0</v>
      </c>
      <c r="AH506">
        <v>35.712318485599134</v>
      </c>
      <c r="AI506">
        <v>35.044732168431622</v>
      </c>
      <c r="AJ506">
        <v>0</v>
      </c>
      <c r="AK506">
        <v>0</v>
      </c>
      <c r="AL506">
        <v>0</v>
      </c>
      <c r="AM506">
        <v>0</v>
      </c>
      <c r="AN506">
        <v>35982.17</v>
      </c>
      <c r="AO506">
        <v>35.04</v>
      </c>
      <c r="AP506">
        <v>1861296.3</v>
      </c>
      <c r="AQ506">
        <v>1897278.47</v>
      </c>
      <c r="AS506">
        <v>1897278.47</v>
      </c>
      <c r="AU506">
        <v>74</v>
      </c>
      <c r="AV506">
        <v>37</v>
      </c>
      <c r="AX506">
        <v>1</v>
      </c>
      <c r="AY506">
        <v>427.33</v>
      </c>
    </row>
    <row r="507" spans="1:51" x14ac:dyDescent="0.25">
      <c r="A507" t="s">
        <v>1177</v>
      </c>
      <c r="B507" t="s">
        <v>1178</v>
      </c>
      <c r="C507" t="s">
        <v>1164</v>
      </c>
      <c r="D507" t="s">
        <v>102</v>
      </c>
      <c r="F507">
        <v>213.25</v>
      </c>
      <c r="H507">
        <v>1232383.6499999999</v>
      </c>
      <c r="I507">
        <v>181364.86</v>
      </c>
      <c r="J507">
        <v>335221</v>
      </c>
      <c r="K507">
        <v>1001324.7809999998</v>
      </c>
      <c r="L507">
        <v>2750294.2909999997</v>
      </c>
      <c r="M507">
        <v>0.9</v>
      </c>
      <c r="N507">
        <v>2575397.34</v>
      </c>
      <c r="O507">
        <v>12076.89</v>
      </c>
      <c r="Q507">
        <v>2344303.58</v>
      </c>
      <c r="R507">
        <v>568783.74</v>
      </c>
      <c r="S507">
        <v>2996862.76</v>
      </c>
      <c r="T507">
        <v>1.1636506388563717</v>
      </c>
      <c r="V507">
        <v>-421465.41999999993</v>
      </c>
      <c r="W507">
        <v>1.1636506388563717</v>
      </c>
      <c r="X507">
        <v>4</v>
      </c>
      <c r="Y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0.96695229613792422</v>
      </c>
      <c r="AL507">
        <v>0</v>
      </c>
      <c r="AM507">
        <v>206.20257715141233</v>
      </c>
      <c r="AN507">
        <v>206.2</v>
      </c>
      <c r="AO507">
        <v>0.96</v>
      </c>
      <c r="AP507">
        <v>568783.74</v>
      </c>
      <c r="AQ507">
        <v>568989.93999999994</v>
      </c>
      <c r="AS507">
        <v>568989.93999999994</v>
      </c>
      <c r="AU507">
        <v>74</v>
      </c>
      <c r="AV507">
        <v>37</v>
      </c>
      <c r="AX507">
        <v>0</v>
      </c>
      <c r="AY507">
        <v>77.66</v>
      </c>
    </row>
    <row r="508" spans="1:51" x14ac:dyDescent="0.25">
      <c r="A508" t="s">
        <v>1179</v>
      </c>
      <c r="B508" t="s">
        <v>1180</v>
      </c>
      <c r="C508" t="s">
        <v>1164</v>
      </c>
      <c r="D508" t="s">
        <v>102</v>
      </c>
      <c r="F508">
        <v>982.55</v>
      </c>
      <c r="H508">
        <v>5752476.4500000002</v>
      </c>
      <c r="I508">
        <v>835639.12</v>
      </c>
      <c r="J508">
        <v>1630238.0799999998</v>
      </c>
      <c r="K508">
        <v>4937042.473199999</v>
      </c>
      <c r="L508">
        <v>13155396.123199999</v>
      </c>
      <c r="M508">
        <v>0.9</v>
      </c>
      <c r="N508">
        <v>12333560.75</v>
      </c>
      <c r="O508">
        <v>12552.6</v>
      </c>
      <c r="Q508">
        <v>7348512.8200000003</v>
      </c>
      <c r="R508">
        <v>2914959.94</v>
      </c>
      <c r="S508">
        <v>10717321.07</v>
      </c>
      <c r="T508">
        <v>0.86895595580538254</v>
      </c>
      <c r="V508">
        <v>1616239.6799999997</v>
      </c>
      <c r="W508">
        <v>0.86895595580538254</v>
      </c>
      <c r="X508">
        <v>2</v>
      </c>
      <c r="Y508">
        <v>0</v>
      </c>
      <c r="AA508">
        <v>0</v>
      </c>
      <c r="AB508">
        <v>0</v>
      </c>
      <c r="AC508">
        <v>165635.44752300018</v>
      </c>
      <c r="AD508">
        <v>8639.65468506672</v>
      </c>
      <c r="AE508">
        <v>31730.927842988222</v>
      </c>
      <c r="AF508">
        <v>31137.767439035433</v>
      </c>
      <c r="AG508">
        <v>0</v>
      </c>
      <c r="AH508">
        <v>8.7930941784812173</v>
      </c>
      <c r="AI508">
        <v>31.69077139996482</v>
      </c>
      <c r="AJ508">
        <v>0</v>
      </c>
      <c r="AK508">
        <v>0</v>
      </c>
      <c r="AL508">
        <v>0</v>
      </c>
      <c r="AM508">
        <v>0</v>
      </c>
      <c r="AN508">
        <v>31137.759999999998</v>
      </c>
      <c r="AO508">
        <v>31.69</v>
      </c>
      <c r="AP508">
        <v>2977750.9699999997</v>
      </c>
      <c r="AQ508">
        <v>3008888.7299999995</v>
      </c>
      <c r="AS508">
        <v>3008888.7299999995</v>
      </c>
      <c r="AU508">
        <v>74</v>
      </c>
      <c r="AV508">
        <v>37</v>
      </c>
      <c r="AX508">
        <v>2</v>
      </c>
      <c r="AY508">
        <v>392.33</v>
      </c>
    </row>
    <row r="509" spans="1:51" x14ac:dyDescent="0.25">
      <c r="A509" t="s">
        <v>1181</v>
      </c>
      <c r="B509" t="s">
        <v>1182</v>
      </c>
      <c r="C509" t="s">
        <v>1164</v>
      </c>
      <c r="D509" t="s">
        <v>222</v>
      </c>
      <c r="F509">
        <v>543.15</v>
      </c>
      <c r="H509">
        <v>3398137.27</v>
      </c>
      <c r="I509">
        <v>461938.21</v>
      </c>
      <c r="J509">
        <v>853328.46</v>
      </c>
      <c r="K509">
        <v>3007615.4155999999</v>
      </c>
      <c r="L509">
        <v>7721019.3555999994</v>
      </c>
      <c r="M509">
        <v>0.9</v>
      </c>
      <c r="N509">
        <v>7249678.96</v>
      </c>
      <c r="O509">
        <v>13347.47</v>
      </c>
      <c r="Q509">
        <v>3882278.68</v>
      </c>
      <c r="R509">
        <v>633102.19999999995</v>
      </c>
      <c r="S509">
        <v>4757849.3600000003</v>
      </c>
      <c r="T509">
        <v>0.6562841453051047</v>
      </c>
      <c r="V509">
        <v>2491829.5999999996</v>
      </c>
      <c r="W509">
        <v>0.6562841453051047</v>
      </c>
      <c r="X509">
        <v>1</v>
      </c>
      <c r="Y509">
        <v>1</v>
      </c>
      <c r="AA509">
        <v>270326.29245758615</v>
      </c>
      <c r="AB509">
        <v>81097.887737275843</v>
      </c>
      <c r="AC509">
        <v>909469.57887373958</v>
      </c>
      <c r="AD509">
        <v>47438.535805876127</v>
      </c>
      <c r="AE509">
        <v>47438.535805876127</v>
      </c>
      <c r="AF509">
        <v>46551.746071873429</v>
      </c>
      <c r="AG509">
        <v>149.31029685588851</v>
      </c>
      <c r="AH509">
        <v>87.339659036870344</v>
      </c>
      <c r="AI509">
        <v>85.706979788039092</v>
      </c>
      <c r="AJ509">
        <v>0</v>
      </c>
      <c r="AK509">
        <v>0</v>
      </c>
      <c r="AL509">
        <v>0</v>
      </c>
      <c r="AM509">
        <v>0</v>
      </c>
      <c r="AN509">
        <v>127649.63</v>
      </c>
      <c r="AO509">
        <v>235.01</v>
      </c>
      <c r="AP509">
        <v>675099.03</v>
      </c>
      <c r="AQ509">
        <v>802748.66</v>
      </c>
      <c r="AS509">
        <v>802748.66</v>
      </c>
      <c r="AU509">
        <v>74</v>
      </c>
      <c r="AV509">
        <v>37</v>
      </c>
      <c r="AX509">
        <v>0</v>
      </c>
      <c r="AY509">
        <v>196.33</v>
      </c>
    </row>
    <row r="510" spans="1:51" x14ac:dyDescent="0.25">
      <c r="A510" t="s">
        <v>1183</v>
      </c>
      <c r="B510" t="s">
        <v>1184</v>
      </c>
      <c r="C510" t="s">
        <v>1164</v>
      </c>
      <c r="D510" t="s">
        <v>222</v>
      </c>
      <c r="F510">
        <v>426.48</v>
      </c>
      <c r="H510">
        <v>2721238.08</v>
      </c>
      <c r="I510">
        <v>362712.71</v>
      </c>
      <c r="J510">
        <v>779043.29999999993</v>
      </c>
      <c r="K510">
        <v>2409470.1131200003</v>
      </c>
      <c r="L510">
        <v>6272464.2031200007</v>
      </c>
      <c r="M510">
        <v>0.9</v>
      </c>
      <c r="N510">
        <v>5886164.79</v>
      </c>
      <c r="O510">
        <v>13801.73</v>
      </c>
      <c r="Q510">
        <v>1694277.47</v>
      </c>
      <c r="R510">
        <v>1856000.13</v>
      </c>
      <c r="S510">
        <v>3690956.57</v>
      </c>
      <c r="T510">
        <v>0.62705627546659293</v>
      </c>
      <c r="V510">
        <v>2195208.2200000002</v>
      </c>
      <c r="W510">
        <v>0.62705627546659293</v>
      </c>
      <c r="X510">
        <v>1</v>
      </c>
      <c r="Y510">
        <v>1</v>
      </c>
      <c r="AA510">
        <v>391523.58487724792</v>
      </c>
      <c r="AB510">
        <v>117457.07546317438</v>
      </c>
      <c r="AC510">
        <v>1158993.5101873113</v>
      </c>
      <c r="AD510">
        <v>60453.869386027873</v>
      </c>
      <c r="AE510">
        <v>60453.869386027873</v>
      </c>
      <c r="AF510">
        <v>59323.778209275551</v>
      </c>
      <c r="AG510">
        <v>275.41051271612827</v>
      </c>
      <c r="AH510">
        <v>141.75077233639999</v>
      </c>
      <c r="AI510">
        <v>139.10096184879842</v>
      </c>
      <c r="AJ510">
        <v>0</v>
      </c>
      <c r="AK510">
        <v>0</v>
      </c>
      <c r="AL510">
        <v>0</v>
      </c>
      <c r="AM510">
        <v>0</v>
      </c>
      <c r="AN510">
        <v>176780.85</v>
      </c>
      <c r="AO510">
        <v>414.51</v>
      </c>
      <c r="AP510">
        <v>1939147.19</v>
      </c>
      <c r="AQ510">
        <v>2115928.04</v>
      </c>
      <c r="AS510">
        <v>2115928.04</v>
      </c>
      <c r="AU510">
        <v>76</v>
      </c>
      <c r="AV510">
        <v>38</v>
      </c>
      <c r="AX510">
        <v>0</v>
      </c>
      <c r="AY510">
        <v>203.66</v>
      </c>
    </row>
    <row r="511" spans="1:51" x14ac:dyDescent="0.25">
      <c r="A511" t="s">
        <v>1185</v>
      </c>
      <c r="B511" t="s">
        <v>1186</v>
      </c>
      <c r="C511" t="s">
        <v>1164</v>
      </c>
      <c r="D511" t="s">
        <v>222</v>
      </c>
      <c r="F511">
        <v>34.5</v>
      </c>
      <c r="H511">
        <v>215592.66</v>
      </c>
      <c r="I511">
        <v>29341.56</v>
      </c>
      <c r="J511">
        <v>61229.060000000012</v>
      </c>
      <c r="K511">
        <v>183180.93599999999</v>
      </c>
      <c r="L511">
        <v>489344.21600000001</v>
      </c>
      <c r="M511">
        <v>0.9</v>
      </c>
      <c r="N511">
        <v>458727.88</v>
      </c>
      <c r="O511">
        <v>13296.46</v>
      </c>
      <c r="Q511">
        <v>979222.59</v>
      </c>
      <c r="R511">
        <v>53245.34</v>
      </c>
      <c r="S511">
        <v>1060201.4099999999</v>
      </c>
      <c r="T511">
        <v>2.311177184172891</v>
      </c>
      <c r="V511">
        <v>-601473.52999999991</v>
      </c>
      <c r="W511">
        <v>2.311177184172891</v>
      </c>
      <c r="X511">
        <v>4</v>
      </c>
      <c r="Y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1.0645985907399946</v>
      </c>
      <c r="AL511">
        <v>0</v>
      </c>
      <c r="AM511">
        <v>36.728651380529818</v>
      </c>
      <c r="AN511">
        <v>36.72</v>
      </c>
      <c r="AO511">
        <v>1.06</v>
      </c>
      <c r="AP511">
        <v>53245.34</v>
      </c>
      <c r="AQ511">
        <v>53282.06</v>
      </c>
      <c r="AS511">
        <v>53282.06</v>
      </c>
      <c r="AU511">
        <v>74</v>
      </c>
      <c r="AV511">
        <v>37</v>
      </c>
      <c r="AX511">
        <v>0</v>
      </c>
      <c r="AY511">
        <v>16.329999999999998</v>
      </c>
    </row>
    <row r="512" spans="1:51" x14ac:dyDescent="0.25">
      <c r="A512" t="s">
        <v>1187</v>
      </c>
      <c r="B512" t="s">
        <v>1188</v>
      </c>
      <c r="C512" t="s">
        <v>1161</v>
      </c>
      <c r="D512" t="s">
        <v>211</v>
      </c>
      <c r="F512">
        <v>391.04</v>
      </c>
      <c r="H512">
        <v>2238518.2000000002</v>
      </c>
      <c r="I512">
        <v>332571.69</v>
      </c>
      <c r="J512">
        <v>690042.92999999993</v>
      </c>
      <c r="K512">
        <v>1878465.0037600007</v>
      </c>
      <c r="L512">
        <v>5139597.823760001</v>
      </c>
      <c r="M512">
        <v>0.9</v>
      </c>
      <c r="N512">
        <v>4813484.54</v>
      </c>
      <c r="O512">
        <v>12309.44</v>
      </c>
      <c r="Q512">
        <v>1026157.83</v>
      </c>
      <c r="R512">
        <v>2086550.93</v>
      </c>
      <c r="S512">
        <v>3188426.4699999997</v>
      </c>
      <c r="T512">
        <v>0.66239466305629802</v>
      </c>
      <c r="V512">
        <v>1625058.0700000003</v>
      </c>
      <c r="W512">
        <v>0.66239466305629802</v>
      </c>
      <c r="X512">
        <v>1</v>
      </c>
      <c r="Y512">
        <v>1</v>
      </c>
      <c r="AA512">
        <v>150072.50368545111</v>
      </c>
      <c r="AB512">
        <v>45021.751105635332</v>
      </c>
      <c r="AC512">
        <v>884993.07517241093</v>
      </c>
      <c r="AD512">
        <v>46161.825155833219</v>
      </c>
      <c r="AE512">
        <v>46161.825155833219</v>
      </c>
      <c r="AF512">
        <v>45298.901544140514</v>
      </c>
      <c r="AG512">
        <v>115.13336514329821</v>
      </c>
      <c r="AH512">
        <v>118.04885729294502</v>
      </c>
      <c r="AI512">
        <v>115.84211728759337</v>
      </c>
      <c r="AJ512">
        <v>0</v>
      </c>
      <c r="AK512">
        <v>0</v>
      </c>
      <c r="AL512">
        <v>0</v>
      </c>
      <c r="AM512">
        <v>0</v>
      </c>
      <c r="AN512">
        <v>90320.65</v>
      </c>
      <c r="AO512">
        <v>230.97</v>
      </c>
      <c r="AP512">
        <v>2144845.5300000003</v>
      </c>
      <c r="AQ512">
        <v>2235166.1800000002</v>
      </c>
      <c r="AS512">
        <v>2235166.1800000002</v>
      </c>
      <c r="AU512">
        <v>71</v>
      </c>
      <c r="AV512">
        <v>36</v>
      </c>
      <c r="AX512">
        <v>3.5</v>
      </c>
      <c r="AY512">
        <v>171.66</v>
      </c>
    </row>
    <row r="513" spans="1:51" x14ac:dyDescent="0.25">
      <c r="A513" t="s">
        <v>1189</v>
      </c>
      <c r="B513" t="s">
        <v>1190</v>
      </c>
      <c r="C513" t="s">
        <v>1161</v>
      </c>
      <c r="D513" t="s">
        <v>102</v>
      </c>
      <c r="F513">
        <v>977.89</v>
      </c>
      <c r="H513">
        <v>5552744.7800000003</v>
      </c>
      <c r="I513">
        <v>831675.88</v>
      </c>
      <c r="J513">
        <v>1131673.76</v>
      </c>
      <c r="K513">
        <v>4722421.2861599987</v>
      </c>
      <c r="L513">
        <v>12238515.706159998</v>
      </c>
      <c r="M513">
        <v>0.9</v>
      </c>
      <c r="N513">
        <v>11486906.26</v>
      </c>
      <c r="O513">
        <v>11746.62</v>
      </c>
      <c r="Q513">
        <v>6402801.54</v>
      </c>
      <c r="R513">
        <v>2224461.0499999998</v>
      </c>
      <c r="S513">
        <v>8902065.5099999998</v>
      </c>
      <c r="T513">
        <v>0.77497502882904168</v>
      </c>
      <c r="V513">
        <v>2584840.75</v>
      </c>
      <c r="W513">
        <v>0.77497502882904168</v>
      </c>
      <c r="X513">
        <v>2</v>
      </c>
      <c r="Y513">
        <v>0</v>
      </c>
      <c r="AA513">
        <v>0</v>
      </c>
      <c r="AB513">
        <v>0</v>
      </c>
      <c r="AC513">
        <v>635640.04488239996</v>
      </c>
      <c r="AD513">
        <v>33155.4058863014</v>
      </c>
      <c r="AE513">
        <v>33155.4058863014</v>
      </c>
      <c r="AF513">
        <v>32535.617078169114</v>
      </c>
      <c r="AG513">
        <v>0</v>
      </c>
      <c r="AH513">
        <v>33.90504646361186</v>
      </c>
      <c r="AI513">
        <v>33.271244289407925</v>
      </c>
      <c r="AJ513">
        <v>0</v>
      </c>
      <c r="AK513">
        <v>0</v>
      </c>
      <c r="AL513">
        <v>0</v>
      </c>
      <c r="AM513">
        <v>0</v>
      </c>
      <c r="AN513">
        <v>32535.61</v>
      </c>
      <c r="AO513">
        <v>33.270000000000003</v>
      </c>
      <c r="AP513">
        <v>2239965.5499999998</v>
      </c>
      <c r="AQ513">
        <v>2272501.1599999997</v>
      </c>
      <c r="AS513">
        <v>2272501.1599999997</v>
      </c>
      <c r="AU513">
        <v>74</v>
      </c>
      <c r="AV513">
        <v>37</v>
      </c>
      <c r="AX513">
        <v>0</v>
      </c>
      <c r="AY513">
        <v>173.66</v>
      </c>
    </row>
    <row r="514" spans="1:51" x14ac:dyDescent="0.25">
      <c r="A514" t="s">
        <v>1191</v>
      </c>
      <c r="B514" t="s">
        <v>1192</v>
      </c>
      <c r="C514" t="s">
        <v>1161</v>
      </c>
      <c r="D514" t="s">
        <v>102</v>
      </c>
      <c r="F514">
        <v>460.63</v>
      </c>
      <c r="H514">
        <v>2739042.95</v>
      </c>
      <c r="I514">
        <v>391756.6</v>
      </c>
      <c r="J514">
        <v>843800.1</v>
      </c>
      <c r="K514">
        <v>2345955.8037200002</v>
      </c>
      <c r="L514">
        <v>6320555.4537200006</v>
      </c>
      <c r="M514">
        <v>0.9</v>
      </c>
      <c r="N514">
        <v>5923095.4800000004</v>
      </c>
      <c r="O514">
        <v>12858.68</v>
      </c>
      <c r="Q514">
        <v>3566888.09</v>
      </c>
      <c r="R514">
        <v>1133610.8899999999</v>
      </c>
      <c r="S514">
        <v>4844490.5599999996</v>
      </c>
      <c r="T514">
        <v>0.81789844117116939</v>
      </c>
      <c r="V514">
        <v>1078604.9200000009</v>
      </c>
      <c r="W514">
        <v>0.81789844117116939</v>
      </c>
      <c r="X514">
        <v>2</v>
      </c>
      <c r="Y514">
        <v>0</v>
      </c>
      <c r="AA514">
        <v>0</v>
      </c>
      <c r="AB514">
        <v>0</v>
      </c>
      <c r="AC514">
        <v>193448.29898160056</v>
      </c>
      <c r="AD514">
        <v>10090.39144463622</v>
      </c>
      <c r="AE514">
        <v>14875.800002356791</v>
      </c>
      <c r="AF514">
        <v>14597.720029965794</v>
      </c>
      <c r="AG514">
        <v>0</v>
      </c>
      <c r="AH514">
        <v>21.905632383119251</v>
      </c>
      <c r="AI514">
        <v>31.69077139996482</v>
      </c>
      <c r="AJ514">
        <v>0</v>
      </c>
      <c r="AK514">
        <v>0</v>
      </c>
      <c r="AL514">
        <v>0</v>
      </c>
      <c r="AM514">
        <v>0</v>
      </c>
      <c r="AN514">
        <v>14597.72</v>
      </c>
      <c r="AO514">
        <v>31.69</v>
      </c>
      <c r="AP514">
        <v>1171472.6099999996</v>
      </c>
      <c r="AQ514">
        <v>1186070.3299999996</v>
      </c>
      <c r="AS514">
        <v>1186070.3299999996</v>
      </c>
      <c r="AU514">
        <v>74</v>
      </c>
      <c r="AV514">
        <v>37</v>
      </c>
      <c r="AX514">
        <v>0</v>
      </c>
      <c r="AY514">
        <v>220</v>
      </c>
    </row>
    <row r="515" spans="1:51" x14ac:dyDescent="0.25">
      <c r="A515" t="s">
        <v>1193</v>
      </c>
      <c r="B515" t="s">
        <v>1194</v>
      </c>
      <c r="C515" t="s">
        <v>1161</v>
      </c>
      <c r="D515" t="s">
        <v>102</v>
      </c>
      <c r="F515">
        <v>350.11</v>
      </c>
      <c r="H515">
        <v>2017487.27</v>
      </c>
      <c r="I515">
        <v>297761.55</v>
      </c>
      <c r="J515">
        <v>501551.28</v>
      </c>
      <c r="K515">
        <v>1616645.2088399995</v>
      </c>
      <c r="L515">
        <v>4433445.3088399991</v>
      </c>
      <c r="M515">
        <v>0.9</v>
      </c>
      <c r="N515">
        <v>4151765.29</v>
      </c>
      <c r="O515">
        <v>11858.45</v>
      </c>
      <c r="Q515">
        <v>3643651.63</v>
      </c>
      <c r="R515">
        <v>510696.24</v>
      </c>
      <c r="S515">
        <v>4330740.5</v>
      </c>
      <c r="T515">
        <v>1.0431082196363755</v>
      </c>
      <c r="V515">
        <v>-178975.20999999996</v>
      </c>
      <c r="W515">
        <v>1.0431082196363755</v>
      </c>
      <c r="X515">
        <v>4</v>
      </c>
      <c r="Y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0.94946317302573657</v>
      </c>
      <c r="AL515">
        <v>0</v>
      </c>
      <c r="AM515">
        <v>332.41655150804064</v>
      </c>
      <c r="AN515">
        <v>332.41</v>
      </c>
      <c r="AO515">
        <v>0.94</v>
      </c>
      <c r="AP515">
        <v>510696.24000000005</v>
      </c>
      <c r="AQ515">
        <v>511028.65</v>
      </c>
      <c r="AS515">
        <v>511028.65</v>
      </c>
      <c r="AU515">
        <v>74</v>
      </c>
      <c r="AV515">
        <v>37</v>
      </c>
      <c r="AX515">
        <v>0</v>
      </c>
      <c r="AY515">
        <v>105</v>
      </c>
    </row>
    <row r="516" spans="1:51" x14ac:dyDescent="0.25">
      <c r="A516" t="s">
        <v>1195</v>
      </c>
      <c r="B516" t="s">
        <v>1196</v>
      </c>
      <c r="C516" t="s">
        <v>1161</v>
      </c>
      <c r="D516" t="s">
        <v>102</v>
      </c>
      <c r="F516">
        <v>326.69</v>
      </c>
      <c r="H516">
        <v>1883524.5</v>
      </c>
      <c r="I516">
        <v>277843.31</v>
      </c>
      <c r="J516">
        <v>469070.0400000001</v>
      </c>
      <c r="K516">
        <v>1607923.4543599996</v>
      </c>
      <c r="L516">
        <v>4238361.3043599995</v>
      </c>
      <c r="M516">
        <v>0.9</v>
      </c>
      <c r="N516">
        <v>3975317.51</v>
      </c>
      <c r="O516">
        <v>12168.47</v>
      </c>
      <c r="Q516">
        <v>2497294.4500000002</v>
      </c>
      <c r="R516">
        <v>842859.89</v>
      </c>
      <c r="S516">
        <v>3510746.6900000004</v>
      </c>
      <c r="T516">
        <v>0.8831361724361988</v>
      </c>
      <c r="V516">
        <v>464570.81999999937</v>
      </c>
      <c r="W516">
        <v>0.8831361724361988</v>
      </c>
      <c r="X516">
        <v>2</v>
      </c>
      <c r="Y516">
        <v>0</v>
      </c>
      <c r="AA516">
        <v>0</v>
      </c>
      <c r="AB516">
        <v>0</v>
      </c>
      <c r="AC516">
        <v>24925.12585419988</v>
      </c>
      <c r="AD516">
        <v>1300.1110787726329</v>
      </c>
      <c r="AE516">
        <v>10550.279188871633</v>
      </c>
      <c r="AF516">
        <v>10353.058108654506</v>
      </c>
      <c r="AG516">
        <v>0</v>
      </c>
      <c r="AH516">
        <v>3.9796476132499707</v>
      </c>
      <c r="AI516">
        <v>31.690771399964817</v>
      </c>
      <c r="AJ516">
        <v>0</v>
      </c>
      <c r="AK516">
        <v>0</v>
      </c>
      <c r="AL516">
        <v>0</v>
      </c>
      <c r="AM516">
        <v>0</v>
      </c>
      <c r="AN516">
        <v>10353.049999999999</v>
      </c>
      <c r="AO516">
        <v>31.69</v>
      </c>
      <c r="AP516">
        <v>849294.5399999998</v>
      </c>
      <c r="AQ516">
        <v>859647.58999999985</v>
      </c>
      <c r="AS516">
        <v>859647.58999999985</v>
      </c>
      <c r="AU516">
        <v>74</v>
      </c>
      <c r="AV516">
        <v>37</v>
      </c>
      <c r="AX516">
        <v>0</v>
      </c>
      <c r="AY516">
        <v>99</v>
      </c>
    </row>
    <row r="517" spans="1:51" x14ac:dyDescent="0.25">
      <c r="A517" t="s">
        <v>1197</v>
      </c>
      <c r="B517" t="s">
        <v>1198</v>
      </c>
      <c r="C517" t="s">
        <v>1161</v>
      </c>
      <c r="D517" t="s">
        <v>102</v>
      </c>
      <c r="F517">
        <v>444.5</v>
      </c>
      <c r="H517">
        <v>2570743.6799999997</v>
      </c>
      <c r="I517">
        <v>378038.36</v>
      </c>
      <c r="J517">
        <v>646047.66</v>
      </c>
      <c r="K517">
        <v>2188519.5830000001</v>
      </c>
      <c r="L517">
        <v>5783349.2829999998</v>
      </c>
      <c r="M517">
        <v>0.9</v>
      </c>
      <c r="N517">
        <v>5423866.3099999996</v>
      </c>
      <c r="O517">
        <v>12202.17</v>
      </c>
      <c r="Q517">
        <v>2656536.64</v>
      </c>
      <c r="R517">
        <v>1201628.05</v>
      </c>
      <c r="S517">
        <v>3940370.6900000004</v>
      </c>
      <c r="T517">
        <v>0.72648742885404949</v>
      </c>
      <c r="V517">
        <v>1483495.6199999992</v>
      </c>
      <c r="W517">
        <v>0.72648742885404949</v>
      </c>
      <c r="X517">
        <v>2</v>
      </c>
      <c r="Y517">
        <v>0</v>
      </c>
      <c r="AA517">
        <v>0</v>
      </c>
      <c r="AB517">
        <v>0</v>
      </c>
      <c r="AC517">
        <v>515163.06057859951</v>
      </c>
      <c r="AD517">
        <v>26871.246562624608</v>
      </c>
      <c r="AE517">
        <v>26871.246562624608</v>
      </c>
      <c r="AF517">
        <v>26368.930350988096</v>
      </c>
      <c r="AG517">
        <v>0</v>
      </c>
      <c r="AH517">
        <v>60.452748172383821</v>
      </c>
      <c r="AI517">
        <v>59.322677954978843</v>
      </c>
      <c r="AJ517">
        <v>0</v>
      </c>
      <c r="AK517">
        <v>0</v>
      </c>
      <c r="AL517">
        <v>0</v>
      </c>
      <c r="AM517">
        <v>0</v>
      </c>
      <c r="AN517">
        <v>26368.93</v>
      </c>
      <c r="AO517">
        <v>59.32</v>
      </c>
      <c r="AP517">
        <v>1234894.2700000003</v>
      </c>
      <c r="AQ517">
        <v>1261263.2000000002</v>
      </c>
      <c r="AS517">
        <v>1261263.2000000002</v>
      </c>
      <c r="AU517">
        <v>74</v>
      </c>
      <c r="AV517">
        <v>37</v>
      </c>
      <c r="AX517">
        <v>0</v>
      </c>
      <c r="AY517">
        <v>137.66</v>
      </c>
    </row>
    <row r="518" spans="1:51" x14ac:dyDescent="0.25">
      <c r="A518" t="s">
        <v>1199</v>
      </c>
      <c r="B518" t="s">
        <v>1200</v>
      </c>
      <c r="C518" t="s">
        <v>1161</v>
      </c>
      <c r="D518" t="s">
        <v>102</v>
      </c>
      <c r="F518">
        <v>2517.46</v>
      </c>
      <c r="H518">
        <v>14309252.52</v>
      </c>
      <c r="I518">
        <v>2141049.38</v>
      </c>
      <c r="J518">
        <v>3054158.3399999994</v>
      </c>
      <c r="K518">
        <v>12197462.998240001</v>
      </c>
      <c r="L518">
        <v>31701923.23824</v>
      </c>
      <c r="M518">
        <v>0.9</v>
      </c>
      <c r="N518">
        <v>29751477.210000001</v>
      </c>
      <c r="O518">
        <v>11818.05</v>
      </c>
      <c r="Q518">
        <v>16033071.060000001</v>
      </c>
      <c r="R518">
        <v>5152099.2</v>
      </c>
      <c r="S518">
        <v>21671167.810000002</v>
      </c>
      <c r="T518">
        <v>0.72840644708276658</v>
      </c>
      <c r="V518">
        <v>8080309.3999999985</v>
      </c>
      <c r="W518">
        <v>0.72840644708276658</v>
      </c>
      <c r="X518">
        <v>2</v>
      </c>
      <c r="Y518">
        <v>0</v>
      </c>
      <c r="AA518">
        <v>0</v>
      </c>
      <c r="AB518">
        <v>0</v>
      </c>
      <c r="AC518">
        <v>2353990.0501868986</v>
      </c>
      <c r="AD518">
        <v>122785.6806609804</v>
      </c>
      <c r="AE518">
        <v>122785.6806609804</v>
      </c>
      <c r="AF518">
        <v>120490.39310113115</v>
      </c>
      <c r="AG518">
        <v>0</v>
      </c>
      <c r="AH518">
        <v>48.7736371823109</v>
      </c>
      <c r="AI518">
        <v>47.861889802074771</v>
      </c>
      <c r="AJ518">
        <v>0</v>
      </c>
      <c r="AK518">
        <v>0</v>
      </c>
      <c r="AL518">
        <v>0</v>
      </c>
      <c r="AM518">
        <v>0</v>
      </c>
      <c r="AN518">
        <v>120490.39</v>
      </c>
      <c r="AO518">
        <v>47.86</v>
      </c>
      <c r="AP518">
        <v>5209834.580000001</v>
      </c>
      <c r="AQ518">
        <v>5330324.9700000007</v>
      </c>
      <c r="AS518">
        <v>5330324.9700000007</v>
      </c>
      <c r="AU518">
        <v>74</v>
      </c>
      <c r="AV518">
        <v>37</v>
      </c>
      <c r="AX518">
        <v>12</v>
      </c>
      <c r="AY518">
        <v>491.33</v>
      </c>
    </row>
    <row r="519" spans="1:51" x14ac:dyDescent="0.25">
      <c r="A519" t="s">
        <v>1201</v>
      </c>
      <c r="B519" t="s">
        <v>1202</v>
      </c>
      <c r="C519" t="s">
        <v>1161</v>
      </c>
      <c r="D519" t="s">
        <v>102</v>
      </c>
      <c r="F519">
        <v>1800.29</v>
      </c>
      <c r="H519">
        <v>11095135.140000001</v>
      </c>
      <c r="I519">
        <v>1531110.63</v>
      </c>
      <c r="J519">
        <v>4525256.51</v>
      </c>
      <c r="K519">
        <v>9626514.4387600012</v>
      </c>
      <c r="L519">
        <v>26778016.718760002</v>
      </c>
      <c r="M519">
        <v>0.9</v>
      </c>
      <c r="N519">
        <v>25062866.489999998</v>
      </c>
      <c r="O519">
        <v>13921.57</v>
      </c>
      <c r="Q519">
        <v>2720588.89</v>
      </c>
      <c r="R519">
        <v>12614617.01</v>
      </c>
      <c r="S519">
        <v>15814715.939999999</v>
      </c>
      <c r="T519">
        <v>0.6310018826581556</v>
      </c>
      <c r="V519">
        <v>9248150.5499999989</v>
      </c>
      <c r="W519">
        <v>0.6310018826581556</v>
      </c>
      <c r="X519">
        <v>1</v>
      </c>
      <c r="Y519">
        <v>1</v>
      </c>
      <c r="AA519">
        <v>1568191.0495549049</v>
      </c>
      <c r="AB519">
        <v>470457.31486647145</v>
      </c>
      <c r="AC519">
        <v>5606637.4880033741</v>
      </c>
      <c r="AD519">
        <v>292445.92606889142</v>
      </c>
      <c r="AE519">
        <v>292445.92606889142</v>
      </c>
      <c r="AF519">
        <v>286979.10377804236</v>
      </c>
      <c r="AG519">
        <v>261.32307287518756</v>
      </c>
      <c r="AH519">
        <v>162.44378742807626</v>
      </c>
      <c r="AI519">
        <v>159.40715316867968</v>
      </c>
      <c r="AJ519">
        <v>0</v>
      </c>
      <c r="AK519">
        <v>0</v>
      </c>
      <c r="AL519">
        <v>0</v>
      </c>
      <c r="AM519">
        <v>0</v>
      </c>
      <c r="AN519">
        <v>757436.41</v>
      </c>
      <c r="AO519">
        <v>420.73</v>
      </c>
      <c r="AP519">
        <v>13376663.640000001</v>
      </c>
      <c r="AQ519">
        <v>14134100.050000001</v>
      </c>
      <c r="AS519">
        <v>14134100.050000001</v>
      </c>
      <c r="AU519">
        <v>74</v>
      </c>
      <c r="AV519">
        <v>37</v>
      </c>
      <c r="AX519">
        <v>137</v>
      </c>
      <c r="AY519">
        <v>1226.6600000000001</v>
      </c>
    </row>
    <row r="520" spans="1:51" x14ac:dyDescent="0.25">
      <c r="A520" t="s">
        <v>1203</v>
      </c>
      <c r="B520" t="s">
        <v>1204</v>
      </c>
      <c r="C520" t="s">
        <v>1161</v>
      </c>
      <c r="D520" t="s">
        <v>102</v>
      </c>
      <c r="F520">
        <v>519.05999999999995</v>
      </c>
      <c r="H520">
        <v>3081248.06</v>
      </c>
      <c r="I520">
        <v>441450.14</v>
      </c>
      <c r="J520">
        <v>945257.57000000007</v>
      </c>
      <c r="K520">
        <v>2634632.8266399996</v>
      </c>
      <c r="L520">
        <v>7102588.5966400001</v>
      </c>
      <c r="M520">
        <v>0.9</v>
      </c>
      <c r="N520">
        <v>6655793.0099999998</v>
      </c>
      <c r="O520">
        <v>12822.78</v>
      </c>
      <c r="Q520">
        <v>2216996.2599999998</v>
      </c>
      <c r="R520">
        <v>2151993.4900000002</v>
      </c>
      <c r="S520">
        <v>4538013.8900000006</v>
      </c>
      <c r="T520">
        <v>0.68181415545553459</v>
      </c>
      <c r="V520">
        <v>2117779.1199999992</v>
      </c>
      <c r="W520">
        <v>0.68181415545553459</v>
      </c>
      <c r="X520">
        <v>1</v>
      </c>
      <c r="Y520">
        <v>1</v>
      </c>
      <c r="AA520">
        <v>78258.988472316414</v>
      </c>
      <c r="AB520">
        <v>23477.696541694924</v>
      </c>
      <c r="AC520">
        <v>963530.19938588038</v>
      </c>
      <c r="AD520">
        <v>50258.373589817114</v>
      </c>
      <c r="AE520">
        <v>50258.373589817114</v>
      </c>
      <c r="AF520">
        <v>49318.871368890606</v>
      </c>
      <c r="AG520">
        <v>45.231180483364014</v>
      </c>
      <c r="AH520">
        <v>96.825749604702963</v>
      </c>
      <c r="AI520">
        <v>95.015742628772415</v>
      </c>
      <c r="AJ520">
        <v>0</v>
      </c>
      <c r="AK520">
        <v>0</v>
      </c>
      <c r="AL520">
        <v>0</v>
      </c>
      <c r="AM520">
        <v>0</v>
      </c>
      <c r="AN520">
        <v>72796.56</v>
      </c>
      <c r="AO520">
        <v>140.24</v>
      </c>
      <c r="AP520">
        <v>2221654.8800000004</v>
      </c>
      <c r="AQ520">
        <v>2294451.4400000004</v>
      </c>
      <c r="AS520">
        <v>2294451.4400000004</v>
      </c>
      <c r="AU520">
        <v>74</v>
      </c>
      <c r="AV520">
        <v>37</v>
      </c>
      <c r="AX520">
        <v>5.5</v>
      </c>
      <c r="AY520">
        <v>239.66</v>
      </c>
    </row>
    <row r="521" spans="1:51" x14ac:dyDescent="0.25">
      <c r="A521" t="s">
        <v>1205</v>
      </c>
      <c r="B521" t="s">
        <v>1206</v>
      </c>
      <c r="C521" t="s">
        <v>1207</v>
      </c>
      <c r="D521" t="s">
        <v>102</v>
      </c>
      <c r="F521">
        <v>194.72</v>
      </c>
      <c r="H521">
        <v>1141790.23</v>
      </c>
      <c r="I521">
        <v>165605.46</v>
      </c>
      <c r="J521">
        <v>326622.54000000004</v>
      </c>
      <c r="K521">
        <v>922504.82467999985</v>
      </c>
      <c r="L521">
        <v>2556523.0546800001</v>
      </c>
      <c r="M521">
        <v>0.9</v>
      </c>
      <c r="N521">
        <v>2393121.23</v>
      </c>
      <c r="O521">
        <v>12290.06</v>
      </c>
      <c r="Q521">
        <v>2588100.77</v>
      </c>
      <c r="R521">
        <v>262326.75</v>
      </c>
      <c r="S521">
        <v>2914616.8</v>
      </c>
      <c r="T521">
        <v>1.2179143970905308</v>
      </c>
      <c r="V521">
        <v>-521495.56999999983</v>
      </c>
      <c r="W521">
        <v>1.2179143970905308</v>
      </c>
      <c r="X521">
        <v>4</v>
      </c>
      <c r="Y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0.98402013422287982</v>
      </c>
      <c r="AL521">
        <v>0</v>
      </c>
      <c r="AM521">
        <v>191.60840053587916</v>
      </c>
      <c r="AN521">
        <v>191.6</v>
      </c>
      <c r="AO521">
        <v>0.98</v>
      </c>
      <c r="AP521">
        <v>262326.75</v>
      </c>
      <c r="AQ521">
        <v>262518.34999999998</v>
      </c>
      <c r="AS521">
        <v>262518.34999999998</v>
      </c>
      <c r="AU521">
        <v>73</v>
      </c>
      <c r="AV521">
        <v>37</v>
      </c>
      <c r="AX521">
        <v>0</v>
      </c>
      <c r="AY521">
        <v>80.33</v>
      </c>
    </row>
    <row r="522" spans="1:51" x14ac:dyDescent="0.25">
      <c r="A522" t="s">
        <v>1208</v>
      </c>
      <c r="B522" t="s">
        <v>1209</v>
      </c>
      <c r="C522" t="s">
        <v>1207</v>
      </c>
      <c r="D522" t="s">
        <v>102</v>
      </c>
      <c r="F522">
        <v>631.73</v>
      </c>
      <c r="H522">
        <v>3712187.11</v>
      </c>
      <c r="I522">
        <v>537273.73</v>
      </c>
      <c r="J522">
        <v>1086758.4500000002</v>
      </c>
      <c r="K522">
        <v>3171270.1571200006</v>
      </c>
      <c r="L522">
        <v>8507489.4471199997</v>
      </c>
      <c r="M522">
        <v>0.9</v>
      </c>
      <c r="N522">
        <v>7973867.5099999998</v>
      </c>
      <c r="O522">
        <v>12622.27</v>
      </c>
      <c r="Q522">
        <v>5083050.6900000004</v>
      </c>
      <c r="R522">
        <v>1435881.67</v>
      </c>
      <c r="S522">
        <v>6774544.25</v>
      </c>
      <c r="T522">
        <v>0.84959327973584553</v>
      </c>
      <c r="V522">
        <v>1199323.2599999998</v>
      </c>
      <c r="W522">
        <v>0.84959327973584553</v>
      </c>
      <c r="X522">
        <v>2</v>
      </c>
      <c r="Y522">
        <v>0</v>
      </c>
      <c r="AA522">
        <v>0</v>
      </c>
      <c r="AB522">
        <v>0</v>
      </c>
      <c r="AC522">
        <v>152454.51786369985</v>
      </c>
      <c r="AD522">
        <v>7952.1286609727777</v>
      </c>
      <c r="AE522">
        <v>20401.383182790647</v>
      </c>
      <c r="AF522">
        <v>20020.011016499775</v>
      </c>
      <c r="AG522">
        <v>0</v>
      </c>
      <c r="AH522">
        <v>12.5878597834087</v>
      </c>
      <c r="AI522">
        <v>31.690771399964817</v>
      </c>
      <c r="AJ522">
        <v>0</v>
      </c>
      <c r="AK522">
        <v>0</v>
      </c>
      <c r="AL522">
        <v>0</v>
      </c>
      <c r="AM522">
        <v>0</v>
      </c>
      <c r="AN522">
        <v>20020.009999999998</v>
      </c>
      <c r="AO522">
        <v>31.69</v>
      </c>
      <c r="AP522">
        <v>1468048.8300000003</v>
      </c>
      <c r="AQ522">
        <v>1488068.8400000003</v>
      </c>
      <c r="AS522">
        <v>1488068.8400000003</v>
      </c>
      <c r="AU522">
        <v>73</v>
      </c>
      <c r="AV522">
        <v>37</v>
      </c>
      <c r="AX522">
        <v>3.5</v>
      </c>
      <c r="AY522">
        <v>266.66000000000003</v>
      </c>
    </row>
    <row r="523" spans="1:51" x14ac:dyDescent="0.25">
      <c r="A523" t="s">
        <v>1210</v>
      </c>
      <c r="B523" t="s">
        <v>1211</v>
      </c>
      <c r="C523" t="s">
        <v>1212</v>
      </c>
      <c r="D523" t="s">
        <v>97</v>
      </c>
      <c r="F523">
        <v>4.6500000000000004</v>
      </c>
      <c r="H523">
        <v>19860.54</v>
      </c>
      <c r="I523">
        <v>3954.73</v>
      </c>
      <c r="J523">
        <v>8392.7800000000007</v>
      </c>
      <c r="K523">
        <v>19377.885600000001</v>
      </c>
      <c r="L523">
        <v>51585.935600000004</v>
      </c>
      <c r="M523">
        <v>0.9</v>
      </c>
      <c r="N523">
        <v>48365.13</v>
      </c>
      <c r="O523">
        <v>10401.1</v>
      </c>
      <c r="Q523">
        <v>4836.51</v>
      </c>
      <c r="R523">
        <v>62329.24</v>
      </c>
      <c r="S523">
        <v>67165.75</v>
      </c>
      <c r="T523">
        <v>1.3887226189612227</v>
      </c>
      <c r="V523">
        <v>-18800.620000000003</v>
      </c>
      <c r="W523">
        <v>1.3887226189612227</v>
      </c>
      <c r="X523">
        <v>4</v>
      </c>
      <c r="Y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0.8327780172278807</v>
      </c>
      <c r="AL523">
        <v>0</v>
      </c>
      <c r="AM523">
        <v>3.8724177801096458</v>
      </c>
      <c r="AN523">
        <v>3.87</v>
      </c>
      <c r="AO523">
        <v>0.83</v>
      </c>
      <c r="AP523">
        <v>62329.240000000005</v>
      </c>
      <c r="AQ523">
        <v>62333.110000000008</v>
      </c>
      <c r="AS523">
        <v>62333.110000000008</v>
      </c>
      <c r="AU523">
        <v>115</v>
      </c>
      <c r="AV523">
        <v>58</v>
      </c>
      <c r="AX523">
        <v>0</v>
      </c>
      <c r="AY523">
        <v>2.58610089056006</v>
      </c>
    </row>
    <row r="524" spans="1:51" x14ac:dyDescent="0.25">
      <c r="A524" t="s">
        <v>1213</v>
      </c>
      <c r="B524" t="s">
        <v>1214</v>
      </c>
      <c r="C524" t="s">
        <v>1212</v>
      </c>
      <c r="D524" t="s">
        <v>97</v>
      </c>
      <c r="F524">
        <v>10.97</v>
      </c>
      <c r="H524">
        <v>58964.600000000006</v>
      </c>
      <c r="I524">
        <v>9329.76</v>
      </c>
      <c r="J524">
        <v>19903.260000000002</v>
      </c>
      <c r="K524">
        <v>56631.841680000005</v>
      </c>
      <c r="L524">
        <v>144829.46168000001</v>
      </c>
      <c r="M524">
        <v>0.9</v>
      </c>
      <c r="N524">
        <v>136009.69</v>
      </c>
      <c r="O524">
        <v>12398.33</v>
      </c>
      <c r="Q524">
        <v>13600.96</v>
      </c>
      <c r="R524">
        <v>96795.93</v>
      </c>
      <c r="S524">
        <v>110396.88999999998</v>
      </c>
      <c r="T524">
        <v>0.81168400574988431</v>
      </c>
      <c r="V524">
        <v>25612.800000000017</v>
      </c>
      <c r="W524">
        <v>0.81168400574988431</v>
      </c>
      <c r="X524">
        <v>2</v>
      </c>
      <c r="Y524">
        <v>0</v>
      </c>
      <c r="AA524">
        <v>0</v>
      </c>
      <c r="AB524">
        <v>0</v>
      </c>
      <c r="AC524">
        <v>10810.647900000018</v>
      </c>
      <c r="AD524">
        <v>563.89055709148408</v>
      </c>
      <c r="AE524">
        <v>563.89055709148408</v>
      </c>
      <c r="AF524">
        <v>553.34949909643842</v>
      </c>
      <c r="AG524">
        <v>0</v>
      </c>
      <c r="AH524">
        <v>51.402967829670381</v>
      </c>
      <c r="AI524">
        <v>50.442069197487548</v>
      </c>
      <c r="AJ524">
        <v>0</v>
      </c>
      <c r="AK524">
        <v>0</v>
      </c>
      <c r="AL524">
        <v>0</v>
      </c>
      <c r="AM524">
        <v>0</v>
      </c>
      <c r="AN524">
        <v>553.34</v>
      </c>
      <c r="AO524">
        <v>50.44</v>
      </c>
      <c r="AP524">
        <v>96795.930000000008</v>
      </c>
      <c r="AQ524">
        <v>97349.27</v>
      </c>
      <c r="AS524">
        <v>97349.27</v>
      </c>
      <c r="AU524">
        <v>115</v>
      </c>
      <c r="AV524">
        <v>58</v>
      </c>
      <c r="AX524">
        <v>0</v>
      </c>
      <c r="AY524">
        <v>6.1009734988051303</v>
      </c>
    </row>
    <row r="525" spans="1:51" x14ac:dyDescent="0.25">
      <c r="A525" t="s">
        <v>1215</v>
      </c>
      <c r="B525" t="s">
        <v>1216</v>
      </c>
      <c r="C525" t="s">
        <v>1212</v>
      </c>
      <c r="D525" t="s">
        <v>97</v>
      </c>
      <c r="F525">
        <v>10</v>
      </c>
      <c r="H525">
        <v>61372.1</v>
      </c>
      <c r="I525">
        <v>8504.7999999999993</v>
      </c>
      <c r="J525">
        <v>18528.560000000001</v>
      </c>
      <c r="K525">
        <v>55850.433000000005</v>
      </c>
      <c r="L525">
        <v>144255.89299999998</v>
      </c>
      <c r="M525">
        <v>0.9</v>
      </c>
      <c r="N525">
        <v>135415.34</v>
      </c>
      <c r="O525">
        <v>13541.53</v>
      </c>
      <c r="Q525">
        <v>13541.53</v>
      </c>
      <c r="R525">
        <v>66012.94</v>
      </c>
      <c r="S525">
        <v>79554.47</v>
      </c>
      <c r="T525">
        <v>0.58748491862147967</v>
      </c>
      <c r="V525">
        <v>55860.869999999995</v>
      </c>
      <c r="W525">
        <v>0.58748491862147967</v>
      </c>
      <c r="X525">
        <v>1</v>
      </c>
      <c r="Y525">
        <v>1</v>
      </c>
      <c r="AA525">
        <v>14365.842790963361</v>
      </c>
      <c r="AB525">
        <v>4309.7528372890083</v>
      </c>
      <c r="AC525">
        <v>34208.624846439889</v>
      </c>
      <c r="AD525">
        <v>1784.3445370182244</v>
      </c>
      <c r="AE525">
        <v>1784.3445370182244</v>
      </c>
      <c r="AF525">
        <v>1750.9889877696837</v>
      </c>
      <c r="AG525">
        <v>430.97528372890082</v>
      </c>
      <c r="AH525">
        <v>178.43445370182243</v>
      </c>
      <c r="AI525">
        <v>175.09889877696838</v>
      </c>
      <c r="AJ525">
        <v>0</v>
      </c>
      <c r="AK525">
        <v>0</v>
      </c>
      <c r="AL525">
        <v>0</v>
      </c>
      <c r="AM525">
        <v>0</v>
      </c>
      <c r="AN525">
        <v>6060.74</v>
      </c>
      <c r="AO525">
        <v>606.07000000000005</v>
      </c>
      <c r="AP525">
        <v>66012.94</v>
      </c>
      <c r="AQ525">
        <v>72073.680000000008</v>
      </c>
      <c r="AS525">
        <v>72073.680000000008</v>
      </c>
      <c r="AU525">
        <v>15</v>
      </c>
      <c r="AV525">
        <v>58</v>
      </c>
      <c r="AX525">
        <v>0</v>
      </c>
      <c r="AY525">
        <v>5.5615072915270103</v>
      </c>
    </row>
    <row r="526" spans="1:51" x14ac:dyDescent="0.25">
      <c r="A526" t="s">
        <v>1217</v>
      </c>
      <c r="B526" t="s">
        <v>1218</v>
      </c>
      <c r="C526" t="s">
        <v>1219</v>
      </c>
      <c r="D526" t="s">
        <v>102</v>
      </c>
      <c r="F526">
        <v>282.37</v>
      </c>
      <c r="H526">
        <v>1831916.25</v>
      </c>
      <c r="I526">
        <v>240150.03</v>
      </c>
      <c r="J526">
        <v>840214.02</v>
      </c>
      <c r="K526">
        <v>1494475.5682800005</v>
      </c>
      <c r="L526">
        <v>4406755.8682800001</v>
      </c>
      <c r="M526">
        <v>0.9</v>
      </c>
      <c r="N526">
        <v>4115527.83</v>
      </c>
      <c r="O526">
        <v>14574.94</v>
      </c>
      <c r="Q526">
        <v>560123.32999999996</v>
      </c>
      <c r="R526">
        <v>3569791.81</v>
      </c>
      <c r="S526">
        <v>4399373.8100000005</v>
      </c>
      <c r="T526">
        <v>1.0689695202474188</v>
      </c>
      <c r="V526">
        <v>-283845.98000000045</v>
      </c>
      <c r="W526">
        <v>1.0689695202474188</v>
      </c>
      <c r="X526">
        <v>4</v>
      </c>
      <c r="Y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1.1669623245600824</v>
      </c>
      <c r="AL526">
        <v>0</v>
      </c>
      <c r="AM526">
        <v>329.51515158603047</v>
      </c>
      <c r="AN526">
        <v>329.51</v>
      </c>
      <c r="AO526">
        <v>1.1599999999999999</v>
      </c>
      <c r="AP526">
        <v>3569791.8099999996</v>
      </c>
      <c r="AQ526">
        <v>3570121.3199999994</v>
      </c>
      <c r="AS526">
        <v>3570121.3199999994</v>
      </c>
      <c r="AU526">
        <v>118</v>
      </c>
      <c r="AV526">
        <v>59</v>
      </c>
      <c r="AX526">
        <v>0</v>
      </c>
      <c r="AY526">
        <v>279</v>
      </c>
    </row>
    <row r="527" spans="1:51" x14ac:dyDescent="0.25">
      <c r="A527" t="s">
        <v>1220</v>
      </c>
      <c r="B527" t="s">
        <v>1221</v>
      </c>
      <c r="C527" t="s">
        <v>1219</v>
      </c>
      <c r="D527" t="s">
        <v>102</v>
      </c>
      <c r="F527">
        <v>356.88</v>
      </c>
      <c r="H527">
        <v>2158488.21</v>
      </c>
      <c r="I527">
        <v>303519.3</v>
      </c>
      <c r="J527">
        <v>720827.78</v>
      </c>
      <c r="K527">
        <v>1835668.0417199999</v>
      </c>
      <c r="L527">
        <v>5018503.3317200001</v>
      </c>
      <c r="M527">
        <v>0.9</v>
      </c>
      <c r="N527">
        <v>4700219.8</v>
      </c>
      <c r="O527">
        <v>13170.3</v>
      </c>
      <c r="Q527">
        <v>645810.19999999995</v>
      </c>
      <c r="R527">
        <v>2889106.91</v>
      </c>
      <c r="S527">
        <v>3693739.73</v>
      </c>
      <c r="T527">
        <v>0.78586531846872354</v>
      </c>
      <c r="V527">
        <v>1006480.0699999998</v>
      </c>
      <c r="W527">
        <v>0.78586531846872354</v>
      </c>
      <c r="X527">
        <v>2</v>
      </c>
      <c r="Y527">
        <v>0</v>
      </c>
      <c r="AA527">
        <v>0</v>
      </c>
      <c r="AB527">
        <v>0</v>
      </c>
      <c r="AC527">
        <v>462748.7484340003</v>
      </c>
      <c r="AD527">
        <v>24137.281313901178</v>
      </c>
      <c r="AE527">
        <v>24137.281313901178</v>
      </c>
      <c r="AF527">
        <v>23686.072335540353</v>
      </c>
      <c r="AG527">
        <v>0</v>
      </c>
      <c r="AH527">
        <v>67.634166425412403</v>
      </c>
      <c r="AI527">
        <v>66.369850749664749</v>
      </c>
      <c r="AJ527">
        <v>0</v>
      </c>
      <c r="AK527">
        <v>0</v>
      </c>
      <c r="AL527">
        <v>0</v>
      </c>
      <c r="AM527">
        <v>0</v>
      </c>
      <c r="AN527">
        <v>23686.07</v>
      </c>
      <c r="AO527">
        <v>66.36</v>
      </c>
      <c r="AP527">
        <v>3001218.9099999997</v>
      </c>
      <c r="AQ527">
        <v>3024904.9799999995</v>
      </c>
      <c r="AS527">
        <v>3024904.9799999995</v>
      </c>
      <c r="AU527">
        <v>118</v>
      </c>
      <c r="AV527">
        <v>59</v>
      </c>
      <c r="AX527">
        <v>0</v>
      </c>
      <c r="AY527">
        <v>200.66</v>
      </c>
    </row>
    <row r="528" spans="1:51" x14ac:dyDescent="0.25">
      <c r="A528" t="s">
        <v>1222</v>
      </c>
      <c r="B528" t="s">
        <v>1223</v>
      </c>
      <c r="C528" t="s">
        <v>1212</v>
      </c>
      <c r="D528" t="s">
        <v>211</v>
      </c>
      <c r="F528">
        <v>180.25</v>
      </c>
      <c r="H528">
        <v>1036099.1799999999</v>
      </c>
      <c r="I528">
        <v>153299.01999999999</v>
      </c>
      <c r="J528">
        <v>346851.04</v>
      </c>
      <c r="K528">
        <v>876623.89899999998</v>
      </c>
      <c r="L528">
        <v>2412873.139</v>
      </c>
      <c r="M528">
        <v>0.9</v>
      </c>
      <c r="N528">
        <v>2259248.21</v>
      </c>
      <c r="O528">
        <v>12533.97</v>
      </c>
      <c r="Q528">
        <v>537019.49</v>
      </c>
      <c r="R528">
        <v>951105.97</v>
      </c>
      <c r="S528">
        <v>1692722.44</v>
      </c>
      <c r="T528">
        <v>0.74924146559354798</v>
      </c>
      <c r="V528">
        <v>566525.77</v>
      </c>
      <c r="W528">
        <v>0.74924146559354798</v>
      </c>
      <c r="X528">
        <v>2</v>
      </c>
      <c r="Y528">
        <v>0</v>
      </c>
      <c r="AA528">
        <v>0</v>
      </c>
      <c r="AB528">
        <v>0</v>
      </c>
      <c r="AC528">
        <v>270573.39388560003</v>
      </c>
      <c r="AD528">
        <v>14113.287494293871</v>
      </c>
      <c r="AE528">
        <v>14113.287494293871</v>
      </c>
      <c r="AF528">
        <v>13849.461508724176</v>
      </c>
      <c r="AG528">
        <v>0</v>
      </c>
      <c r="AH528">
        <v>78.298404961408437</v>
      </c>
      <c r="AI528">
        <v>76.83473791247809</v>
      </c>
      <c r="AJ528">
        <v>0</v>
      </c>
      <c r="AK528">
        <v>0</v>
      </c>
      <c r="AL528">
        <v>0</v>
      </c>
      <c r="AM528">
        <v>0</v>
      </c>
      <c r="AN528">
        <v>13849.46</v>
      </c>
      <c r="AO528">
        <v>76.83</v>
      </c>
      <c r="AP528">
        <v>990804.25</v>
      </c>
      <c r="AQ528">
        <v>1004653.71</v>
      </c>
      <c r="AS528">
        <v>1004653.71</v>
      </c>
      <c r="AU528">
        <v>115</v>
      </c>
      <c r="AV528">
        <v>58</v>
      </c>
      <c r="AX528">
        <v>0</v>
      </c>
      <c r="AY528">
        <v>94.66</v>
      </c>
    </row>
    <row r="529" spans="1:51" x14ac:dyDescent="0.25">
      <c r="A529" t="s">
        <v>1224</v>
      </c>
      <c r="B529" t="s">
        <v>1225</v>
      </c>
      <c r="C529" t="s">
        <v>1212</v>
      </c>
      <c r="D529" t="s">
        <v>211</v>
      </c>
      <c r="F529">
        <v>1485</v>
      </c>
      <c r="H529">
        <v>9087633.1999999993</v>
      </c>
      <c r="I529">
        <v>1262962.8</v>
      </c>
      <c r="J529">
        <v>3974548.25</v>
      </c>
      <c r="K529">
        <v>7702017.4520000005</v>
      </c>
      <c r="L529">
        <v>22027161.702</v>
      </c>
      <c r="M529">
        <v>0.9</v>
      </c>
      <c r="N529">
        <v>20594647.27</v>
      </c>
      <c r="O529">
        <v>13868.44</v>
      </c>
      <c r="Q529">
        <v>10780125.119999999</v>
      </c>
      <c r="R529">
        <v>2646079.89</v>
      </c>
      <c r="S529">
        <v>13914025.15</v>
      </c>
      <c r="T529">
        <v>0.67561366638545983</v>
      </c>
      <c r="V529">
        <v>6680622.1199999992</v>
      </c>
      <c r="W529">
        <v>0.67561366638545983</v>
      </c>
      <c r="X529">
        <v>1</v>
      </c>
      <c r="Y529">
        <v>1</v>
      </c>
      <c r="AA529">
        <v>369849.28710557148</v>
      </c>
      <c r="AB529">
        <v>110954.78613167144</v>
      </c>
      <c r="AC529">
        <v>2524360.3990642037</v>
      </c>
      <c r="AD529">
        <v>131672.31093781089</v>
      </c>
      <c r="AE529">
        <v>131672.31093781089</v>
      </c>
      <c r="AF529">
        <v>129210.90162977744</v>
      </c>
      <c r="AG529">
        <v>74.717027698095251</v>
      </c>
      <c r="AH529">
        <v>88.668222853744709</v>
      </c>
      <c r="AI529">
        <v>87.010708168200296</v>
      </c>
      <c r="AJ529">
        <v>0</v>
      </c>
      <c r="AK529">
        <v>0</v>
      </c>
      <c r="AL529">
        <v>0</v>
      </c>
      <c r="AM529">
        <v>0</v>
      </c>
      <c r="AN529">
        <v>240165.68</v>
      </c>
      <c r="AO529">
        <v>161.72</v>
      </c>
      <c r="AP529">
        <v>3372953.32</v>
      </c>
      <c r="AQ529">
        <v>3613119</v>
      </c>
      <c r="AS529">
        <v>3613119</v>
      </c>
      <c r="AU529">
        <v>115</v>
      </c>
      <c r="AV529">
        <v>58</v>
      </c>
      <c r="AX529">
        <v>127.5</v>
      </c>
      <c r="AY529">
        <v>1101</v>
      </c>
    </row>
    <row r="530" spans="1:51" x14ac:dyDescent="0.25">
      <c r="A530" t="s">
        <v>1226</v>
      </c>
      <c r="B530" t="s">
        <v>1227</v>
      </c>
      <c r="C530" t="s">
        <v>1212</v>
      </c>
      <c r="D530" t="s">
        <v>211</v>
      </c>
      <c r="F530">
        <v>217.25</v>
      </c>
      <c r="H530">
        <v>1201467.46</v>
      </c>
      <c r="I530">
        <v>184766.78</v>
      </c>
      <c r="J530">
        <v>318869.18</v>
      </c>
      <c r="K530">
        <v>1013101.7519999999</v>
      </c>
      <c r="L530">
        <v>2718205.1719999998</v>
      </c>
      <c r="M530">
        <v>0.9</v>
      </c>
      <c r="N530">
        <v>2547694.83</v>
      </c>
      <c r="O530">
        <v>11727.01</v>
      </c>
      <c r="Q530">
        <v>1146681.3700000001</v>
      </c>
      <c r="R530">
        <v>600191.4</v>
      </c>
      <c r="S530">
        <v>1753514.54</v>
      </c>
      <c r="T530">
        <v>0.68827495324469457</v>
      </c>
      <c r="V530">
        <v>794180.29</v>
      </c>
      <c r="W530">
        <v>0.68827495324469457</v>
      </c>
      <c r="X530">
        <v>1</v>
      </c>
      <c r="Y530">
        <v>1</v>
      </c>
      <c r="AA530">
        <v>13495.721389294835</v>
      </c>
      <c r="AB530">
        <v>4048.7164167884503</v>
      </c>
      <c r="AC530">
        <v>295145.12053852458</v>
      </c>
      <c r="AD530">
        <v>15394.965036582273</v>
      </c>
      <c r="AE530">
        <v>15394.965036582273</v>
      </c>
      <c r="AF530">
        <v>15107.180080367823</v>
      </c>
      <c r="AG530">
        <v>18.636209053111394</v>
      </c>
      <c r="AH530">
        <v>70.862900053313112</v>
      </c>
      <c r="AI530">
        <v>69.538228218033709</v>
      </c>
      <c r="AJ530">
        <v>0</v>
      </c>
      <c r="AK530">
        <v>0</v>
      </c>
      <c r="AL530">
        <v>0</v>
      </c>
      <c r="AM530">
        <v>0</v>
      </c>
      <c r="AN530">
        <v>19155.89</v>
      </c>
      <c r="AO530">
        <v>88.17</v>
      </c>
      <c r="AP530">
        <v>621377.44999999995</v>
      </c>
      <c r="AQ530">
        <v>640533.34</v>
      </c>
      <c r="AS530">
        <v>640533.34</v>
      </c>
      <c r="AU530">
        <v>118</v>
      </c>
      <c r="AV530">
        <v>59</v>
      </c>
      <c r="AX530">
        <v>0</v>
      </c>
      <c r="AY530">
        <v>69</v>
      </c>
    </row>
    <row r="531" spans="1:51" x14ac:dyDescent="0.25">
      <c r="A531" t="s">
        <v>1228</v>
      </c>
      <c r="B531" t="s">
        <v>1229</v>
      </c>
      <c r="C531" t="s">
        <v>1212</v>
      </c>
      <c r="D531" t="s">
        <v>211</v>
      </c>
      <c r="F531">
        <v>569.72</v>
      </c>
      <c r="H531">
        <v>3278820.19</v>
      </c>
      <c r="I531">
        <v>484535.46</v>
      </c>
      <c r="J531">
        <v>1197642.8800000001</v>
      </c>
      <c r="K531">
        <v>2798246.1926799999</v>
      </c>
      <c r="L531">
        <v>7759244.7226800006</v>
      </c>
      <c r="M531">
        <v>0.9</v>
      </c>
      <c r="N531">
        <v>7263144.8600000003</v>
      </c>
      <c r="O531">
        <v>12748.62</v>
      </c>
      <c r="Q531">
        <v>1798119.05</v>
      </c>
      <c r="R531">
        <v>3165888.52</v>
      </c>
      <c r="S531">
        <v>4986909.79</v>
      </c>
      <c r="T531">
        <v>0.68660475401835785</v>
      </c>
      <c r="V531">
        <v>2276235.0700000003</v>
      </c>
      <c r="W531">
        <v>0.68660475401835785</v>
      </c>
      <c r="X531">
        <v>1</v>
      </c>
      <c r="Y531">
        <v>1</v>
      </c>
      <c r="AA531">
        <v>50605.436098297127</v>
      </c>
      <c r="AB531">
        <v>15181.630829489137</v>
      </c>
      <c r="AC531">
        <v>1159188.3313296875</v>
      </c>
      <c r="AD531">
        <v>60464.031385893548</v>
      </c>
      <c r="AE531">
        <v>60464.031385893548</v>
      </c>
      <c r="AF531">
        <v>59333.75024633979</v>
      </c>
      <c r="AG531">
        <v>26.647530066504839</v>
      </c>
      <c r="AH531">
        <v>106.12938177682642</v>
      </c>
      <c r="AI531">
        <v>104.14545785006632</v>
      </c>
      <c r="AJ531">
        <v>0</v>
      </c>
      <c r="AK531">
        <v>0</v>
      </c>
      <c r="AL531">
        <v>0</v>
      </c>
      <c r="AM531">
        <v>0</v>
      </c>
      <c r="AN531">
        <v>74515.38</v>
      </c>
      <c r="AO531">
        <v>130.79</v>
      </c>
      <c r="AP531">
        <v>3266249.73</v>
      </c>
      <c r="AQ531">
        <v>3340765.11</v>
      </c>
      <c r="AS531">
        <v>3340765.11</v>
      </c>
      <c r="AU531">
        <v>115</v>
      </c>
      <c r="AV531">
        <v>58</v>
      </c>
      <c r="AX531">
        <v>74.83</v>
      </c>
      <c r="AY531">
        <v>244.33</v>
      </c>
    </row>
    <row r="532" spans="1:51" x14ac:dyDescent="0.25">
      <c r="A532" t="s">
        <v>1230</v>
      </c>
      <c r="B532" t="s">
        <v>1231</v>
      </c>
      <c r="C532" t="s">
        <v>1212</v>
      </c>
      <c r="D532" t="s">
        <v>222</v>
      </c>
      <c r="F532">
        <v>979.99</v>
      </c>
      <c r="H532">
        <v>6324307.4100000001</v>
      </c>
      <c r="I532">
        <v>833461.89</v>
      </c>
      <c r="J532">
        <v>2043654.48</v>
      </c>
      <c r="K532">
        <v>5632621.2325600004</v>
      </c>
      <c r="L532">
        <v>14834045.012559999</v>
      </c>
      <c r="M532">
        <v>0.9</v>
      </c>
      <c r="N532">
        <v>13913902.630000001</v>
      </c>
      <c r="O532">
        <v>14198</v>
      </c>
      <c r="Q532">
        <v>7654225.1600000001</v>
      </c>
      <c r="R532">
        <v>1318967.0900000001</v>
      </c>
      <c r="S532">
        <v>9722329.7899999991</v>
      </c>
      <c r="T532">
        <v>0.6987493048167176</v>
      </c>
      <c r="V532">
        <v>4191572.8400000017</v>
      </c>
      <c r="W532">
        <v>0.6987493048167176</v>
      </c>
      <c r="X532">
        <v>2</v>
      </c>
      <c r="Y532">
        <v>0</v>
      </c>
      <c r="AA532">
        <v>0</v>
      </c>
      <c r="AB532">
        <v>0</v>
      </c>
      <c r="AC532">
        <v>1695790.5686312011</v>
      </c>
      <c r="AD532">
        <v>88453.559610976779</v>
      </c>
      <c r="AE532">
        <v>88453.559610976779</v>
      </c>
      <c r="AF532">
        <v>86800.057721289588</v>
      </c>
      <c r="AG532">
        <v>0</v>
      </c>
      <c r="AH532">
        <v>90.259655313806036</v>
      </c>
      <c r="AI532">
        <v>88.572391270614588</v>
      </c>
      <c r="AJ532">
        <v>0</v>
      </c>
      <c r="AK532">
        <v>0</v>
      </c>
      <c r="AL532">
        <v>0</v>
      </c>
      <c r="AM532">
        <v>0</v>
      </c>
      <c r="AN532">
        <v>86800.05</v>
      </c>
      <c r="AO532">
        <v>88.57</v>
      </c>
      <c r="AP532">
        <v>1615391.61</v>
      </c>
      <c r="AQ532">
        <v>1702191.6600000001</v>
      </c>
      <c r="AS532">
        <v>1702191.6600000001</v>
      </c>
      <c r="AU532">
        <v>115</v>
      </c>
      <c r="AV532">
        <v>58</v>
      </c>
      <c r="AX532">
        <v>34.159999999999997</v>
      </c>
      <c r="AY532">
        <v>534</v>
      </c>
    </row>
    <row r="533" spans="1:51" x14ac:dyDescent="0.25">
      <c r="A533" t="s">
        <v>1232</v>
      </c>
      <c r="B533" t="s">
        <v>1233</v>
      </c>
      <c r="C533" t="s">
        <v>1212</v>
      </c>
      <c r="D533" t="s">
        <v>102</v>
      </c>
      <c r="F533">
        <v>866.37</v>
      </c>
      <c r="H533">
        <v>5190120.7300000004</v>
      </c>
      <c r="I533">
        <v>736830.35</v>
      </c>
      <c r="J533">
        <v>1758311.13</v>
      </c>
      <c r="K533">
        <v>4481893.1362800011</v>
      </c>
      <c r="L533">
        <v>12167155.346280001</v>
      </c>
      <c r="M533">
        <v>0.9</v>
      </c>
      <c r="N533">
        <v>11398629.119999999</v>
      </c>
      <c r="O533">
        <v>13156.76</v>
      </c>
      <c r="Q533">
        <v>2668419.0699999998</v>
      </c>
      <c r="R533">
        <v>3655770.31</v>
      </c>
      <c r="S533">
        <v>7699132.5800000001</v>
      </c>
      <c r="T533">
        <v>0.6754437309036686</v>
      </c>
      <c r="V533">
        <v>3699496.5399999991</v>
      </c>
      <c r="W533">
        <v>0.6754437309036686</v>
      </c>
      <c r="X533">
        <v>1</v>
      </c>
      <c r="Y533">
        <v>1</v>
      </c>
      <c r="AA533">
        <v>206639.48643341381</v>
      </c>
      <c r="AB533">
        <v>61991.845930024137</v>
      </c>
      <c r="AC533">
        <v>1912943.8408873936</v>
      </c>
      <c r="AD533">
        <v>99780.418167417491</v>
      </c>
      <c r="AE533">
        <v>99780.418167417491</v>
      </c>
      <c r="AF533">
        <v>97915.178252605416</v>
      </c>
      <c r="AG533">
        <v>71.553546325500804</v>
      </c>
      <c r="AH533">
        <v>115.17067553980111</v>
      </c>
      <c r="AI533">
        <v>113.01773867124371</v>
      </c>
      <c r="AJ533">
        <v>0</v>
      </c>
      <c r="AK533">
        <v>0</v>
      </c>
      <c r="AL533">
        <v>0</v>
      </c>
      <c r="AM533">
        <v>0</v>
      </c>
      <c r="AN533">
        <v>159907.01999999999</v>
      </c>
      <c r="AO533">
        <v>184.57</v>
      </c>
      <c r="AP533">
        <v>3814065.7600000002</v>
      </c>
      <c r="AQ533">
        <v>3973972.7800000003</v>
      </c>
      <c r="AS533">
        <v>3973972.7800000003</v>
      </c>
      <c r="AU533">
        <v>115</v>
      </c>
      <c r="AV533">
        <v>58</v>
      </c>
      <c r="AX533">
        <v>59</v>
      </c>
      <c r="AY533">
        <v>413.66</v>
      </c>
    </row>
    <row r="534" spans="1:51" x14ac:dyDescent="0.25">
      <c r="A534" t="s">
        <v>1234</v>
      </c>
      <c r="B534" t="s">
        <v>1235</v>
      </c>
      <c r="C534" t="s">
        <v>1212</v>
      </c>
      <c r="D534" t="s">
        <v>102</v>
      </c>
      <c r="F534">
        <v>1899.79</v>
      </c>
      <c r="H534">
        <v>11683384.73</v>
      </c>
      <c r="I534">
        <v>1615733.39</v>
      </c>
      <c r="J534">
        <v>4356055.83</v>
      </c>
      <c r="K534">
        <v>10031570.514759999</v>
      </c>
      <c r="L534">
        <v>27686744.464760002</v>
      </c>
      <c r="M534">
        <v>0.9</v>
      </c>
      <c r="N534">
        <v>25921227.059999999</v>
      </c>
      <c r="O534">
        <v>13644.25</v>
      </c>
      <c r="Q534">
        <v>5610415.7000000002</v>
      </c>
      <c r="R534">
        <v>10883528.23</v>
      </c>
      <c r="S534">
        <v>16851336.780000001</v>
      </c>
      <c r="T534">
        <v>0.65009795797838288</v>
      </c>
      <c r="V534">
        <v>9069890.2799999975</v>
      </c>
      <c r="W534">
        <v>0.65009795797838288</v>
      </c>
      <c r="X534">
        <v>1</v>
      </c>
      <c r="Y534">
        <v>1</v>
      </c>
      <c r="AA534">
        <v>1126905.2227212824</v>
      </c>
      <c r="AB534">
        <v>338071.56681638473</v>
      </c>
      <c r="AC534">
        <v>4894565.6569267763</v>
      </c>
      <c r="AD534">
        <v>255303.7875745894</v>
      </c>
      <c r="AE534">
        <v>255303.7875745894</v>
      </c>
      <c r="AF534">
        <v>250531.27986483189</v>
      </c>
      <c r="AG534">
        <v>177.95207197447334</v>
      </c>
      <c r="AH534">
        <v>134.38526762146839</v>
      </c>
      <c r="AI534">
        <v>131.8731438026476</v>
      </c>
      <c r="AJ534">
        <v>0</v>
      </c>
      <c r="AK534">
        <v>0</v>
      </c>
      <c r="AL534">
        <v>0</v>
      </c>
      <c r="AM534">
        <v>0</v>
      </c>
      <c r="AN534">
        <v>588602.84</v>
      </c>
      <c r="AO534">
        <v>309.82</v>
      </c>
      <c r="AP534">
        <v>11602940.07</v>
      </c>
      <c r="AQ534">
        <v>12191542.91</v>
      </c>
      <c r="AS534">
        <v>12191542.91</v>
      </c>
      <c r="AU534">
        <v>115</v>
      </c>
      <c r="AV534">
        <v>58</v>
      </c>
      <c r="AX534">
        <v>45.83</v>
      </c>
      <c r="AY534">
        <v>1237.33</v>
      </c>
    </row>
    <row r="535" spans="1:51" x14ac:dyDescent="0.25">
      <c r="A535" t="s">
        <v>1236</v>
      </c>
      <c r="B535" t="s">
        <v>1237</v>
      </c>
      <c r="C535" t="s">
        <v>1212</v>
      </c>
      <c r="D535" t="s">
        <v>102</v>
      </c>
      <c r="F535">
        <v>383.62</v>
      </c>
      <c r="H535">
        <v>2281409.6799999997</v>
      </c>
      <c r="I535">
        <v>326261.13</v>
      </c>
      <c r="J535">
        <v>749052.19000000006</v>
      </c>
      <c r="K535">
        <v>1962233.7302800003</v>
      </c>
      <c r="L535">
        <v>5318956.7302799998</v>
      </c>
      <c r="M535">
        <v>0.9</v>
      </c>
      <c r="N535">
        <v>4983284.43</v>
      </c>
      <c r="O535">
        <v>12990.15</v>
      </c>
      <c r="Q535">
        <v>906459.43</v>
      </c>
      <c r="R535">
        <v>2643787.5</v>
      </c>
      <c r="S535">
        <v>3627198.89</v>
      </c>
      <c r="T535">
        <v>0.72787314088752508</v>
      </c>
      <c r="V535">
        <v>1356085.5399999996</v>
      </c>
      <c r="W535">
        <v>0.72787314088752508</v>
      </c>
      <c r="X535">
        <v>2</v>
      </c>
      <c r="Y535">
        <v>0</v>
      </c>
      <c r="AA535">
        <v>0</v>
      </c>
      <c r="AB535">
        <v>0</v>
      </c>
      <c r="AC535">
        <v>701731.08105569973</v>
      </c>
      <c r="AD535">
        <v>36602.758121916748</v>
      </c>
      <c r="AE535">
        <v>36602.758121916748</v>
      </c>
      <c r="AF535">
        <v>35918.526418992245</v>
      </c>
      <c r="AG535">
        <v>0</v>
      </c>
      <c r="AH535">
        <v>95.414102815068944</v>
      </c>
      <c r="AI535">
        <v>93.630484382962948</v>
      </c>
      <c r="AJ535">
        <v>0</v>
      </c>
      <c r="AK535">
        <v>0</v>
      </c>
      <c r="AL535">
        <v>0</v>
      </c>
      <c r="AM535">
        <v>0</v>
      </c>
      <c r="AN535">
        <v>35918.519999999997</v>
      </c>
      <c r="AO535">
        <v>93.63</v>
      </c>
      <c r="AP535">
        <v>2739884.33</v>
      </c>
      <c r="AQ535">
        <v>2775802.85</v>
      </c>
      <c r="AS535">
        <v>2775802.85</v>
      </c>
      <c r="AU535">
        <v>115</v>
      </c>
      <c r="AV535">
        <v>58</v>
      </c>
      <c r="AX535">
        <v>3</v>
      </c>
      <c r="AY535">
        <v>200.66</v>
      </c>
    </row>
    <row r="536" spans="1:51" x14ac:dyDescent="0.25">
      <c r="A536" t="s">
        <v>1238</v>
      </c>
      <c r="B536" t="s">
        <v>1239</v>
      </c>
      <c r="C536" t="s">
        <v>1240</v>
      </c>
      <c r="D536" t="s">
        <v>211</v>
      </c>
      <c r="F536">
        <v>88.25</v>
      </c>
      <c r="H536">
        <v>503748.59</v>
      </c>
      <c r="I536">
        <v>75054.86</v>
      </c>
      <c r="J536">
        <v>177386.34</v>
      </c>
      <c r="K536">
        <v>430513.701</v>
      </c>
      <c r="L536">
        <v>1186703.4909999999</v>
      </c>
      <c r="M536">
        <v>0.9</v>
      </c>
      <c r="N536">
        <v>1111084.51</v>
      </c>
      <c r="O536">
        <v>12590.19</v>
      </c>
      <c r="Q536">
        <v>200193.28</v>
      </c>
      <c r="R536">
        <v>690060.80000000005</v>
      </c>
      <c r="S536">
        <v>908674.32000000007</v>
      </c>
      <c r="T536">
        <v>0.81782646758346045</v>
      </c>
      <c r="V536">
        <v>202410.18999999994</v>
      </c>
      <c r="W536">
        <v>0.81782646758346045</v>
      </c>
      <c r="X536">
        <v>2</v>
      </c>
      <c r="Y536">
        <v>0</v>
      </c>
      <c r="AA536">
        <v>0</v>
      </c>
      <c r="AB536">
        <v>0</v>
      </c>
      <c r="AC536">
        <v>75862.614935099948</v>
      </c>
      <c r="AD536">
        <v>3957.0442580199265</v>
      </c>
      <c r="AE536">
        <v>3957.0442580199265</v>
      </c>
      <c r="AF536">
        <v>3883.0734626444978</v>
      </c>
      <c r="AG536">
        <v>0</v>
      </c>
      <c r="AH536">
        <v>44.839028419489253</v>
      </c>
      <c r="AI536">
        <v>44.000832437897991</v>
      </c>
      <c r="AJ536">
        <v>0</v>
      </c>
      <c r="AK536">
        <v>0</v>
      </c>
      <c r="AL536">
        <v>0</v>
      </c>
      <c r="AM536">
        <v>0</v>
      </c>
      <c r="AN536">
        <v>3883.07</v>
      </c>
      <c r="AO536">
        <v>44</v>
      </c>
      <c r="AP536">
        <v>706602.16999999993</v>
      </c>
      <c r="AQ536">
        <v>710485.23999999987</v>
      </c>
      <c r="AS536">
        <v>710485.23999999987</v>
      </c>
      <c r="AU536">
        <v>115</v>
      </c>
      <c r="AV536">
        <v>58</v>
      </c>
      <c r="AX536">
        <v>0</v>
      </c>
      <c r="AY536">
        <v>50.33</v>
      </c>
    </row>
    <row r="537" spans="1:51" x14ac:dyDescent="0.25">
      <c r="A537" t="s">
        <v>1241</v>
      </c>
      <c r="B537" t="s">
        <v>1242</v>
      </c>
      <c r="C537" t="s">
        <v>1240</v>
      </c>
      <c r="D537" t="s">
        <v>211</v>
      </c>
      <c r="F537">
        <v>525.79</v>
      </c>
      <c r="H537">
        <v>3012707.6</v>
      </c>
      <c r="I537">
        <v>447173.87</v>
      </c>
      <c r="J537">
        <v>870849.3</v>
      </c>
      <c r="K537">
        <v>2510682.7177599994</v>
      </c>
      <c r="L537">
        <v>6841413.4877599999</v>
      </c>
      <c r="M537">
        <v>0.9</v>
      </c>
      <c r="N537">
        <v>6408340.4100000001</v>
      </c>
      <c r="O537">
        <v>12188.02</v>
      </c>
      <c r="Q537">
        <v>1923142.95</v>
      </c>
      <c r="R537">
        <v>2342449</v>
      </c>
      <c r="S537">
        <v>4414295.84</v>
      </c>
      <c r="T537">
        <v>0.68883604140498522</v>
      </c>
      <c r="V537">
        <v>1994044.5700000003</v>
      </c>
      <c r="W537">
        <v>0.68883604140498522</v>
      </c>
      <c r="X537">
        <v>1</v>
      </c>
      <c r="Y537">
        <v>1</v>
      </c>
      <c r="AA537">
        <v>30350.79883848317</v>
      </c>
      <c r="AB537">
        <v>9105.2396515449509</v>
      </c>
      <c r="AC537">
        <v>940739.29201498372</v>
      </c>
      <c r="AD537">
        <v>49069.584761166494</v>
      </c>
      <c r="AE537">
        <v>49069.584761166494</v>
      </c>
      <c r="AF537">
        <v>48152.305100680271</v>
      </c>
      <c r="AG537">
        <v>17.317255275956089</v>
      </c>
      <c r="AH537">
        <v>93.325443163937123</v>
      </c>
      <c r="AI537">
        <v>91.58086897940295</v>
      </c>
      <c r="AJ537">
        <v>0</v>
      </c>
      <c r="AK537">
        <v>0</v>
      </c>
      <c r="AL537">
        <v>0</v>
      </c>
      <c r="AM537">
        <v>0</v>
      </c>
      <c r="AN537">
        <v>57257.54</v>
      </c>
      <c r="AO537">
        <v>108.89</v>
      </c>
      <c r="AP537">
        <v>2414814.12</v>
      </c>
      <c r="AQ537">
        <v>2472071.66</v>
      </c>
      <c r="AS537">
        <v>2472071.66</v>
      </c>
      <c r="AU537">
        <v>116</v>
      </c>
      <c r="AV537">
        <v>58</v>
      </c>
      <c r="AX537">
        <v>0</v>
      </c>
      <c r="AY537">
        <v>211</v>
      </c>
    </row>
    <row r="538" spans="1:51" x14ac:dyDescent="0.25">
      <c r="A538" t="s">
        <v>1243</v>
      </c>
      <c r="B538" t="s">
        <v>1244</v>
      </c>
      <c r="C538" t="s">
        <v>1240</v>
      </c>
      <c r="D538" t="s">
        <v>222</v>
      </c>
      <c r="F538">
        <v>434</v>
      </c>
      <c r="H538">
        <v>2705729.86</v>
      </c>
      <c r="I538">
        <v>369108.32</v>
      </c>
      <c r="J538">
        <v>658172.53999999992</v>
      </c>
      <c r="K538">
        <v>2393399.9669999997</v>
      </c>
      <c r="L538">
        <v>6126410.686999999</v>
      </c>
      <c r="M538">
        <v>0.9</v>
      </c>
      <c r="N538">
        <v>5753109.6100000003</v>
      </c>
      <c r="O538">
        <v>13256.01</v>
      </c>
      <c r="Q538">
        <v>1373071.43</v>
      </c>
      <c r="R538">
        <v>1915126.87</v>
      </c>
      <c r="S538">
        <v>3579852.52</v>
      </c>
      <c r="T538">
        <v>0.62224653494825377</v>
      </c>
      <c r="V538">
        <v>2173257.0900000003</v>
      </c>
      <c r="W538">
        <v>0.62224653494825377</v>
      </c>
      <c r="X538">
        <v>1</v>
      </c>
      <c r="Y538">
        <v>1</v>
      </c>
      <c r="AA538">
        <v>410344.26340649789</v>
      </c>
      <c r="AB538">
        <v>123103.27902194936</v>
      </c>
      <c r="AC538">
        <v>1163208.5557776887</v>
      </c>
      <c r="AD538">
        <v>60673.728956713167</v>
      </c>
      <c r="AE538">
        <v>60673.728956713167</v>
      </c>
      <c r="AF538">
        <v>59539.527846825396</v>
      </c>
      <c r="AG538">
        <v>283.64810834550542</v>
      </c>
      <c r="AH538">
        <v>139.80121879426997</v>
      </c>
      <c r="AI538">
        <v>137.18785218162535</v>
      </c>
      <c r="AJ538">
        <v>0</v>
      </c>
      <c r="AK538">
        <v>0</v>
      </c>
      <c r="AL538">
        <v>0</v>
      </c>
      <c r="AM538">
        <v>0</v>
      </c>
      <c r="AN538">
        <v>182642.8</v>
      </c>
      <c r="AO538">
        <v>420.83</v>
      </c>
      <c r="AP538">
        <v>1955645.84</v>
      </c>
      <c r="AQ538">
        <v>2138288.64</v>
      </c>
      <c r="AS538">
        <v>2138288.64</v>
      </c>
      <c r="AU538">
        <v>116</v>
      </c>
      <c r="AV538">
        <v>58</v>
      </c>
      <c r="AX538">
        <v>0</v>
      </c>
      <c r="AY538">
        <v>147</v>
      </c>
    </row>
    <row r="539" spans="1:51" x14ac:dyDescent="0.25">
      <c r="A539" t="s">
        <v>1245</v>
      </c>
      <c r="B539" t="s">
        <v>1246</v>
      </c>
      <c r="C539" t="s">
        <v>1240</v>
      </c>
      <c r="D539" t="s">
        <v>211</v>
      </c>
      <c r="F539">
        <v>167.5</v>
      </c>
      <c r="H539">
        <v>927181.82000000007</v>
      </c>
      <c r="I539">
        <v>142455.4</v>
      </c>
      <c r="J539">
        <v>215638.82</v>
      </c>
      <c r="K539">
        <v>772002.67299999995</v>
      </c>
      <c r="L539">
        <v>2057278.713</v>
      </c>
      <c r="M539">
        <v>0.9</v>
      </c>
      <c r="N539">
        <v>1928751.1</v>
      </c>
      <c r="O539">
        <v>11514.93</v>
      </c>
      <c r="Q539">
        <v>978455.43</v>
      </c>
      <c r="R539">
        <v>191472.16</v>
      </c>
      <c r="S539">
        <v>1379159.5</v>
      </c>
      <c r="T539">
        <v>0.71505312427300749</v>
      </c>
      <c r="V539">
        <v>549591.60000000009</v>
      </c>
      <c r="W539">
        <v>0.71505312427300749</v>
      </c>
      <c r="X539">
        <v>2</v>
      </c>
      <c r="Y539">
        <v>0</v>
      </c>
      <c r="AA539">
        <v>0</v>
      </c>
      <c r="AB539">
        <v>0</v>
      </c>
      <c r="AC539">
        <v>175754.21462300012</v>
      </c>
      <c r="AD539">
        <v>9167.4562812224813</v>
      </c>
      <c r="AE539">
        <v>9167.4562812224813</v>
      </c>
      <c r="AF539">
        <v>8996.0849271323405</v>
      </c>
      <c r="AG539">
        <v>0</v>
      </c>
      <c r="AH539">
        <v>54.73108227595511</v>
      </c>
      <c r="AI539">
        <v>53.707969714222926</v>
      </c>
      <c r="AJ539">
        <v>0</v>
      </c>
      <c r="AK539">
        <v>0</v>
      </c>
      <c r="AL539">
        <v>0</v>
      </c>
      <c r="AM539">
        <v>0</v>
      </c>
      <c r="AN539">
        <v>8996.08</v>
      </c>
      <c r="AO539">
        <v>53.7</v>
      </c>
      <c r="AP539">
        <v>198112.15999999997</v>
      </c>
      <c r="AQ539">
        <v>207108.23999999996</v>
      </c>
      <c r="AS539">
        <v>207108.23999999996</v>
      </c>
      <c r="AU539">
        <v>116</v>
      </c>
      <c r="AV539">
        <v>58</v>
      </c>
      <c r="AX539">
        <v>0</v>
      </c>
      <c r="AY539">
        <v>40.33</v>
      </c>
    </row>
    <row r="540" spans="1:51" x14ac:dyDescent="0.25">
      <c r="A540" t="s">
        <v>1247</v>
      </c>
      <c r="B540" t="s">
        <v>1248</v>
      </c>
      <c r="C540" t="s">
        <v>1240</v>
      </c>
      <c r="D540" t="s">
        <v>102</v>
      </c>
      <c r="F540">
        <v>1416.25</v>
      </c>
      <c r="H540">
        <v>8434974.0199999996</v>
      </c>
      <c r="I540">
        <v>1204492.3</v>
      </c>
      <c r="J540">
        <v>2624802.08</v>
      </c>
      <c r="K540">
        <v>7227509.8880000012</v>
      </c>
      <c r="L540">
        <v>19491778.288000003</v>
      </c>
      <c r="M540">
        <v>0.9</v>
      </c>
      <c r="N540">
        <v>18265351.440000001</v>
      </c>
      <c r="O540">
        <v>12896.98</v>
      </c>
      <c r="Q540">
        <v>2788252.99</v>
      </c>
      <c r="R540">
        <v>8411407.5399999991</v>
      </c>
      <c r="S540">
        <v>11606963.739999998</v>
      </c>
      <c r="T540">
        <v>0.63546347729074948</v>
      </c>
      <c r="V540">
        <v>6658387.700000003</v>
      </c>
      <c r="W540">
        <v>0.63546347729074948</v>
      </c>
      <c r="X540">
        <v>1</v>
      </c>
      <c r="Y540">
        <v>1</v>
      </c>
      <c r="AA540">
        <v>1061375.9066136945</v>
      </c>
      <c r="AB540">
        <v>318412.77198410832</v>
      </c>
      <c r="AC540">
        <v>3832361.7206078963</v>
      </c>
      <c r="AD540">
        <v>199898.52648976399</v>
      </c>
      <c r="AE540">
        <v>199898.52648976399</v>
      </c>
      <c r="AF540">
        <v>196161.73406727461</v>
      </c>
      <c r="AG540">
        <v>224.82808260131213</v>
      </c>
      <c r="AH540">
        <v>141.14635586214581</v>
      </c>
      <c r="AI540">
        <v>138.50784400160609</v>
      </c>
      <c r="AJ540">
        <v>0</v>
      </c>
      <c r="AK540">
        <v>0</v>
      </c>
      <c r="AL540">
        <v>0</v>
      </c>
      <c r="AM540">
        <v>0</v>
      </c>
      <c r="AN540">
        <v>514574.5</v>
      </c>
      <c r="AO540">
        <v>363.33</v>
      </c>
      <c r="AP540">
        <v>8747452.7599999998</v>
      </c>
      <c r="AQ540">
        <v>9262027.2599999998</v>
      </c>
      <c r="AS540">
        <v>9262027.2599999998</v>
      </c>
      <c r="AU540">
        <v>115</v>
      </c>
      <c r="AV540">
        <v>58</v>
      </c>
      <c r="AX540">
        <v>0</v>
      </c>
      <c r="AY540">
        <v>689</v>
      </c>
    </row>
    <row r="541" spans="1:51" x14ac:dyDescent="0.25">
      <c r="A541" t="s">
        <v>1249</v>
      </c>
      <c r="B541" t="s">
        <v>1250</v>
      </c>
      <c r="C541" t="s">
        <v>1251</v>
      </c>
      <c r="D541" t="s">
        <v>102</v>
      </c>
      <c r="F541">
        <v>340.79</v>
      </c>
      <c r="H541">
        <v>2017066.58</v>
      </c>
      <c r="I541">
        <v>289835.07</v>
      </c>
      <c r="J541">
        <v>590249.31999999995</v>
      </c>
      <c r="K541">
        <v>1730813.4907599997</v>
      </c>
      <c r="L541">
        <v>4627964.4607599992</v>
      </c>
      <c r="M541">
        <v>0.9</v>
      </c>
      <c r="N541">
        <v>4338249.3600000003</v>
      </c>
      <c r="O541">
        <v>12729.97</v>
      </c>
      <c r="Q541">
        <v>630347.63</v>
      </c>
      <c r="R541">
        <v>2327194.11</v>
      </c>
      <c r="S541">
        <v>3084372.62</v>
      </c>
      <c r="T541">
        <v>0.71097172247378604</v>
      </c>
      <c r="V541">
        <v>1253876.7400000002</v>
      </c>
      <c r="W541">
        <v>0.71097172247378604</v>
      </c>
      <c r="X541">
        <v>2</v>
      </c>
      <c r="Y541">
        <v>0</v>
      </c>
      <c r="AA541">
        <v>0</v>
      </c>
      <c r="AB541">
        <v>0</v>
      </c>
      <c r="AC541">
        <v>700898.27687880036</v>
      </c>
      <c r="AD541">
        <v>36559.318504272749</v>
      </c>
      <c r="AE541">
        <v>36559.318504272749</v>
      </c>
      <c r="AF541">
        <v>35875.898837519286</v>
      </c>
      <c r="AG541">
        <v>0</v>
      </c>
      <c r="AH541">
        <v>107.27814344397649</v>
      </c>
      <c r="AI541">
        <v>105.27274520238059</v>
      </c>
      <c r="AJ541">
        <v>0</v>
      </c>
      <c r="AK541">
        <v>0</v>
      </c>
      <c r="AL541">
        <v>0</v>
      </c>
      <c r="AM541">
        <v>0</v>
      </c>
      <c r="AN541">
        <v>35875.89</v>
      </c>
      <c r="AO541">
        <v>105.27</v>
      </c>
      <c r="AP541">
        <v>2400001.2699999996</v>
      </c>
      <c r="AQ541">
        <v>2435877.1599999997</v>
      </c>
      <c r="AS541">
        <v>2435877.1599999997</v>
      </c>
      <c r="AU541">
        <v>118</v>
      </c>
      <c r="AV541">
        <v>59</v>
      </c>
      <c r="AX541">
        <v>0</v>
      </c>
      <c r="AY541">
        <v>148</v>
      </c>
    </row>
    <row r="542" spans="1:51" x14ac:dyDescent="0.25">
      <c r="A542" t="s">
        <v>1252</v>
      </c>
      <c r="B542" t="s">
        <v>1253</v>
      </c>
      <c r="C542" t="s">
        <v>1251</v>
      </c>
      <c r="D542" t="s">
        <v>102</v>
      </c>
      <c r="F542">
        <v>429.5</v>
      </c>
      <c r="H542">
        <v>2677334.8600000003</v>
      </c>
      <c r="I542">
        <v>365281.16</v>
      </c>
      <c r="J542">
        <v>1072409.02</v>
      </c>
      <c r="K542">
        <v>2315977.0149999997</v>
      </c>
      <c r="L542">
        <v>6431002.0549999997</v>
      </c>
      <c r="M542">
        <v>0.9</v>
      </c>
      <c r="N542">
        <v>6019499.5499999998</v>
      </c>
      <c r="O542">
        <v>14015.13</v>
      </c>
      <c r="Q542">
        <v>839720.18</v>
      </c>
      <c r="R542">
        <v>3673484.77</v>
      </c>
      <c r="S542">
        <v>4630504.17</v>
      </c>
      <c r="T542">
        <v>0.76925068795793827</v>
      </c>
      <c r="V542">
        <v>1388995.38</v>
      </c>
      <c r="W542">
        <v>0.76925068795793827</v>
      </c>
      <c r="X542">
        <v>2</v>
      </c>
      <c r="Y542">
        <v>0</v>
      </c>
      <c r="AA542">
        <v>0</v>
      </c>
      <c r="AB542">
        <v>0</v>
      </c>
      <c r="AC542">
        <v>677252.58821249986</v>
      </c>
      <c r="AD542">
        <v>35325.943716915928</v>
      </c>
      <c r="AE542">
        <v>35325.943716915928</v>
      </c>
      <c r="AF542">
        <v>34665.580075839178</v>
      </c>
      <c r="AG542">
        <v>0</v>
      </c>
      <c r="AH542">
        <v>82.248995848465498</v>
      </c>
      <c r="AI542">
        <v>80.711478639904954</v>
      </c>
      <c r="AJ542">
        <v>0</v>
      </c>
      <c r="AK542">
        <v>0</v>
      </c>
      <c r="AL542">
        <v>0</v>
      </c>
      <c r="AM542">
        <v>0</v>
      </c>
      <c r="AN542">
        <v>34665.58</v>
      </c>
      <c r="AO542">
        <v>80.709999999999994</v>
      </c>
      <c r="AP542">
        <v>3917023.3000000003</v>
      </c>
      <c r="AQ542">
        <v>3951688.8800000004</v>
      </c>
      <c r="AS542">
        <v>3951688.8800000004</v>
      </c>
      <c r="AU542">
        <v>118</v>
      </c>
      <c r="AV542">
        <v>59</v>
      </c>
      <c r="AX542">
        <v>0</v>
      </c>
      <c r="AY542">
        <v>332.66</v>
      </c>
    </row>
    <row r="543" spans="1:51" x14ac:dyDescent="0.25">
      <c r="A543" t="s">
        <v>1254</v>
      </c>
      <c r="B543" t="s">
        <v>1255</v>
      </c>
      <c r="C543" t="s">
        <v>1256</v>
      </c>
      <c r="D543" t="s">
        <v>211</v>
      </c>
      <c r="F543">
        <v>137.5</v>
      </c>
      <c r="H543">
        <v>760735.09000000008</v>
      </c>
      <c r="I543">
        <v>116941</v>
      </c>
      <c r="J543">
        <v>184797.74</v>
      </c>
      <c r="K543">
        <v>635575.55099999998</v>
      </c>
      <c r="L543">
        <v>1698049.3810000001</v>
      </c>
      <c r="M543">
        <v>0.9</v>
      </c>
      <c r="N543">
        <v>1591801.99</v>
      </c>
      <c r="O543">
        <v>11576.74</v>
      </c>
      <c r="Q543">
        <v>471332.56</v>
      </c>
      <c r="R543">
        <v>470331.56</v>
      </c>
      <c r="S543">
        <v>955410.01</v>
      </c>
      <c r="T543">
        <v>0.60020656840616216</v>
      </c>
      <c r="V543">
        <v>636391.98</v>
      </c>
      <c r="W543">
        <v>0.60020656840616216</v>
      </c>
      <c r="X543">
        <v>1</v>
      </c>
      <c r="Y543">
        <v>1</v>
      </c>
      <c r="AA543">
        <v>148619.56893897336</v>
      </c>
      <c r="AB543">
        <v>44585.870681692009</v>
      </c>
      <c r="AC543">
        <v>304525.37827305694</v>
      </c>
      <c r="AD543">
        <v>15884.24549493363</v>
      </c>
      <c r="AE543">
        <v>15884.24549493363</v>
      </c>
      <c r="AF543">
        <v>15587.314200617819</v>
      </c>
      <c r="AG543">
        <v>324.26087768503277</v>
      </c>
      <c r="AH543">
        <v>115.52178541769912</v>
      </c>
      <c r="AI543">
        <v>113.36228509540231</v>
      </c>
      <c r="AJ543">
        <v>0</v>
      </c>
      <c r="AK543">
        <v>0</v>
      </c>
      <c r="AL543">
        <v>0</v>
      </c>
      <c r="AM543">
        <v>0</v>
      </c>
      <c r="AN543">
        <v>60173.18</v>
      </c>
      <c r="AO543">
        <v>437.62</v>
      </c>
      <c r="AP543">
        <v>483060.43000000005</v>
      </c>
      <c r="AQ543">
        <v>543233.6100000001</v>
      </c>
      <c r="AS543">
        <v>543233.6100000001</v>
      </c>
      <c r="AU543">
        <v>118</v>
      </c>
      <c r="AV543">
        <v>59</v>
      </c>
      <c r="AX543">
        <v>0</v>
      </c>
      <c r="AY543">
        <v>37</v>
      </c>
    </row>
    <row r="544" spans="1:51" x14ac:dyDescent="0.25">
      <c r="A544" t="s">
        <v>1257</v>
      </c>
      <c r="B544" t="s">
        <v>1258</v>
      </c>
      <c r="C544" t="s">
        <v>1256</v>
      </c>
      <c r="D544" t="s">
        <v>102</v>
      </c>
      <c r="F544">
        <v>499.75</v>
      </c>
      <c r="H544">
        <v>3008253.81</v>
      </c>
      <c r="I544">
        <v>425027.38</v>
      </c>
      <c r="J544">
        <v>1094472.3</v>
      </c>
      <c r="K544">
        <v>2629609.6270000003</v>
      </c>
      <c r="L544">
        <v>7157363.1170000006</v>
      </c>
      <c r="M544">
        <v>0.9</v>
      </c>
      <c r="N544">
        <v>6704587.7599999998</v>
      </c>
      <c r="O544">
        <v>13415.88</v>
      </c>
      <c r="Q544">
        <v>1209507.6299999999</v>
      </c>
      <c r="R544">
        <v>3238546.39</v>
      </c>
      <c r="S544">
        <v>4520663.54</v>
      </c>
      <c r="T544">
        <v>0.67426420561910883</v>
      </c>
      <c r="V544">
        <v>2183924.2199999997</v>
      </c>
      <c r="W544">
        <v>0.67426420561910883</v>
      </c>
      <c r="X544">
        <v>1</v>
      </c>
      <c r="Y544">
        <v>1</v>
      </c>
      <c r="AA544">
        <v>129452.01968226582</v>
      </c>
      <c r="AB544">
        <v>38835.605904679745</v>
      </c>
      <c r="AC544">
        <v>1208606.6153029245</v>
      </c>
      <c r="AD544">
        <v>63041.721820171195</v>
      </c>
      <c r="AE544">
        <v>63041.721820171195</v>
      </c>
      <c r="AF544">
        <v>61863.254762234363</v>
      </c>
      <c r="AG544">
        <v>77.710066842780876</v>
      </c>
      <c r="AH544">
        <v>126.14651689879179</v>
      </c>
      <c r="AI544">
        <v>123.78840372633189</v>
      </c>
      <c r="AJ544">
        <v>0</v>
      </c>
      <c r="AK544">
        <v>0</v>
      </c>
      <c r="AL544">
        <v>0</v>
      </c>
      <c r="AM544">
        <v>0</v>
      </c>
      <c r="AN544">
        <v>100698.86</v>
      </c>
      <c r="AO544">
        <v>201.49</v>
      </c>
      <c r="AP544">
        <v>3400739.8799999994</v>
      </c>
      <c r="AQ544">
        <v>3501438.7399999993</v>
      </c>
      <c r="AS544">
        <v>3501438.7399999993</v>
      </c>
      <c r="AU544">
        <v>115</v>
      </c>
      <c r="AV544">
        <v>58</v>
      </c>
      <c r="AX544">
        <v>50.5</v>
      </c>
      <c r="AY544">
        <v>253.66</v>
      </c>
    </row>
    <row r="545" spans="1:51" x14ac:dyDescent="0.25">
      <c r="A545" t="s">
        <v>1259</v>
      </c>
      <c r="B545" t="s">
        <v>1260</v>
      </c>
      <c r="C545" t="s">
        <v>1256</v>
      </c>
      <c r="D545" t="s">
        <v>211</v>
      </c>
      <c r="F545">
        <v>642.4</v>
      </c>
      <c r="H545">
        <v>3749257.9299999997</v>
      </c>
      <c r="I545">
        <v>546348.35</v>
      </c>
      <c r="J545">
        <v>1332799.8600000003</v>
      </c>
      <c r="K545">
        <v>3167196.8025999996</v>
      </c>
      <c r="L545">
        <v>8795602.9425999988</v>
      </c>
      <c r="M545">
        <v>0.9</v>
      </c>
      <c r="N545">
        <v>8232762.3200000003</v>
      </c>
      <c r="O545">
        <v>12815.63</v>
      </c>
      <c r="Q545">
        <v>2103470.77</v>
      </c>
      <c r="R545">
        <v>3269852.18</v>
      </c>
      <c r="S545">
        <v>5494811.0199999996</v>
      </c>
      <c r="T545">
        <v>0.66743224283924174</v>
      </c>
      <c r="V545">
        <v>2737951.3000000007</v>
      </c>
      <c r="W545">
        <v>0.66743224283924174</v>
      </c>
      <c r="X545">
        <v>1</v>
      </c>
      <c r="Y545">
        <v>1</v>
      </c>
      <c r="AA545">
        <v>215203.90318416245</v>
      </c>
      <c r="AB545">
        <v>64561.17095524873</v>
      </c>
      <c r="AC545">
        <v>1377409.7963498179</v>
      </c>
      <c r="AD545">
        <v>71846.607584635611</v>
      </c>
      <c r="AE545">
        <v>71846.607584635611</v>
      </c>
      <c r="AF545">
        <v>70503.546865188124</v>
      </c>
      <c r="AG545">
        <v>100.49995478712442</v>
      </c>
      <c r="AH545">
        <v>111.84092089762704</v>
      </c>
      <c r="AI545">
        <v>109.7502286195332</v>
      </c>
      <c r="AJ545">
        <v>0</v>
      </c>
      <c r="AK545">
        <v>0</v>
      </c>
      <c r="AL545">
        <v>0</v>
      </c>
      <c r="AM545">
        <v>0</v>
      </c>
      <c r="AN545">
        <v>135064.71</v>
      </c>
      <c r="AO545">
        <v>210.25</v>
      </c>
      <c r="AP545">
        <v>3392399.2600000002</v>
      </c>
      <c r="AQ545">
        <v>3527463.97</v>
      </c>
      <c r="AS545">
        <v>3527463.97</v>
      </c>
      <c r="AU545">
        <v>115</v>
      </c>
      <c r="AV545">
        <v>58</v>
      </c>
      <c r="AX545">
        <v>14.5</v>
      </c>
      <c r="AY545">
        <v>358.33</v>
      </c>
    </row>
    <row r="546" spans="1:51" x14ac:dyDescent="0.25">
      <c r="A546" t="s">
        <v>1261</v>
      </c>
      <c r="B546" t="s">
        <v>1262</v>
      </c>
      <c r="C546" t="s">
        <v>1256</v>
      </c>
      <c r="D546" t="s">
        <v>211</v>
      </c>
      <c r="F546">
        <v>353.62</v>
      </c>
      <c r="H546">
        <v>2012952.3</v>
      </c>
      <c r="I546">
        <v>300746.73</v>
      </c>
      <c r="J546">
        <v>606583.1</v>
      </c>
      <c r="K546">
        <v>1691374.36228</v>
      </c>
      <c r="L546">
        <v>4611656.4922800008</v>
      </c>
      <c r="M546">
        <v>0.9</v>
      </c>
      <c r="N546">
        <v>4319628.2699999996</v>
      </c>
      <c r="O546">
        <v>12215.45</v>
      </c>
      <c r="Q546">
        <v>679271.16</v>
      </c>
      <c r="R546">
        <v>2397385.86</v>
      </c>
      <c r="S546">
        <v>3125962.34</v>
      </c>
      <c r="T546">
        <v>0.72366466385775374</v>
      </c>
      <c r="V546">
        <v>1193665.9299999997</v>
      </c>
      <c r="W546">
        <v>0.72366466385775374</v>
      </c>
      <c r="X546">
        <v>2</v>
      </c>
      <c r="Y546">
        <v>0</v>
      </c>
      <c r="AA546">
        <v>0</v>
      </c>
      <c r="AB546">
        <v>0</v>
      </c>
      <c r="AC546">
        <v>645771.8907233997</v>
      </c>
      <c r="AD546">
        <v>33683.889678253065</v>
      </c>
      <c r="AE546">
        <v>33683.889678253065</v>
      </c>
      <c r="AF546">
        <v>33054.221686597761</v>
      </c>
      <c r="AG546">
        <v>0</v>
      </c>
      <c r="AH546">
        <v>95.254481302678201</v>
      </c>
      <c r="AI546">
        <v>93.473846746784005</v>
      </c>
      <c r="AJ546">
        <v>0</v>
      </c>
      <c r="AK546">
        <v>0</v>
      </c>
      <c r="AL546">
        <v>0</v>
      </c>
      <c r="AM546">
        <v>0</v>
      </c>
      <c r="AN546">
        <v>33054.22</v>
      </c>
      <c r="AO546">
        <v>93.47</v>
      </c>
      <c r="AP546">
        <v>2481750.7000000007</v>
      </c>
      <c r="AQ546">
        <v>2514804.9200000009</v>
      </c>
      <c r="AS546">
        <v>2514804.9200000009</v>
      </c>
      <c r="AU546">
        <v>115</v>
      </c>
      <c r="AV546">
        <v>58</v>
      </c>
      <c r="AX546">
        <v>2</v>
      </c>
      <c r="AY546">
        <v>149</v>
      </c>
    </row>
    <row r="547" spans="1:51" x14ac:dyDescent="0.25">
      <c r="A547" t="s">
        <v>1263</v>
      </c>
      <c r="B547" t="s">
        <v>1264</v>
      </c>
      <c r="C547" t="s">
        <v>1256</v>
      </c>
      <c r="D547" t="s">
        <v>102</v>
      </c>
      <c r="F547">
        <v>270.45</v>
      </c>
      <c r="H547">
        <v>1627251.22</v>
      </c>
      <c r="I547">
        <v>230012.31</v>
      </c>
      <c r="J547">
        <v>536567.93999999994</v>
      </c>
      <c r="K547">
        <v>1392263.5307999998</v>
      </c>
      <c r="L547">
        <v>3786095.0007999996</v>
      </c>
      <c r="M547">
        <v>0.9</v>
      </c>
      <c r="N547">
        <v>3546711.85</v>
      </c>
      <c r="O547">
        <v>13114.11</v>
      </c>
      <c r="Q547">
        <v>588097.59</v>
      </c>
      <c r="R547">
        <v>1626019.17</v>
      </c>
      <c r="S547">
        <v>2252338.3199999998</v>
      </c>
      <c r="T547">
        <v>0.63504970667408456</v>
      </c>
      <c r="V547">
        <v>1294373.5300000003</v>
      </c>
      <c r="W547">
        <v>0.63504970667408456</v>
      </c>
      <c r="X547">
        <v>1</v>
      </c>
      <c r="Y547">
        <v>1</v>
      </c>
      <c r="AA547">
        <v>207562.35544353817</v>
      </c>
      <c r="AB547">
        <v>62268.706633061447</v>
      </c>
      <c r="AC547">
        <v>739150.09696030931</v>
      </c>
      <c r="AD547">
        <v>38554.558783583416</v>
      </c>
      <c r="AE547">
        <v>38554.558783583416</v>
      </c>
      <c r="AF547">
        <v>37833.841199292998</v>
      </c>
      <c r="AG547">
        <v>230.24110420802901</v>
      </c>
      <c r="AH547">
        <v>142.55706704967062</v>
      </c>
      <c r="AI547">
        <v>139.89218413493435</v>
      </c>
      <c r="AJ547">
        <v>0</v>
      </c>
      <c r="AK547">
        <v>0</v>
      </c>
      <c r="AL547">
        <v>0</v>
      </c>
      <c r="AM547">
        <v>0</v>
      </c>
      <c r="AN547">
        <v>100102.54</v>
      </c>
      <c r="AO547">
        <v>370.13</v>
      </c>
      <c r="AP547">
        <v>1697727.4500000004</v>
      </c>
      <c r="AQ547">
        <v>1797829.9900000005</v>
      </c>
      <c r="AS547">
        <v>1797829.9900000005</v>
      </c>
      <c r="AU547">
        <v>118</v>
      </c>
      <c r="AV547">
        <v>59</v>
      </c>
      <c r="AX547">
        <v>0</v>
      </c>
      <c r="AY547">
        <v>148</v>
      </c>
    </row>
    <row r="548" spans="1:51" x14ac:dyDescent="0.25">
      <c r="A548" t="s">
        <v>1265</v>
      </c>
      <c r="B548" t="s">
        <v>1266</v>
      </c>
      <c r="C548" t="s">
        <v>1256</v>
      </c>
      <c r="D548" t="s">
        <v>222</v>
      </c>
      <c r="F548">
        <v>518.82000000000005</v>
      </c>
      <c r="H548">
        <v>3263991.7199999997</v>
      </c>
      <c r="I548">
        <v>441246.03</v>
      </c>
      <c r="J548">
        <v>862498.26</v>
      </c>
      <c r="K548">
        <v>2892238.5670799995</v>
      </c>
      <c r="L548">
        <v>7459974.5770799993</v>
      </c>
      <c r="M548">
        <v>0.9</v>
      </c>
      <c r="N548">
        <v>7003200.9699999997</v>
      </c>
      <c r="O548">
        <v>13498.32</v>
      </c>
      <c r="Q548">
        <v>1548083.13</v>
      </c>
      <c r="R548">
        <v>2593860.09</v>
      </c>
      <c r="S548">
        <v>4306546.1899999995</v>
      </c>
      <c r="T548">
        <v>0.61493968378862607</v>
      </c>
      <c r="V548">
        <v>2696654.7800000003</v>
      </c>
      <c r="W548">
        <v>0.61493968378862607</v>
      </c>
      <c r="X548">
        <v>1</v>
      </c>
      <c r="Y548">
        <v>1</v>
      </c>
      <c r="AA548">
        <v>550679.18520769849</v>
      </c>
      <c r="AB548">
        <v>165203.75556230955</v>
      </c>
      <c r="AC548">
        <v>1470581.2478252093</v>
      </c>
      <c r="AD548">
        <v>76706.492224619171</v>
      </c>
      <c r="AE548">
        <v>76706.492224619171</v>
      </c>
      <c r="AF548">
        <v>75272.58351136322</v>
      </c>
      <c r="AG548">
        <v>318.42210316161584</v>
      </c>
      <c r="AH548">
        <v>147.84798624690484</v>
      </c>
      <c r="AI548">
        <v>145.08419781689838</v>
      </c>
      <c r="AJ548">
        <v>0</v>
      </c>
      <c r="AK548">
        <v>0</v>
      </c>
      <c r="AL548">
        <v>0</v>
      </c>
      <c r="AM548">
        <v>0</v>
      </c>
      <c r="AN548">
        <v>240476.33</v>
      </c>
      <c r="AO548">
        <v>463.5</v>
      </c>
      <c r="AP548">
        <v>2667948.6000000006</v>
      </c>
      <c r="AQ548">
        <v>2908424.9300000006</v>
      </c>
      <c r="AS548">
        <v>2908424.9300000006</v>
      </c>
      <c r="AU548">
        <v>118</v>
      </c>
      <c r="AV548">
        <v>59</v>
      </c>
      <c r="AX548">
        <v>4</v>
      </c>
      <c r="AY548">
        <v>204.66</v>
      </c>
    </row>
    <row r="549" spans="1:51" x14ac:dyDescent="0.25">
      <c r="A549" t="s">
        <v>1267</v>
      </c>
      <c r="B549" t="s">
        <v>1268</v>
      </c>
      <c r="C549" t="s">
        <v>1256</v>
      </c>
      <c r="D549" t="s">
        <v>102</v>
      </c>
      <c r="F549">
        <v>288.89</v>
      </c>
      <c r="H549">
        <v>1805413.0899999999</v>
      </c>
      <c r="I549">
        <v>245695.16</v>
      </c>
      <c r="J549">
        <v>705227.96000000008</v>
      </c>
      <c r="K549">
        <v>1461373.5881600003</v>
      </c>
      <c r="L549">
        <v>4217709.7981599998</v>
      </c>
      <c r="M549">
        <v>0.9</v>
      </c>
      <c r="N549">
        <v>3942076.17</v>
      </c>
      <c r="O549">
        <v>13645.59</v>
      </c>
      <c r="Q549">
        <v>2760635.94</v>
      </c>
      <c r="R549">
        <v>882166.3</v>
      </c>
      <c r="S549">
        <v>4099517.6500000004</v>
      </c>
      <c r="T549">
        <v>1.0399387209202506</v>
      </c>
      <c r="V549">
        <v>-157441.48000000045</v>
      </c>
      <c r="W549">
        <v>1.0399387209202506</v>
      </c>
      <c r="X549">
        <v>4</v>
      </c>
      <c r="Y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1.0925525846252404</v>
      </c>
      <c r="AL549">
        <v>0</v>
      </c>
      <c r="AM549">
        <v>315.6275161723857</v>
      </c>
      <c r="AN549">
        <v>315.62</v>
      </c>
      <c r="AO549">
        <v>1.0900000000000001</v>
      </c>
      <c r="AP549">
        <v>882166.3</v>
      </c>
      <c r="AQ549">
        <v>882481.92</v>
      </c>
      <c r="AS549">
        <v>882481.92</v>
      </c>
      <c r="AU549">
        <v>115</v>
      </c>
      <c r="AV549">
        <v>58</v>
      </c>
      <c r="AX549">
        <v>0</v>
      </c>
      <c r="AY549">
        <v>217.33</v>
      </c>
    </row>
    <row r="550" spans="1:51" x14ac:dyDescent="0.25">
      <c r="A550" t="s">
        <v>1269</v>
      </c>
      <c r="B550" t="s">
        <v>1270</v>
      </c>
      <c r="C550" t="s">
        <v>1271</v>
      </c>
      <c r="D550" t="s">
        <v>97</v>
      </c>
      <c r="F550">
        <v>110.65</v>
      </c>
      <c r="H550">
        <v>685021.4</v>
      </c>
      <c r="I550">
        <v>94105.61</v>
      </c>
      <c r="J550">
        <v>250831.27</v>
      </c>
      <c r="K550">
        <v>625735.61860000005</v>
      </c>
      <c r="L550">
        <v>1655693.8986</v>
      </c>
      <c r="M550">
        <v>1.0572999999999999</v>
      </c>
      <c r="N550">
        <v>1714710.5</v>
      </c>
      <c r="O550">
        <v>15496.7</v>
      </c>
      <c r="Q550">
        <v>171471.05</v>
      </c>
      <c r="R550">
        <v>1175293.04</v>
      </c>
      <c r="S550">
        <v>1346764.09</v>
      </c>
      <c r="T550">
        <v>0.78541776585610223</v>
      </c>
      <c r="V550">
        <v>367946.40999999992</v>
      </c>
      <c r="W550">
        <v>0.78541776585610223</v>
      </c>
      <c r="X550">
        <v>2</v>
      </c>
      <c r="Y550">
        <v>0</v>
      </c>
      <c r="AA550">
        <v>0</v>
      </c>
      <c r="AB550">
        <v>0</v>
      </c>
      <c r="AC550">
        <v>176827.82399999988</v>
      </c>
      <c r="AD550">
        <v>9223.4564576499306</v>
      </c>
      <c r="AE550">
        <v>9223.4564576499306</v>
      </c>
      <c r="AF550">
        <v>9051.0382672543547</v>
      </c>
      <c r="AG550">
        <v>0</v>
      </c>
      <c r="AH550">
        <v>83.357039834161142</v>
      </c>
      <c r="AI550">
        <v>81.798809464567142</v>
      </c>
      <c r="AJ550">
        <v>0</v>
      </c>
      <c r="AK550">
        <v>0</v>
      </c>
      <c r="AL550">
        <v>0</v>
      </c>
      <c r="AM550">
        <v>0</v>
      </c>
      <c r="AN550">
        <v>9051.0300000000007</v>
      </c>
      <c r="AO550">
        <v>81.790000000000006</v>
      </c>
      <c r="AP550">
        <v>1175293.04</v>
      </c>
      <c r="AQ550">
        <v>1184344.07</v>
      </c>
      <c r="AS550">
        <v>1184344.07</v>
      </c>
      <c r="AU550">
        <v>43</v>
      </c>
      <c r="AV550">
        <v>22</v>
      </c>
      <c r="AX550">
        <v>21</v>
      </c>
      <c r="AY550">
        <v>48.136802704906884</v>
      </c>
    </row>
    <row r="551" spans="1:51" x14ac:dyDescent="0.25">
      <c r="A551" t="s">
        <v>1272</v>
      </c>
      <c r="B551" t="s">
        <v>1273</v>
      </c>
      <c r="C551" t="s">
        <v>1271</v>
      </c>
      <c r="D551" t="s">
        <v>97</v>
      </c>
      <c r="F551">
        <v>999</v>
      </c>
      <c r="H551">
        <v>6212228.9199999999</v>
      </c>
      <c r="I551">
        <v>849629.52</v>
      </c>
      <c r="J551">
        <v>1995202.89</v>
      </c>
      <c r="K551">
        <v>5572119.5820000004</v>
      </c>
      <c r="L551">
        <v>14629180.912</v>
      </c>
      <c r="M551">
        <v>1.0572999999999999</v>
      </c>
      <c r="N551">
        <v>15148150.52</v>
      </c>
      <c r="O551">
        <v>15163.31</v>
      </c>
      <c r="Q551">
        <v>1514815.05</v>
      </c>
      <c r="R551">
        <v>4794783.2</v>
      </c>
      <c r="S551">
        <v>6309598.25</v>
      </c>
      <c r="T551">
        <v>0.41652598062512519</v>
      </c>
      <c r="V551">
        <v>8838552.2699999996</v>
      </c>
      <c r="W551">
        <v>0.41652598062512519</v>
      </c>
      <c r="X551">
        <v>1</v>
      </c>
      <c r="Y551">
        <v>1</v>
      </c>
      <c r="AA551">
        <v>4196737.5539273415</v>
      </c>
      <c r="AB551">
        <v>1259021.2661782023</v>
      </c>
      <c r="AC551">
        <v>5458244.356639619</v>
      </c>
      <c r="AD551">
        <v>284705.64201863966</v>
      </c>
      <c r="AE551">
        <v>284705.64201863966</v>
      </c>
      <c r="AF551">
        <v>279383.51231404825</v>
      </c>
      <c r="AG551">
        <v>1260.2815477259282</v>
      </c>
      <c r="AH551">
        <v>284.99063265129092</v>
      </c>
      <c r="AI551">
        <v>279.66317548953776</v>
      </c>
      <c r="AJ551">
        <v>0</v>
      </c>
      <c r="AK551">
        <v>0</v>
      </c>
      <c r="AL551">
        <v>0</v>
      </c>
      <c r="AM551">
        <v>0</v>
      </c>
      <c r="AN551">
        <v>1538404.77</v>
      </c>
      <c r="AO551">
        <v>1539.94</v>
      </c>
      <c r="AP551">
        <v>4794783.2</v>
      </c>
      <c r="AQ551">
        <v>6333187.9700000007</v>
      </c>
      <c r="AS551">
        <v>6333187.9700000007</v>
      </c>
      <c r="AU551">
        <v>49</v>
      </c>
      <c r="AV551">
        <v>25</v>
      </c>
      <c r="AX551">
        <v>89</v>
      </c>
      <c r="AY551">
        <v>434.60158971714395</v>
      </c>
    </row>
    <row r="552" spans="1:51" x14ac:dyDescent="0.25">
      <c r="A552" t="s">
        <v>1274</v>
      </c>
      <c r="B552" t="s">
        <v>1275</v>
      </c>
      <c r="C552" t="s">
        <v>1271</v>
      </c>
      <c r="D552" t="s">
        <v>102</v>
      </c>
      <c r="F552">
        <v>36995.78</v>
      </c>
      <c r="H552">
        <v>223314897.84999999</v>
      </c>
      <c r="I552">
        <v>31464170.969999999</v>
      </c>
      <c r="J552">
        <v>100471554.73999999</v>
      </c>
      <c r="K552">
        <v>199073528.90131998</v>
      </c>
      <c r="L552">
        <v>554324152.46131992</v>
      </c>
      <c r="M552">
        <v>1.0572999999999999</v>
      </c>
      <c r="N552">
        <v>574680013.19000006</v>
      </c>
      <c r="O552">
        <v>15533.66</v>
      </c>
      <c r="Q552">
        <v>156342000.38999999</v>
      </c>
      <c r="R552">
        <v>188803450.99000001</v>
      </c>
      <c r="S552">
        <v>349008998.88</v>
      </c>
      <c r="T552">
        <v>0.6073101393289817</v>
      </c>
      <c r="V552">
        <v>225671014.31000006</v>
      </c>
      <c r="W552">
        <v>0.6073101393289817</v>
      </c>
      <c r="X552">
        <v>1</v>
      </c>
      <c r="Y552">
        <v>1</v>
      </c>
      <c r="AA552">
        <v>49573071.611568809</v>
      </c>
      <c r="AB552">
        <v>14871921.483470643</v>
      </c>
      <c r="AC552">
        <v>120104243.97784778</v>
      </c>
      <c r="AD552">
        <v>6264716.9413148668</v>
      </c>
      <c r="AE552">
        <v>6264716.9413148668</v>
      </c>
      <c r="AF552">
        <v>6147607.789954789</v>
      </c>
      <c r="AG552">
        <v>401.98967242941342</v>
      </c>
      <c r="AH552">
        <v>169.33598754546782</v>
      </c>
      <c r="AI552">
        <v>166.17051431149144</v>
      </c>
      <c r="AJ552">
        <v>0</v>
      </c>
      <c r="AK552">
        <v>0</v>
      </c>
      <c r="AL552">
        <v>0</v>
      </c>
      <c r="AM552">
        <v>0</v>
      </c>
      <c r="AN552">
        <v>21019529.27</v>
      </c>
      <c r="AO552">
        <v>568.16</v>
      </c>
      <c r="AP552">
        <v>201006696.33999994</v>
      </c>
      <c r="AQ552">
        <v>222026225.60999995</v>
      </c>
      <c r="AS552">
        <v>222026225.60999995</v>
      </c>
      <c r="AU552">
        <v>43</v>
      </c>
      <c r="AV552">
        <v>22</v>
      </c>
      <c r="AX552">
        <v>9692.5</v>
      </c>
      <c r="AY552">
        <v>19532.66</v>
      </c>
    </row>
    <row r="553" spans="1:51" x14ac:dyDescent="0.25">
      <c r="A553" t="s">
        <v>1276</v>
      </c>
      <c r="B553" t="s">
        <v>1277</v>
      </c>
      <c r="C553" t="s">
        <v>1271</v>
      </c>
      <c r="D553" t="s">
        <v>102</v>
      </c>
      <c r="F553">
        <v>5337.12</v>
      </c>
      <c r="H553">
        <v>30259708.780000001</v>
      </c>
      <c r="I553">
        <v>4539113.8099999996</v>
      </c>
      <c r="J553">
        <v>7078748.3699999982</v>
      </c>
      <c r="K553">
        <v>24589043.512280006</v>
      </c>
      <c r="L553">
        <v>66466614.472280011</v>
      </c>
      <c r="M553">
        <v>1.0572999999999999</v>
      </c>
      <c r="N553">
        <v>68866199.280000001</v>
      </c>
      <c r="O553">
        <v>12903.25</v>
      </c>
      <c r="Q553">
        <v>64809167.090000004</v>
      </c>
      <c r="R553">
        <v>5178827.42</v>
      </c>
      <c r="S553">
        <v>70573796.090000004</v>
      </c>
      <c r="T553">
        <v>1.0247958625254918</v>
      </c>
      <c r="V553">
        <v>-1707596.8100000024</v>
      </c>
      <c r="W553">
        <v>1.0247958625254918</v>
      </c>
      <c r="X553">
        <v>4</v>
      </c>
      <c r="Y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1.0331157760431153</v>
      </c>
      <c r="AL553">
        <v>0</v>
      </c>
      <c r="AM553">
        <v>5513.862870635231</v>
      </c>
      <c r="AN553">
        <v>5513.86</v>
      </c>
      <c r="AO553">
        <v>1.03</v>
      </c>
      <c r="AP553">
        <v>5240960.4600000009</v>
      </c>
      <c r="AQ553">
        <v>5246474.3200000012</v>
      </c>
      <c r="AS553">
        <v>5246474.3200000012</v>
      </c>
      <c r="AU553">
        <v>49</v>
      </c>
      <c r="AV553">
        <v>25</v>
      </c>
      <c r="AX553">
        <v>223.16</v>
      </c>
      <c r="AY553">
        <v>1051.6600000000001</v>
      </c>
    </row>
    <row r="554" spans="1:51" x14ac:dyDescent="0.25">
      <c r="A554" t="s">
        <v>1278</v>
      </c>
      <c r="B554" t="s">
        <v>1279</v>
      </c>
      <c r="C554" t="s">
        <v>1271</v>
      </c>
      <c r="D554" t="s">
        <v>102</v>
      </c>
      <c r="F554">
        <v>11414.96</v>
      </c>
      <c r="H554">
        <v>69523469.450000003</v>
      </c>
      <c r="I554">
        <v>9708195.1799999997</v>
      </c>
      <c r="J554">
        <v>31378183.940000001</v>
      </c>
      <c r="K554">
        <v>61760155.653240003</v>
      </c>
      <c r="L554">
        <v>172370004.22323999</v>
      </c>
      <c r="M554">
        <v>1.0572999999999999</v>
      </c>
      <c r="N554">
        <v>178707948.53999999</v>
      </c>
      <c r="O554">
        <v>15655.59</v>
      </c>
      <c r="Q554">
        <v>58555305.549999997</v>
      </c>
      <c r="R554">
        <v>57423890.200000003</v>
      </c>
      <c r="S554">
        <v>118144834.53999999</v>
      </c>
      <c r="T554">
        <v>0.66110565033740387</v>
      </c>
      <c r="V554">
        <v>60563114</v>
      </c>
      <c r="W554">
        <v>0.66110565033740387</v>
      </c>
      <c r="X554">
        <v>1</v>
      </c>
      <c r="Y554">
        <v>1</v>
      </c>
      <c r="AA554">
        <v>5802027.204822883</v>
      </c>
      <c r="AB554">
        <v>1740608.1614468649</v>
      </c>
      <c r="AC554">
        <v>28965145.179374434</v>
      </c>
      <c r="AD554">
        <v>1510841.1635007681</v>
      </c>
      <c r="AE554">
        <v>1510841.1635007681</v>
      </c>
      <c r="AF554">
        <v>1482598.334949234</v>
      </c>
      <c r="AG554">
        <v>152.48482355145046</v>
      </c>
      <c r="AH554">
        <v>132.35623808587749</v>
      </c>
      <c r="AI554">
        <v>129.8820438222503</v>
      </c>
      <c r="AJ554">
        <v>0</v>
      </c>
      <c r="AK554">
        <v>0</v>
      </c>
      <c r="AL554">
        <v>0</v>
      </c>
      <c r="AM554">
        <v>0</v>
      </c>
      <c r="AN554">
        <v>3223206.49</v>
      </c>
      <c r="AO554">
        <v>282.36</v>
      </c>
      <c r="AP554">
        <v>61076288.600000001</v>
      </c>
      <c r="AQ554">
        <v>64299495.090000004</v>
      </c>
      <c r="AS554">
        <v>64299495.090000004</v>
      </c>
      <c r="AU554">
        <v>83</v>
      </c>
      <c r="AV554">
        <v>42</v>
      </c>
      <c r="AX554">
        <v>2614</v>
      </c>
      <c r="AY554">
        <v>6687.66</v>
      </c>
    </row>
    <row r="555" spans="1:51" x14ac:dyDescent="0.25">
      <c r="A555" t="s">
        <v>1280</v>
      </c>
      <c r="B555" t="s">
        <v>1281</v>
      </c>
      <c r="C555" t="s">
        <v>1271</v>
      </c>
      <c r="D555" t="s">
        <v>102</v>
      </c>
      <c r="F555">
        <v>13241.69</v>
      </c>
      <c r="H555">
        <v>84032802.530000001</v>
      </c>
      <c r="I555">
        <v>11261792.51</v>
      </c>
      <c r="J555">
        <v>50465957.920000002</v>
      </c>
      <c r="K555">
        <v>76651275.779359967</v>
      </c>
      <c r="L555">
        <v>222411828.73935997</v>
      </c>
      <c r="M555">
        <v>1.0572999999999999</v>
      </c>
      <c r="N555">
        <v>230763908.41999999</v>
      </c>
      <c r="O555">
        <v>17427.07</v>
      </c>
      <c r="Q555">
        <v>21594765.530000001</v>
      </c>
      <c r="R555">
        <v>123343565.77</v>
      </c>
      <c r="S555">
        <v>148447277.46000001</v>
      </c>
      <c r="T555">
        <v>0.64328637210382023</v>
      </c>
      <c r="V555">
        <v>82316630.959999979</v>
      </c>
      <c r="W555">
        <v>0.64328637210382023</v>
      </c>
      <c r="X555">
        <v>1</v>
      </c>
      <c r="Y555">
        <v>1</v>
      </c>
      <c r="AA555">
        <v>11604149.946020782</v>
      </c>
      <c r="AB555">
        <v>3481244.9838062343</v>
      </c>
      <c r="AC555">
        <v>50673774.777955271</v>
      </c>
      <c r="AD555">
        <v>2643177.6664809836</v>
      </c>
      <c r="AE555">
        <v>2643177.6664809836</v>
      </c>
      <c r="AF555">
        <v>2593767.5660223137</v>
      </c>
      <c r="AG555">
        <v>262.90035364113146</v>
      </c>
      <c r="AH555">
        <v>199.61029645619129</v>
      </c>
      <c r="AI555">
        <v>195.87889204643164</v>
      </c>
      <c r="AJ555">
        <v>0</v>
      </c>
      <c r="AK555">
        <v>0</v>
      </c>
      <c r="AL555">
        <v>0</v>
      </c>
      <c r="AM555">
        <v>0</v>
      </c>
      <c r="AN555">
        <v>6075012.54</v>
      </c>
      <c r="AO555">
        <v>458.77</v>
      </c>
      <c r="AP555">
        <v>135266080.41</v>
      </c>
      <c r="AQ555">
        <v>141341092.94999999</v>
      </c>
      <c r="AS555">
        <v>141341092.94999999</v>
      </c>
      <c r="AU555">
        <v>83</v>
      </c>
      <c r="AV555">
        <v>42</v>
      </c>
      <c r="AX555">
        <v>5398</v>
      </c>
      <c r="AY555">
        <v>10932.66</v>
      </c>
    </row>
    <row r="556" spans="1:51" x14ac:dyDescent="0.25">
      <c r="A556" t="s">
        <v>1282</v>
      </c>
      <c r="B556" t="s">
        <v>1283</v>
      </c>
      <c r="C556" t="s">
        <v>1271</v>
      </c>
      <c r="D556" t="s">
        <v>102</v>
      </c>
      <c r="F556">
        <v>20330.95</v>
      </c>
      <c r="H556">
        <v>119367566.28</v>
      </c>
      <c r="I556">
        <v>17291066.350000001</v>
      </c>
      <c r="J556">
        <v>41831737.109999999</v>
      </c>
      <c r="K556">
        <v>104458062.05879998</v>
      </c>
      <c r="L556">
        <v>282948431.79879999</v>
      </c>
      <c r="M556">
        <v>1.0572999999999999</v>
      </c>
      <c r="N556">
        <v>293175929.98000002</v>
      </c>
      <c r="O556">
        <v>14420.17</v>
      </c>
      <c r="Q556">
        <v>139871305.19999999</v>
      </c>
      <c r="R556">
        <v>55883551.420000002</v>
      </c>
      <c r="S556">
        <v>197477986.13999999</v>
      </c>
      <c r="T556">
        <v>0.67358185289451156</v>
      </c>
      <c r="V556">
        <v>95697943.840000033</v>
      </c>
      <c r="W556">
        <v>0.67358185289451156</v>
      </c>
      <c r="X556">
        <v>1</v>
      </c>
      <c r="Y556">
        <v>1</v>
      </c>
      <c r="AA556">
        <v>5860683.2197872698</v>
      </c>
      <c r="AB556">
        <v>1758204.9659361809</v>
      </c>
      <c r="AC556">
        <v>37073725.089097835</v>
      </c>
      <c r="AD556">
        <v>1933790.0639560996</v>
      </c>
      <c r="AE556">
        <v>1933790.0639560996</v>
      </c>
      <c r="AF556">
        <v>1897640.8627360172</v>
      </c>
      <c r="AG556">
        <v>86.479233185669187</v>
      </c>
      <c r="AH556">
        <v>95.115578168068851</v>
      </c>
      <c r="AI556">
        <v>93.337540190498586</v>
      </c>
      <c r="AJ556">
        <v>0</v>
      </c>
      <c r="AK556">
        <v>0</v>
      </c>
      <c r="AL556">
        <v>0</v>
      </c>
      <c r="AM556">
        <v>0</v>
      </c>
      <c r="AN556">
        <v>3655845.82</v>
      </c>
      <c r="AO556">
        <v>179.81</v>
      </c>
      <c r="AP556">
        <v>58023442.600000001</v>
      </c>
      <c r="AQ556">
        <v>61679288.420000002</v>
      </c>
      <c r="AS556">
        <v>61679288.420000002</v>
      </c>
      <c r="AU556">
        <v>65</v>
      </c>
      <c r="AV556">
        <v>33</v>
      </c>
      <c r="AX556">
        <v>3249</v>
      </c>
      <c r="AY556">
        <v>7488.33</v>
      </c>
    </row>
    <row r="557" spans="1:51" x14ac:dyDescent="0.25">
      <c r="A557" t="s">
        <v>1284</v>
      </c>
      <c r="B557" t="s">
        <v>1285</v>
      </c>
      <c r="C557" t="s">
        <v>1271</v>
      </c>
      <c r="D557" t="s">
        <v>102</v>
      </c>
      <c r="F557">
        <v>4359.5</v>
      </c>
      <c r="H557">
        <v>24372362.98</v>
      </c>
      <c r="I557">
        <v>3707667.56</v>
      </c>
      <c r="J557">
        <v>5440129.3599999994</v>
      </c>
      <c r="K557">
        <v>20888471.116</v>
      </c>
      <c r="L557">
        <v>54408631.016000003</v>
      </c>
      <c r="M557">
        <v>1.0572999999999999</v>
      </c>
      <c r="N557">
        <v>56329336.170000002</v>
      </c>
      <c r="O557">
        <v>12921.05</v>
      </c>
      <c r="Q557">
        <v>33750724.869999997</v>
      </c>
      <c r="R557">
        <v>7198015.5099999998</v>
      </c>
      <c r="S557">
        <v>41087479.859999992</v>
      </c>
      <c r="T557">
        <v>0.72941530388356413</v>
      </c>
      <c r="V557">
        <v>15241856.31000001</v>
      </c>
      <c r="W557">
        <v>0.72941530388356413</v>
      </c>
      <c r="X557">
        <v>2</v>
      </c>
      <c r="Y557">
        <v>0</v>
      </c>
      <c r="AA557">
        <v>0</v>
      </c>
      <c r="AB557">
        <v>0</v>
      </c>
      <c r="AC557">
        <v>4962047.6786652058</v>
      </c>
      <c r="AD557">
        <v>258823.6945388836</v>
      </c>
      <c r="AE557">
        <v>258823.6945388836</v>
      </c>
      <c r="AF557">
        <v>253985.3876363906</v>
      </c>
      <c r="AG557">
        <v>0</v>
      </c>
      <c r="AH557">
        <v>59.370041183365892</v>
      </c>
      <c r="AI557">
        <v>58.260210491200965</v>
      </c>
      <c r="AJ557">
        <v>0</v>
      </c>
      <c r="AK557">
        <v>0</v>
      </c>
      <c r="AL557">
        <v>0</v>
      </c>
      <c r="AM557">
        <v>0</v>
      </c>
      <c r="AN557">
        <v>253985.38</v>
      </c>
      <c r="AO557">
        <v>58.26</v>
      </c>
      <c r="AP557">
        <v>7262844.8399999999</v>
      </c>
      <c r="AQ557">
        <v>7516830.2199999997</v>
      </c>
      <c r="AS557">
        <v>7516830.2199999997</v>
      </c>
      <c r="AU557">
        <v>70</v>
      </c>
      <c r="AV557">
        <v>35</v>
      </c>
      <c r="AX557">
        <v>316.5</v>
      </c>
      <c r="AY557">
        <v>532</v>
      </c>
    </row>
    <row r="558" spans="1:51" x14ac:dyDescent="0.25">
      <c r="A558" t="s">
        <v>1286</v>
      </c>
      <c r="B558" t="s">
        <v>1287</v>
      </c>
      <c r="C558" t="s">
        <v>1271</v>
      </c>
      <c r="D558" t="s">
        <v>102</v>
      </c>
      <c r="F558">
        <v>4111.1899999999996</v>
      </c>
      <c r="H558">
        <v>23017831.460000001</v>
      </c>
      <c r="I558">
        <v>3496484.87</v>
      </c>
      <c r="J558">
        <v>4643364.29</v>
      </c>
      <c r="K558">
        <v>18524861.633359998</v>
      </c>
      <c r="L558">
        <v>49682542.253360003</v>
      </c>
      <c r="M558">
        <v>1.0572999999999999</v>
      </c>
      <c r="N558">
        <v>51467877.350000001</v>
      </c>
      <c r="O558">
        <v>12518.97</v>
      </c>
      <c r="Q558">
        <v>40920880.32</v>
      </c>
      <c r="R558">
        <v>7043740.29</v>
      </c>
      <c r="S558">
        <v>48265943.469999999</v>
      </c>
      <c r="T558">
        <v>0.93778772226750862</v>
      </c>
      <c r="V558">
        <v>3201933.8800000027</v>
      </c>
      <c r="W558">
        <v>0.93778772226750862</v>
      </c>
      <c r="X558">
        <v>3</v>
      </c>
      <c r="Y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25.63668012365126</v>
      </c>
      <c r="AK558">
        <v>0</v>
      </c>
      <c r="AL558">
        <v>105397.26295755382</v>
      </c>
      <c r="AM558">
        <v>0</v>
      </c>
      <c r="AN558">
        <v>105397.26</v>
      </c>
      <c r="AO558">
        <v>25.63</v>
      </c>
      <c r="AP558">
        <v>7090647.7599999998</v>
      </c>
      <c r="AQ558">
        <v>7196045.0199999996</v>
      </c>
      <c r="AS558">
        <v>7196045.0199999996</v>
      </c>
      <c r="AU558">
        <v>70</v>
      </c>
      <c r="AV558">
        <v>35</v>
      </c>
      <c r="AX558">
        <v>63</v>
      </c>
      <c r="AY558">
        <v>591.66</v>
      </c>
    </row>
    <row r="559" spans="1:51" x14ac:dyDescent="0.25">
      <c r="A559" t="s">
        <v>1288</v>
      </c>
      <c r="B559" t="s">
        <v>1289</v>
      </c>
      <c r="C559" t="s">
        <v>1271</v>
      </c>
      <c r="D559" t="s">
        <v>102</v>
      </c>
      <c r="F559">
        <v>12034.25</v>
      </c>
      <c r="H559">
        <v>67910124.640000001</v>
      </c>
      <c r="I559">
        <v>10234888.939999999</v>
      </c>
      <c r="J559">
        <v>14995417.410000002</v>
      </c>
      <c r="K559">
        <v>55069540.583999999</v>
      </c>
      <c r="L559">
        <v>148209971.574</v>
      </c>
      <c r="M559">
        <v>1.0572999999999999</v>
      </c>
      <c r="N559">
        <v>153546918.25999999</v>
      </c>
      <c r="O559">
        <v>12759.15</v>
      </c>
      <c r="Q559">
        <v>147342141.81</v>
      </c>
      <c r="R559">
        <v>9579377.4800000004</v>
      </c>
      <c r="S559">
        <v>158071531.25999999</v>
      </c>
      <c r="T559">
        <v>1.0294672993197982</v>
      </c>
      <c r="V559">
        <v>-4524613</v>
      </c>
      <c r="W559">
        <v>1.0294672993197982</v>
      </c>
      <c r="X559">
        <v>4</v>
      </c>
      <c r="Y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1.0215789162061202</v>
      </c>
      <c r="AL559">
        <v>0</v>
      </c>
      <c r="AM559">
        <v>12293.936072353501</v>
      </c>
      <c r="AN559">
        <v>12293.93</v>
      </c>
      <c r="AO559">
        <v>1.02</v>
      </c>
      <c r="AP559">
        <v>9630850.3199999966</v>
      </c>
      <c r="AQ559">
        <v>9643144.2499999963</v>
      </c>
      <c r="AS559">
        <v>9643144.2499999963</v>
      </c>
      <c r="AU559">
        <v>65</v>
      </c>
      <c r="AV559">
        <v>33</v>
      </c>
      <c r="AX559">
        <v>679</v>
      </c>
      <c r="AY559">
        <v>1709.66</v>
      </c>
    </row>
    <row r="560" spans="1:51" x14ac:dyDescent="0.25">
      <c r="A560" t="s">
        <v>1290</v>
      </c>
      <c r="B560" t="s">
        <v>1291</v>
      </c>
      <c r="C560" t="s">
        <v>1271</v>
      </c>
      <c r="D560" t="s">
        <v>102</v>
      </c>
      <c r="F560">
        <v>5510.53</v>
      </c>
      <c r="H560">
        <v>30689160.380000003</v>
      </c>
      <c r="I560">
        <v>4686595.55</v>
      </c>
      <c r="J560">
        <v>5439423.370000001</v>
      </c>
      <c r="K560">
        <v>24560317.423319999</v>
      </c>
      <c r="L560">
        <v>65375496.723319992</v>
      </c>
      <c r="M560">
        <v>1.0572999999999999</v>
      </c>
      <c r="N560">
        <v>67714206.489999995</v>
      </c>
      <c r="O560">
        <v>12288.14</v>
      </c>
      <c r="Q560">
        <v>70503245.879999995</v>
      </c>
      <c r="R560">
        <v>4262316.08</v>
      </c>
      <c r="S560">
        <v>75718458.979999989</v>
      </c>
      <c r="T560">
        <v>1.1182063986998365</v>
      </c>
      <c r="V560">
        <v>-8004252.4899999946</v>
      </c>
      <c r="W560">
        <v>1.1182063986998365</v>
      </c>
      <c r="X560">
        <v>4</v>
      </c>
      <c r="Y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0.98386671552926253</v>
      </c>
      <c r="AL560">
        <v>0</v>
      </c>
      <c r="AM560">
        <v>5421.6270519254667</v>
      </c>
      <c r="AN560">
        <v>5421.62</v>
      </c>
      <c r="AO560">
        <v>0.98</v>
      </c>
      <c r="AP560">
        <v>4268601.67</v>
      </c>
      <c r="AQ560">
        <v>4274023.29</v>
      </c>
      <c r="AS560">
        <v>4274023.29</v>
      </c>
      <c r="AU560">
        <v>65</v>
      </c>
      <c r="AV560">
        <v>33</v>
      </c>
      <c r="AX560">
        <v>103</v>
      </c>
      <c r="AY560">
        <v>419.33</v>
      </c>
    </row>
    <row r="561" spans="1:51" x14ac:dyDescent="0.25">
      <c r="A561" t="s">
        <v>1292</v>
      </c>
      <c r="B561" t="s">
        <v>1293</v>
      </c>
      <c r="C561" t="s">
        <v>1294</v>
      </c>
      <c r="D561" t="s">
        <v>97</v>
      </c>
      <c r="F561">
        <v>147</v>
      </c>
      <c r="H561">
        <v>937193.37000000011</v>
      </c>
      <c r="I561">
        <v>125020.56</v>
      </c>
      <c r="J561">
        <v>277560.09999999998</v>
      </c>
      <c r="K561">
        <v>832939.29599999986</v>
      </c>
      <c r="L561">
        <v>2172713.3260000004</v>
      </c>
      <c r="M561">
        <v>0.96677000000000002</v>
      </c>
      <c r="N561">
        <v>2128192.63</v>
      </c>
      <c r="O561">
        <v>14477.5</v>
      </c>
      <c r="Q561">
        <v>212819.26</v>
      </c>
      <c r="R561">
        <v>724877</v>
      </c>
      <c r="S561">
        <v>937696.26</v>
      </c>
      <c r="T561">
        <v>0.44060685427709617</v>
      </c>
      <c r="V561">
        <v>1190496.3699999999</v>
      </c>
      <c r="W561">
        <v>0.44060685427709617</v>
      </c>
      <c r="X561">
        <v>1</v>
      </c>
      <c r="Y561">
        <v>1</v>
      </c>
      <c r="AA561">
        <v>538358.94533362729</v>
      </c>
      <c r="AB561">
        <v>161507.68360008817</v>
      </c>
      <c r="AC561">
        <v>734552.48105992062</v>
      </c>
      <c r="AD561">
        <v>38314.744092054811</v>
      </c>
      <c r="AE561">
        <v>38314.744092054811</v>
      </c>
      <c r="AF561">
        <v>37598.509470884943</v>
      </c>
      <c r="AG561">
        <v>1098.691725170668</v>
      </c>
      <c r="AH561">
        <v>260.64451763302594</v>
      </c>
      <c r="AI561">
        <v>255.77217327132615</v>
      </c>
      <c r="AJ561">
        <v>0</v>
      </c>
      <c r="AK561">
        <v>0</v>
      </c>
      <c r="AL561">
        <v>0</v>
      </c>
      <c r="AM561">
        <v>0</v>
      </c>
      <c r="AN561">
        <v>199106.19</v>
      </c>
      <c r="AO561">
        <v>1354.46</v>
      </c>
      <c r="AP561">
        <v>724877</v>
      </c>
      <c r="AQ561">
        <v>923983.19</v>
      </c>
      <c r="AS561">
        <v>923983.19</v>
      </c>
      <c r="AU561">
        <v>79</v>
      </c>
      <c r="AV561">
        <v>40</v>
      </c>
      <c r="AX561">
        <v>2</v>
      </c>
      <c r="AY561">
        <v>72.583438468499523</v>
      </c>
    </row>
    <row r="562" spans="1:51" x14ac:dyDescent="0.25">
      <c r="A562" t="s">
        <v>1295</v>
      </c>
      <c r="B562" t="s">
        <v>1296</v>
      </c>
      <c r="C562" t="s">
        <v>1294</v>
      </c>
      <c r="D562" t="s">
        <v>97</v>
      </c>
      <c r="F562">
        <v>26.65</v>
      </c>
      <c r="H562">
        <v>161690.45000000001</v>
      </c>
      <c r="I562">
        <v>22665.29</v>
      </c>
      <c r="J562">
        <v>46414.559999999998</v>
      </c>
      <c r="K562">
        <v>146306.37459999998</v>
      </c>
      <c r="L562">
        <v>377076.67460000003</v>
      </c>
      <c r="M562">
        <v>0.96677000000000002</v>
      </c>
      <c r="N562">
        <v>369408.17</v>
      </c>
      <c r="O562">
        <v>13861.46</v>
      </c>
      <c r="Q562">
        <v>36940.81</v>
      </c>
      <c r="R562">
        <v>238679.67</v>
      </c>
      <c r="S562">
        <v>275620.47999999998</v>
      </c>
      <c r="T562">
        <v>0.74611365525564854</v>
      </c>
      <c r="V562">
        <v>93787.69</v>
      </c>
      <c r="W562">
        <v>0.74611365525564854</v>
      </c>
      <c r="X562">
        <v>2</v>
      </c>
      <c r="Y562">
        <v>0</v>
      </c>
      <c r="AA562">
        <v>0</v>
      </c>
      <c r="AB562">
        <v>0</v>
      </c>
      <c r="AC562">
        <v>51162.185700000024</v>
      </c>
      <c r="AD562">
        <v>2668.6535037729723</v>
      </c>
      <c r="AE562">
        <v>2668.6535037729723</v>
      </c>
      <c r="AF562">
        <v>2618.7671721112965</v>
      </c>
      <c r="AG562">
        <v>0</v>
      </c>
      <c r="AH562">
        <v>100.13709207403274</v>
      </c>
      <c r="AI562">
        <v>98.265184694607754</v>
      </c>
      <c r="AJ562">
        <v>0</v>
      </c>
      <c r="AK562">
        <v>0</v>
      </c>
      <c r="AL562">
        <v>0</v>
      </c>
      <c r="AM562">
        <v>0</v>
      </c>
      <c r="AN562">
        <v>2618.7600000000002</v>
      </c>
      <c r="AO562">
        <v>98.26</v>
      </c>
      <c r="AP562">
        <v>238679.67</v>
      </c>
      <c r="AQ562">
        <v>241298.43000000002</v>
      </c>
      <c r="AS562">
        <v>241298.43000000002</v>
      </c>
      <c r="AU562">
        <v>79</v>
      </c>
      <c r="AV562">
        <v>40</v>
      </c>
      <c r="AX562">
        <v>0</v>
      </c>
      <c r="AY562">
        <v>13.158834252962667</v>
      </c>
    </row>
    <row r="563" spans="1:51" x14ac:dyDescent="0.25">
      <c r="A563" t="s">
        <v>1297</v>
      </c>
      <c r="B563" t="s">
        <v>1298</v>
      </c>
      <c r="C563" t="s">
        <v>1299</v>
      </c>
      <c r="D563" t="s">
        <v>102</v>
      </c>
      <c r="F563">
        <v>271.37</v>
      </c>
      <c r="H563">
        <v>1598788.49</v>
      </c>
      <c r="I563">
        <v>230794.75</v>
      </c>
      <c r="J563">
        <v>465360.85000000009</v>
      </c>
      <c r="K563">
        <v>1294751.9892799999</v>
      </c>
      <c r="L563">
        <v>3589696.0792799997</v>
      </c>
      <c r="M563">
        <v>0.9</v>
      </c>
      <c r="N563">
        <v>3360201.67</v>
      </c>
      <c r="O563">
        <v>12382.36</v>
      </c>
      <c r="Q563">
        <v>2013125.04</v>
      </c>
      <c r="R563">
        <v>1173830.8899999999</v>
      </c>
      <c r="S563">
        <v>3270757.44</v>
      </c>
      <c r="T563">
        <v>0.97338129112946958</v>
      </c>
      <c r="V563">
        <v>89444.229999999981</v>
      </c>
      <c r="W563">
        <v>0.97338129112946958</v>
      </c>
      <c r="X563">
        <v>3</v>
      </c>
      <c r="Y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25.356924891357306</v>
      </c>
      <c r="AK563">
        <v>0</v>
      </c>
      <c r="AL563">
        <v>6881.108707767632</v>
      </c>
      <c r="AM563">
        <v>0</v>
      </c>
      <c r="AN563">
        <v>6881.1</v>
      </c>
      <c r="AO563">
        <v>25.35</v>
      </c>
      <c r="AP563">
        <v>1186037.1400000004</v>
      </c>
      <c r="AQ563">
        <v>1192918.2400000005</v>
      </c>
      <c r="AS563">
        <v>1192918.2400000005</v>
      </c>
      <c r="AU563">
        <v>106</v>
      </c>
      <c r="AV563">
        <v>53</v>
      </c>
      <c r="AX563">
        <v>1</v>
      </c>
      <c r="AY563">
        <v>115.33</v>
      </c>
    </row>
    <row r="564" spans="1:51" x14ac:dyDescent="0.25">
      <c r="A564" t="s">
        <v>1300</v>
      </c>
      <c r="B564" t="s">
        <v>1301</v>
      </c>
      <c r="C564" t="s">
        <v>1299</v>
      </c>
      <c r="D564" t="s">
        <v>102</v>
      </c>
      <c r="F564">
        <v>986.04</v>
      </c>
      <c r="H564">
        <v>5708539.1799999997</v>
      </c>
      <c r="I564">
        <v>838607.29</v>
      </c>
      <c r="J564">
        <v>1443423.4600000004</v>
      </c>
      <c r="K564">
        <v>4878166.4727599993</v>
      </c>
      <c r="L564">
        <v>12868736.402759999</v>
      </c>
      <c r="M564">
        <v>0.9</v>
      </c>
      <c r="N564">
        <v>12069679.4</v>
      </c>
      <c r="O564">
        <v>12240.55</v>
      </c>
      <c r="Q564">
        <v>5244429.55</v>
      </c>
      <c r="R564">
        <v>3484896.78</v>
      </c>
      <c r="S564">
        <v>8933885.2599999998</v>
      </c>
      <c r="T564">
        <v>0.74019242466374036</v>
      </c>
      <c r="V564">
        <v>3135794.1400000006</v>
      </c>
      <c r="W564">
        <v>0.74019242466374036</v>
      </c>
      <c r="X564">
        <v>2</v>
      </c>
      <c r="Y564">
        <v>0</v>
      </c>
      <c r="AA564">
        <v>0</v>
      </c>
      <c r="AB564">
        <v>0</v>
      </c>
      <c r="AC564">
        <v>1103288.5864000008</v>
      </c>
      <c r="AD564">
        <v>57548.263653815913</v>
      </c>
      <c r="AE564">
        <v>57548.263653815913</v>
      </c>
      <c r="AF564">
        <v>56472.488262545019</v>
      </c>
      <c r="AG564">
        <v>0</v>
      </c>
      <c r="AH564">
        <v>58.363011291444479</v>
      </c>
      <c r="AI564">
        <v>57.272005458749156</v>
      </c>
      <c r="AJ564">
        <v>0</v>
      </c>
      <c r="AK564">
        <v>0</v>
      </c>
      <c r="AL564">
        <v>0</v>
      </c>
      <c r="AM564">
        <v>0</v>
      </c>
      <c r="AN564">
        <v>56472.480000000003</v>
      </c>
      <c r="AO564">
        <v>57.27</v>
      </c>
      <c r="AP564">
        <v>3558147.5900000003</v>
      </c>
      <c r="AQ564">
        <v>3614620.0700000003</v>
      </c>
      <c r="AS564">
        <v>3614620.0700000003</v>
      </c>
      <c r="AU564">
        <v>106</v>
      </c>
      <c r="AV564">
        <v>53</v>
      </c>
      <c r="AX564">
        <v>4</v>
      </c>
      <c r="AY564">
        <v>304.66000000000003</v>
      </c>
    </row>
    <row r="565" spans="1:51" x14ac:dyDescent="0.25">
      <c r="A565" t="s">
        <v>1302</v>
      </c>
      <c r="B565" t="s">
        <v>1303</v>
      </c>
      <c r="C565" t="s">
        <v>1299</v>
      </c>
      <c r="D565" t="s">
        <v>102</v>
      </c>
      <c r="F565">
        <v>268.5</v>
      </c>
      <c r="H565">
        <v>1583653.17</v>
      </c>
      <c r="I565">
        <v>228353.88</v>
      </c>
      <c r="J565">
        <v>439970.64</v>
      </c>
      <c r="K565">
        <v>1348450.4929999998</v>
      </c>
      <c r="L565">
        <v>3600428.1829999997</v>
      </c>
      <c r="M565">
        <v>0.9</v>
      </c>
      <c r="N565">
        <v>3375230.41</v>
      </c>
      <c r="O565">
        <v>12570.69</v>
      </c>
      <c r="Q565">
        <v>1653808.75</v>
      </c>
      <c r="R565">
        <v>760463.05</v>
      </c>
      <c r="S565">
        <v>2487724.8600000003</v>
      </c>
      <c r="T565">
        <v>0.73705334386341947</v>
      </c>
      <c r="V565">
        <v>887505.54999999981</v>
      </c>
      <c r="W565">
        <v>0.73705334386341947</v>
      </c>
      <c r="X565">
        <v>2</v>
      </c>
      <c r="Y565">
        <v>0</v>
      </c>
      <c r="AA565">
        <v>0</v>
      </c>
      <c r="AB565">
        <v>0</v>
      </c>
      <c r="AC565">
        <v>306010.26800760004</v>
      </c>
      <c r="AD565">
        <v>15961.698327305585</v>
      </c>
      <c r="AE565">
        <v>15961.698327305585</v>
      </c>
      <c r="AF565">
        <v>15663.319172606856</v>
      </c>
      <c r="AG565">
        <v>0</v>
      </c>
      <c r="AH565">
        <v>59.447666023484487</v>
      </c>
      <c r="AI565">
        <v>58.336384255519015</v>
      </c>
      <c r="AJ565">
        <v>0</v>
      </c>
      <c r="AK565">
        <v>0</v>
      </c>
      <c r="AL565">
        <v>0</v>
      </c>
      <c r="AM565">
        <v>0</v>
      </c>
      <c r="AN565">
        <v>15663.31</v>
      </c>
      <c r="AO565">
        <v>58.33</v>
      </c>
      <c r="AP565">
        <v>773473.64</v>
      </c>
      <c r="AQ565">
        <v>789136.95000000007</v>
      </c>
      <c r="AS565">
        <v>789136.95000000007</v>
      </c>
      <c r="AU565">
        <v>106</v>
      </c>
      <c r="AV565">
        <v>53</v>
      </c>
      <c r="AX565">
        <v>0</v>
      </c>
      <c r="AY565">
        <v>106</v>
      </c>
    </row>
    <row r="566" spans="1:51" x14ac:dyDescent="0.25">
      <c r="A566" t="s">
        <v>1304</v>
      </c>
      <c r="B566" t="s">
        <v>1305</v>
      </c>
      <c r="C566" t="s">
        <v>1299</v>
      </c>
      <c r="D566" t="s">
        <v>102</v>
      </c>
      <c r="F566">
        <v>895.55</v>
      </c>
      <c r="H566">
        <v>5407682.3200000003</v>
      </c>
      <c r="I566">
        <v>761647.36</v>
      </c>
      <c r="J566">
        <v>1869572.1599999997</v>
      </c>
      <c r="K566">
        <v>4649629.1001999993</v>
      </c>
      <c r="L566">
        <v>12688530.940199999</v>
      </c>
      <c r="M566">
        <v>0.9</v>
      </c>
      <c r="N566">
        <v>11884640.75</v>
      </c>
      <c r="O566">
        <v>13270.77</v>
      </c>
      <c r="Q566">
        <v>3063919.99</v>
      </c>
      <c r="R566">
        <v>4872731.03</v>
      </c>
      <c r="S566">
        <v>8346449.9900000002</v>
      </c>
      <c r="T566">
        <v>0.70228879152278967</v>
      </c>
      <c r="V566">
        <v>3538190.76</v>
      </c>
      <c r="W566">
        <v>0.70228879152278967</v>
      </c>
      <c r="X566">
        <v>2</v>
      </c>
      <c r="Y566">
        <v>0</v>
      </c>
      <c r="AA566">
        <v>0</v>
      </c>
      <c r="AB566">
        <v>0</v>
      </c>
      <c r="AC566">
        <v>1778978.0732135004</v>
      </c>
      <c r="AD566">
        <v>92792.674966122431</v>
      </c>
      <c r="AE566">
        <v>92792.674966122431</v>
      </c>
      <c r="AF566">
        <v>91058.06005542331</v>
      </c>
      <c r="AG566">
        <v>0</v>
      </c>
      <c r="AH566">
        <v>103.6152922406593</v>
      </c>
      <c r="AI566">
        <v>101.67836531229224</v>
      </c>
      <c r="AJ566">
        <v>0</v>
      </c>
      <c r="AK566">
        <v>0</v>
      </c>
      <c r="AL566">
        <v>0</v>
      </c>
      <c r="AM566">
        <v>0</v>
      </c>
      <c r="AN566">
        <v>91058.06</v>
      </c>
      <c r="AO566">
        <v>101.67</v>
      </c>
      <c r="AP566">
        <v>5137511.49</v>
      </c>
      <c r="AQ566">
        <v>5228569.55</v>
      </c>
      <c r="AS566">
        <v>5228569.55</v>
      </c>
      <c r="AU566">
        <v>106</v>
      </c>
      <c r="AV566">
        <v>53</v>
      </c>
      <c r="AX566">
        <v>20.5</v>
      </c>
      <c r="AY566">
        <v>503.33</v>
      </c>
    </row>
    <row r="567" spans="1:51" x14ac:dyDescent="0.25">
      <c r="A567" t="s">
        <v>1306</v>
      </c>
      <c r="B567" t="s">
        <v>1307</v>
      </c>
      <c r="C567" t="s">
        <v>1299</v>
      </c>
      <c r="D567" t="s">
        <v>102</v>
      </c>
      <c r="F567">
        <v>875.85</v>
      </c>
      <c r="H567">
        <v>5289760.93</v>
      </c>
      <c r="I567">
        <v>744892.9</v>
      </c>
      <c r="J567">
        <v>1811894.5399999998</v>
      </c>
      <c r="K567">
        <v>4560215.8203999987</v>
      </c>
      <c r="L567">
        <v>12406764.190399999</v>
      </c>
      <c r="M567">
        <v>0.9</v>
      </c>
      <c r="N567">
        <v>11622109.35</v>
      </c>
      <c r="O567">
        <v>13269.52</v>
      </c>
      <c r="Q567">
        <v>3382963.27</v>
      </c>
      <c r="R567">
        <v>4104303.87</v>
      </c>
      <c r="S567">
        <v>7699071.6400000006</v>
      </c>
      <c r="T567">
        <v>0.66245045612137532</v>
      </c>
      <c r="V567">
        <v>3923037.709999999</v>
      </c>
      <c r="W567">
        <v>0.66245045612137532</v>
      </c>
      <c r="X567">
        <v>1</v>
      </c>
      <c r="Y567">
        <v>1</v>
      </c>
      <c r="AA567">
        <v>361700.09710733034</v>
      </c>
      <c r="AB567">
        <v>108510.0291321991</v>
      </c>
      <c r="AC567">
        <v>1906750.508604361</v>
      </c>
      <c r="AD567">
        <v>99457.369852123462</v>
      </c>
      <c r="AE567">
        <v>99457.369852123462</v>
      </c>
      <c r="AF567">
        <v>97598.168823729837</v>
      </c>
      <c r="AG567">
        <v>123.89111050088381</v>
      </c>
      <c r="AH567">
        <v>113.55525472640687</v>
      </c>
      <c r="AI567">
        <v>111.43251564049761</v>
      </c>
      <c r="AJ567">
        <v>0</v>
      </c>
      <c r="AK567">
        <v>0</v>
      </c>
      <c r="AL567">
        <v>0</v>
      </c>
      <c r="AM567">
        <v>0</v>
      </c>
      <c r="AN567">
        <v>206108.19</v>
      </c>
      <c r="AO567">
        <v>235.32</v>
      </c>
      <c r="AP567">
        <v>4303154.75</v>
      </c>
      <c r="AQ567">
        <v>4509262.9400000004</v>
      </c>
      <c r="AS567">
        <v>4509262.9400000004</v>
      </c>
      <c r="AU567">
        <v>106</v>
      </c>
      <c r="AV567">
        <v>53</v>
      </c>
      <c r="AX567">
        <v>34.83</v>
      </c>
      <c r="AY567">
        <v>465.66</v>
      </c>
    </row>
    <row r="568" spans="1:51" x14ac:dyDescent="0.25">
      <c r="A568" t="s">
        <v>1308</v>
      </c>
      <c r="B568" t="s">
        <v>1309</v>
      </c>
      <c r="C568" t="s">
        <v>1299</v>
      </c>
      <c r="D568" t="s">
        <v>102</v>
      </c>
      <c r="F568">
        <v>513.20000000000005</v>
      </c>
      <c r="H568">
        <v>3089388.26</v>
      </c>
      <c r="I568">
        <v>436466.33</v>
      </c>
      <c r="J568">
        <v>998171.67000000016</v>
      </c>
      <c r="K568">
        <v>2654386.3957999996</v>
      </c>
      <c r="L568">
        <v>7178412.6557999998</v>
      </c>
      <c r="M568">
        <v>0.9</v>
      </c>
      <c r="N568">
        <v>6726010.0199999996</v>
      </c>
      <c r="O568">
        <v>13106.02</v>
      </c>
      <c r="Q568">
        <v>4037703.31</v>
      </c>
      <c r="R568">
        <v>1620810.12</v>
      </c>
      <c r="S568">
        <v>5859570.0899999999</v>
      </c>
      <c r="T568">
        <v>0.87118069592171088</v>
      </c>
      <c r="V568">
        <v>866439.9299999997</v>
      </c>
      <c r="W568">
        <v>0.87118069592171088</v>
      </c>
      <c r="X568">
        <v>2</v>
      </c>
      <c r="Y568">
        <v>0</v>
      </c>
      <c r="AA568">
        <v>0</v>
      </c>
      <c r="AB568">
        <v>0</v>
      </c>
      <c r="AC568">
        <v>83098.748433600122</v>
      </c>
      <c r="AD568">
        <v>4334.4857756238443</v>
      </c>
      <c r="AE568">
        <v>16573.520094673611</v>
      </c>
      <c r="AF568">
        <v>16263.703882461947</v>
      </c>
      <c r="AG568">
        <v>0</v>
      </c>
      <c r="AH568">
        <v>8.445997224520351</v>
      </c>
      <c r="AI568">
        <v>31.69077139996482</v>
      </c>
      <c r="AJ568">
        <v>0</v>
      </c>
      <c r="AK568">
        <v>0</v>
      </c>
      <c r="AL568">
        <v>0</v>
      </c>
      <c r="AM568">
        <v>0</v>
      </c>
      <c r="AN568">
        <v>16263.7</v>
      </c>
      <c r="AO568">
        <v>31.69</v>
      </c>
      <c r="AP568">
        <v>1687354.72</v>
      </c>
      <c r="AQ568">
        <v>1703618.42</v>
      </c>
      <c r="AS568">
        <v>1703618.42</v>
      </c>
      <c r="AU568">
        <v>106</v>
      </c>
      <c r="AV568">
        <v>53</v>
      </c>
      <c r="AX568">
        <v>3.5</v>
      </c>
      <c r="AY568">
        <v>268.66000000000003</v>
      </c>
    </row>
    <row r="569" spans="1:51" x14ac:dyDescent="0.25">
      <c r="A569" t="s">
        <v>1310</v>
      </c>
      <c r="B569" t="s">
        <v>1311</v>
      </c>
      <c r="C569" t="s">
        <v>1299</v>
      </c>
      <c r="D569" t="s">
        <v>102</v>
      </c>
      <c r="F569">
        <v>105.5</v>
      </c>
      <c r="H569">
        <v>602344.86</v>
      </c>
      <c r="I569">
        <v>89725.64</v>
      </c>
      <c r="J569">
        <v>141029.74</v>
      </c>
      <c r="K569">
        <v>481930.054</v>
      </c>
      <c r="L569">
        <v>1315030.294</v>
      </c>
      <c r="M569">
        <v>0.9</v>
      </c>
      <c r="N569">
        <v>1231720.27</v>
      </c>
      <c r="O569">
        <v>11675.07</v>
      </c>
      <c r="Q569">
        <v>1299986.75</v>
      </c>
      <c r="R569">
        <v>235391.86</v>
      </c>
      <c r="S569">
        <v>1579721.08</v>
      </c>
      <c r="T569">
        <v>1.282532339911886</v>
      </c>
      <c r="V569">
        <v>-348000.81000000006</v>
      </c>
      <c r="W569">
        <v>1.282532339911886</v>
      </c>
      <c r="X569">
        <v>4</v>
      </c>
      <c r="Y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0.93478013568032836</v>
      </c>
      <c r="AL569">
        <v>0</v>
      </c>
      <c r="AM569">
        <v>98.619304314274643</v>
      </c>
      <c r="AN569">
        <v>98.61</v>
      </c>
      <c r="AO569">
        <v>0.93</v>
      </c>
      <c r="AP569">
        <v>235391.86000000002</v>
      </c>
      <c r="AQ569">
        <v>235490.47</v>
      </c>
      <c r="AS569">
        <v>235490.47</v>
      </c>
      <c r="AU569">
        <v>106</v>
      </c>
      <c r="AV569">
        <v>53</v>
      </c>
      <c r="AX569">
        <v>0</v>
      </c>
      <c r="AY569">
        <v>28.33</v>
      </c>
    </row>
    <row r="570" spans="1:51" x14ac:dyDescent="0.25">
      <c r="A570" t="s">
        <v>1312</v>
      </c>
      <c r="B570" t="s">
        <v>1313</v>
      </c>
      <c r="C570" t="s">
        <v>1294</v>
      </c>
      <c r="D570" t="s">
        <v>102</v>
      </c>
      <c r="F570">
        <v>979.54</v>
      </c>
      <c r="H570">
        <v>5882839.2799999993</v>
      </c>
      <c r="I570">
        <v>833079.17</v>
      </c>
      <c r="J570">
        <v>2169162.2199999997</v>
      </c>
      <c r="K570">
        <v>5124344.8417600002</v>
      </c>
      <c r="L570">
        <v>14009425.511759998</v>
      </c>
      <c r="M570">
        <v>0.96677000000000002</v>
      </c>
      <c r="N570">
        <v>13714174.279999999</v>
      </c>
      <c r="O570">
        <v>14000.62</v>
      </c>
      <c r="Q570">
        <v>4417335.53</v>
      </c>
      <c r="R570">
        <v>4907059.88</v>
      </c>
      <c r="S570">
        <v>9536073.6799999997</v>
      </c>
      <c r="T570">
        <v>0.695344355795951</v>
      </c>
      <c r="V570">
        <v>4178100.5999999996</v>
      </c>
      <c r="W570">
        <v>0.695344355795951</v>
      </c>
      <c r="X570">
        <v>2</v>
      </c>
      <c r="Y570">
        <v>0</v>
      </c>
      <c r="AA570">
        <v>0</v>
      </c>
      <c r="AB570">
        <v>0</v>
      </c>
      <c r="AC570">
        <v>1902650.5222988001</v>
      </c>
      <c r="AD570">
        <v>99243.511849967079</v>
      </c>
      <c r="AE570">
        <v>99243.511849967079</v>
      </c>
      <c r="AF570">
        <v>97388.308564708335</v>
      </c>
      <c r="AG570">
        <v>0</v>
      </c>
      <c r="AH570">
        <v>101.31644634212699</v>
      </c>
      <c r="AI570">
        <v>99.422492766715337</v>
      </c>
      <c r="AJ570">
        <v>0</v>
      </c>
      <c r="AK570">
        <v>0</v>
      </c>
      <c r="AL570">
        <v>0</v>
      </c>
      <c r="AM570">
        <v>0</v>
      </c>
      <c r="AN570">
        <v>97388.3</v>
      </c>
      <c r="AO570">
        <v>99.42</v>
      </c>
      <c r="AP570">
        <v>5123421.24</v>
      </c>
      <c r="AQ570">
        <v>5220809.54</v>
      </c>
      <c r="AS570">
        <v>5220809.54</v>
      </c>
      <c r="AU570">
        <v>34</v>
      </c>
      <c r="AV570">
        <v>17</v>
      </c>
      <c r="AX570">
        <v>98.5</v>
      </c>
      <c r="AY570">
        <v>507</v>
      </c>
    </row>
    <row r="571" spans="1:51" x14ac:dyDescent="0.25">
      <c r="A571" t="s">
        <v>1314</v>
      </c>
      <c r="B571" t="s">
        <v>1315</v>
      </c>
      <c r="C571" t="s">
        <v>1294</v>
      </c>
      <c r="D571" t="s">
        <v>102</v>
      </c>
      <c r="F571">
        <v>1637.54</v>
      </c>
      <c r="H571">
        <v>9297626.5399999991</v>
      </c>
      <c r="I571">
        <v>1392695.01</v>
      </c>
      <c r="J571">
        <v>2130084.4299999997</v>
      </c>
      <c r="K571">
        <v>7940572.1057600006</v>
      </c>
      <c r="L571">
        <v>20760978.085759997</v>
      </c>
      <c r="M571">
        <v>0.96677000000000002</v>
      </c>
      <c r="N571">
        <v>20334955.989999998</v>
      </c>
      <c r="O571">
        <v>12417.99</v>
      </c>
      <c r="Q571">
        <v>13658989.93</v>
      </c>
      <c r="R571">
        <v>2738089.17</v>
      </c>
      <c r="S571">
        <v>18041647.219999999</v>
      </c>
      <c r="T571">
        <v>0.88722332268003101</v>
      </c>
      <c r="V571">
        <v>2293308.7699999996</v>
      </c>
      <c r="W571">
        <v>0.88722332268003101</v>
      </c>
      <c r="X571">
        <v>2</v>
      </c>
      <c r="Y571">
        <v>0</v>
      </c>
      <c r="AA571">
        <v>0</v>
      </c>
      <c r="AB571">
        <v>0</v>
      </c>
      <c r="AC571">
        <v>85296.664039300042</v>
      </c>
      <c r="AD571">
        <v>4449.1305098527882</v>
      </c>
      <c r="AE571">
        <v>52883.480311441592</v>
      </c>
      <c r="AF571">
        <v>51894.905798298394</v>
      </c>
      <c r="AG571">
        <v>0</v>
      </c>
      <c r="AH571">
        <v>2.7169598970729192</v>
      </c>
      <c r="AI571">
        <v>31.690771399964824</v>
      </c>
      <c r="AJ571">
        <v>0</v>
      </c>
      <c r="AK571">
        <v>0</v>
      </c>
      <c r="AL571">
        <v>0</v>
      </c>
      <c r="AM571">
        <v>0</v>
      </c>
      <c r="AN571">
        <v>51894.9</v>
      </c>
      <c r="AO571">
        <v>31.69</v>
      </c>
      <c r="AP571">
        <v>2764268.4299999997</v>
      </c>
      <c r="AQ571">
        <v>2816163.3299999996</v>
      </c>
      <c r="AS571">
        <v>2816163.3299999996</v>
      </c>
      <c r="AU571">
        <v>79</v>
      </c>
      <c r="AV571">
        <v>40</v>
      </c>
      <c r="AX571">
        <v>13</v>
      </c>
      <c r="AY571">
        <v>377.66</v>
      </c>
    </row>
    <row r="572" spans="1:51" x14ac:dyDescent="0.25">
      <c r="A572" t="s">
        <v>1316</v>
      </c>
      <c r="B572" t="s">
        <v>1317</v>
      </c>
      <c r="C572" t="s">
        <v>1294</v>
      </c>
      <c r="D572" t="s">
        <v>102</v>
      </c>
      <c r="F572">
        <v>1891.03</v>
      </c>
      <c r="H572">
        <v>10945342.83</v>
      </c>
      <c r="I572">
        <v>1608283.19</v>
      </c>
      <c r="J572">
        <v>2769362.87</v>
      </c>
      <c r="K572">
        <v>9364827.2213199977</v>
      </c>
      <c r="L572">
        <v>24687816.111319996</v>
      </c>
      <c r="M572">
        <v>0.96677000000000002</v>
      </c>
      <c r="N572">
        <v>24178633.190000001</v>
      </c>
      <c r="O572">
        <v>12785.95</v>
      </c>
      <c r="Q572">
        <v>11928460.359999999</v>
      </c>
      <c r="R572">
        <v>5044606.97</v>
      </c>
      <c r="S572">
        <v>17143206.809999999</v>
      </c>
      <c r="T572">
        <v>0.70902299047616257</v>
      </c>
      <c r="V572">
        <v>7035426.3800000027</v>
      </c>
      <c r="W572">
        <v>0.70902299047616257</v>
      </c>
      <c r="X572">
        <v>2</v>
      </c>
      <c r="Y572">
        <v>0</v>
      </c>
      <c r="AA572">
        <v>0</v>
      </c>
      <c r="AB572">
        <v>0</v>
      </c>
      <c r="AC572">
        <v>2441767.3466568021</v>
      </c>
      <c r="AD572">
        <v>127364.202601964</v>
      </c>
      <c r="AE572">
        <v>127364.202601964</v>
      </c>
      <c r="AF572">
        <v>124983.32668688419</v>
      </c>
      <c r="AG572">
        <v>0</v>
      </c>
      <c r="AH572">
        <v>67.351762056637924</v>
      </c>
      <c r="AI572">
        <v>66.092725491866432</v>
      </c>
      <c r="AJ572">
        <v>0</v>
      </c>
      <c r="AK572">
        <v>0</v>
      </c>
      <c r="AL572">
        <v>0</v>
      </c>
      <c r="AM572">
        <v>0</v>
      </c>
      <c r="AN572">
        <v>124983.32</v>
      </c>
      <c r="AO572">
        <v>66.09</v>
      </c>
      <c r="AP572">
        <v>5156934.7399999993</v>
      </c>
      <c r="AQ572">
        <v>5281918.0599999996</v>
      </c>
      <c r="AS572">
        <v>5281918.0599999996</v>
      </c>
      <c r="AU572">
        <v>34</v>
      </c>
      <c r="AV572">
        <v>17</v>
      </c>
      <c r="AX572">
        <v>33</v>
      </c>
      <c r="AY572">
        <v>549.66</v>
      </c>
    </row>
    <row r="573" spans="1:51" x14ac:dyDescent="0.25">
      <c r="A573" t="s">
        <v>1318</v>
      </c>
      <c r="B573" t="s">
        <v>1319</v>
      </c>
      <c r="C573" t="s">
        <v>1294</v>
      </c>
      <c r="D573" t="s">
        <v>102</v>
      </c>
      <c r="F573">
        <v>436.37</v>
      </c>
      <c r="H573">
        <v>2533524.98</v>
      </c>
      <c r="I573">
        <v>371123.95</v>
      </c>
      <c r="J573">
        <v>641543.41000000015</v>
      </c>
      <c r="K573">
        <v>2170314.3952800003</v>
      </c>
      <c r="L573">
        <v>5716506.7352800006</v>
      </c>
      <c r="M573">
        <v>0.96677000000000002</v>
      </c>
      <c r="N573">
        <v>5598666.7599999998</v>
      </c>
      <c r="O573">
        <v>12830.09</v>
      </c>
      <c r="Q573">
        <v>3458544.16</v>
      </c>
      <c r="R573">
        <v>790295.93</v>
      </c>
      <c r="S573">
        <v>4612380.5599999996</v>
      </c>
      <c r="T573">
        <v>0.82383552329876475</v>
      </c>
      <c r="V573">
        <v>986286.20000000019</v>
      </c>
      <c r="W573">
        <v>0.82383552329876475</v>
      </c>
      <c r="X573">
        <v>2</v>
      </c>
      <c r="Y573">
        <v>0</v>
      </c>
      <c r="AA573">
        <v>0</v>
      </c>
      <c r="AB573">
        <v>0</v>
      </c>
      <c r="AC573">
        <v>175471.63412600008</v>
      </c>
      <c r="AD573">
        <v>9152.7166952743955</v>
      </c>
      <c r="AE573">
        <v>14092.336250414504</v>
      </c>
      <c r="AF573">
        <v>13828.901915802648</v>
      </c>
      <c r="AG573">
        <v>0</v>
      </c>
      <c r="AH573">
        <v>20.974669879401414</v>
      </c>
      <c r="AI573">
        <v>31.690771399964817</v>
      </c>
      <c r="AJ573">
        <v>0</v>
      </c>
      <c r="AK573">
        <v>0</v>
      </c>
      <c r="AL573">
        <v>0</v>
      </c>
      <c r="AM573">
        <v>0</v>
      </c>
      <c r="AN573">
        <v>13828.9</v>
      </c>
      <c r="AO573">
        <v>31.69</v>
      </c>
      <c r="AP573">
        <v>806763.68999999983</v>
      </c>
      <c r="AQ573">
        <v>820592.58999999985</v>
      </c>
      <c r="AS573">
        <v>820592.58999999985</v>
      </c>
      <c r="AU573">
        <v>34</v>
      </c>
      <c r="AV573">
        <v>17</v>
      </c>
      <c r="AX573">
        <v>3.5</v>
      </c>
      <c r="AY573">
        <v>135.33000000000001</v>
      </c>
    </row>
    <row r="574" spans="1:51" x14ac:dyDescent="0.25">
      <c r="A574" t="s">
        <v>1320</v>
      </c>
      <c r="B574" t="s">
        <v>1321</v>
      </c>
      <c r="C574" t="s">
        <v>1294</v>
      </c>
      <c r="D574" t="s">
        <v>211</v>
      </c>
      <c r="F574">
        <v>2378.5</v>
      </c>
      <c r="H574">
        <v>13554387.810000001</v>
      </c>
      <c r="I574">
        <v>2022866.68</v>
      </c>
      <c r="J574">
        <v>4184990.2399999993</v>
      </c>
      <c r="K574">
        <v>11411950.649</v>
      </c>
      <c r="L574">
        <v>31174195.379000001</v>
      </c>
      <c r="M574">
        <v>0.96677000000000002</v>
      </c>
      <c r="N574">
        <v>30517495.98</v>
      </c>
      <c r="O574">
        <v>12830.56</v>
      </c>
      <c r="Q574">
        <v>12170472.73</v>
      </c>
      <c r="R574">
        <v>6724568.0199999996</v>
      </c>
      <c r="S574">
        <v>19216080.09</v>
      </c>
      <c r="T574">
        <v>0.62967420730041168</v>
      </c>
      <c r="V574">
        <v>11301415.890000001</v>
      </c>
      <c r="W574">
        <v>0.62967420730041168</v>
      </c>
      <c r="X574">
        <v>1</v>
      </c>
      <c r="Y574">
        <v>1</v>
      </c>
      <c r="AA574">
        <v>1950006.1749576256</v>
      </c>
      <c r="AB574">
        <v>585001.8524872876</v>
      </c>
      <c r="AC574">
        <v>4732930.2913990989</v>
      </c>
      <c r="AD574">
        <v>246872.77981666513</v>
      </c>
      <c r="AE574">
        <v>246872.77981666513</v>
      </c>
      <c r="AF574">
        <v>242257.87669988282</v>
      </c>
      <c r="AG574">
        <v>245.95411077876292</v>
      </c>
      <c r="AH574">
        <v>103.79347480204547</v>
      </c>
      <c r="AI574">
        <v>101.85321702748909</v>
      </c>
      <c r="AJ574">
        <v>0</v>
      </c>
      <c r="AK574">
        <v>0</v>
      </c>
      <c r="AL574">
        <v>0</v>
      </c>
      <c r="AM574">
        <v>0</v>
      </c>
      <c r="AN574">
        <v>827259.72</v>
      </c>
      <c r="AO574">
        <v>347.8</v>
      </c>
      <c r="AP574">
        <v>7010951.879999999</v>
      </c>
      <c r="AQ574">
        <v>7838211.5999999987</v>
      </c>
      <c r="AS574">
        <v>7838211.5999999987</v>
      </c>
      <c r="AU574">
        <v>79</v>
      </c>
      <c r="AV574">
        <v>40</v>
      </c>
      <c r="AX574">
        <v>84.5</v>
      </c>
      <c r="AY574">
        <v>948</v>
      </c>
    </row>
    <row r="575" spans="1:51" x14ac:dyDescent="0.25">
      <c r="A575" t="s">
        <v>1322</v>
      </c>
      <c r="B575" t="s">
        <v>1323</v>
      </c>
      <c r="C575" t="s">
        <v>1294</v>
      </c>
      <c r="D575" t="s">
        <v>211</v>
      </c>
      <c r="F575">
        <v>1276.48</v>
      </c>
      <c r="H575">
        <v>7499977.5800000001</v>
      </c>
      <c r="I575">
        <v>1085620.71</v>
      </c>
      <c r="J575">
        <v>2945248.33</v>
      </c>
      <c r="K575">
        <v>6396616.1201200001</v>
      </c>
      <c r="L575">
        <v>17927462.740120001</v>
      </c>
      <c r="M575">
        <v>0.96677000000000002</v>
      </c>
      <c r="N575">
        <v>17544292.699999999</v>
      </c>
      <c r="O575">
        <v>13744.27</v>
      </c>
      <c r="Q575">
        <v>6722606.4800000004</v>
      </c>
      <c r="R575">
        <v>5569697.7999999998</v>
      </c>
      <c r="S575">
        <v>12703639.34</v>
      </c>
      <c r="T575">
        <v>0.72408956902548716</v>
      </c>
      <c r="V575">
        <v>4840653.3599999994</v>
      </c>
      <c r="W575">
        <v>0.72408956902548716</v>
      </c>
      <c r="X575">
        <v>2</v>
      </c>
      <c r="Y575">
        <v>0</v>
      </c>
      <c r="AA575">
        <v>0</v>
      </c>
      <c r="AB575">
        <v>0</v>
      </c>
      <c r="AC575">
        <v>2085978.8624309998</v>
      </c>
      <c r="AD575">
        <v>108806.03953600918</v>
      </c>
      <c r="AE575">
        <v>108806.03953600918</v>
      </c>
      <c r="AF575">
        <v>106772.07965046665</v>
      </c>
      <c r="AG575">
        <v>0</v>
      </c>
      <c r="AH575">
        <v>85.239125983963064</v>
      </c>
      <c r="AI575">
        <v>83.645712937505209</v>
      </c>
      <c r="AJ575">
        <v>0</v>
      </c>
      <c r="AK575">
        <v>0</v>
      </c>
      <c r="AL575">
        <v>0</v>
      </c>
      <c r="AM575">
        <v>0</v>
      </c>
      <c r="AN575">
        <v>106772.07</v>
      </c>
      <c r="AO575">
        <v>83.64</v>
      </c>
      <c r="AP575">
        <v>5922753.9800000004</v>
      </c>
      <c r="AQ575">
        <v>6029526.0500000007</v>
      </c>
      <c r="AS575">
        <v>6029526.0500000007</v>
      </c>
      <c r="AU575">
        <v>79</v>
      </c>
      <c r="AV575">
        <v>40</v>
      </c>
      <c r="AX575">
        <v>93.5</v>
      </c>
      <c r="AY575">
        <v>758.66</v>
      </c>
    </row>
    <row r="576" spans="1:51" x14ac:dyDescent="0.25">
      <c r="A576" t="s">
        <v>1324</v>
      </c>
      <c r="B576" t="s">
        <v>1325</v>
      </c>
      <c r="C576" t="s">
        <v>1294</v>
      </c>
      <c r="D576" t="s">
        <v>102</v>
      </c>
      <c r="F576">
        <v>4615.04</v>
      </c>
      <c r="H576">
        <v>28999303.280000001</v>
      </c>
      <c r="I576">
        <v>3924999.21</v>
      </c>
      <c r="J576">
        <v>13904067.470000003</v>
      </c>
      <c r="K576">
        <v>25505575.372760002</v>
      </c>
      <c r="L576">
        <v>72333945.332760006</v>
      </c>
      <c r="M576">
        <v>0.96677000000000002</v>
      </c>
      <c r="N576">
        <v>70777838.590000004</v>
      </c>
      <c r="O576">
        <v>15336.34</v>
      </c>
      <c r="Q576">
        <v>10283758.33</v>
      </c>
      <c r="R576">
        <v>33981031.810000002</v>
      </c>
      <c r="S576">
        <v>46214119.100000001</v>
      </c>
      <c r="T576">
        <v>0.65294617666566412</v>
      </c>
      <c r="V576">
        <v>24563719.490000002</v>
      </c>
      <c r="W576">
        <v>0.65294617666566412</v>
      </c>
      <c r="X576">
        <v>1</v>
      </c>
      <c r="Y576">
        <v>1</v>
      </c>
      <c r="AA576">
        <v>2875420.8224424422</v>
      </c>
      <c r="AB576">
        <v>862626.24673273263</v>
      </c>
      <c r="AC576">
        <v>14334279.68205367</v>
      </c>
      <c r="AD576">
        <v>747685.52543630358</v>
      </c>
      <c r="AE576">
        <v>747685.52543630358</v>
      </c>
      <c r="AF576">
        <v>733708.70602238737</v>
      </c>
      <c r="AG576">
        <v>186.91630987656285</v>
      </c>
      <c r="AH576">
        <v>162.01062730470454</v>
      </c>
      <c r="AI576">
        <v>158.98209030092639</v>
      </c>
      <c r="AJ576">
        <v>0</v>
      </c>
      <c r="AK576">
        <v>0</v>
      </c>
      <c r="AL576">
        <v>0</v>
      </c>
      <c r="AM576">
        <v>0</v>
      </c>
      <c r="AN576">
        <v>1596334.95</v>
      </c>
      <c r="AO576">
        <v>345.89</v>
      </c>
      <c r="AP576">
        <v>37362472.120000005</v>
      </c>
      <c r="AQ576">
        <v>38958807.070000008</v>
      </c>
      <c r="AS576">
        <v>38958807.070000008</v>
      </c>
      <c r="AU576">
        <v>79</v>
      </c>
      <c r="AV576">
        <v>40</v>
      </c>
      <c r="AX576">
        <v>749.5</v>
      </c>
      <c r="AY576">
        <v>3649</v>
      </c>
    </row>
    <row r="577" spans="1:51" x14ac:dyDescent="0.25">
      <c r="A577" t="s">
        <v>1326</v>
      </c>
      <c r="B577" t="s">
        <v>1327</v>
      </c>
      <c r="C577" t="s">
        <v>1294</v>
      </c>
      <c r="D577" t="s">
        <v>211</v>
      </c>
      <c r="F577">
        <v>305.63</v>
      </c>
      <c r="H577">
        <v>1756865.9900000002</v>
      </c>
      <c r="I577">
        <v>259932.2</v>
      </c>
      <c r="J577">
        <v>575391.76</v>
      </c>
      <c r="K577">
        <v>1481424.1667200001</v>
      </c>
      <c r="L577">
        <v>4073614.1167200003</v>
      </c>
      <c r="M577">
        <v>0.96677000000000002</v>
      </c>
      <c r="N577">
        <v>3987475.64</v>
      </c>
      <c r="O577">
        <v>13046.74</v>
      </c>
      <c r="Q577">
        <v>1355296.81</v>
      </c>
      <c r="R577">
        <v>1308254.5</v>
      </c>
      <c r="S577">
        <v>2774272.21</v>
      </c>
      <c r="T577">
        <v>0.69574649740054584</v>
      </c>
      <c r="V577">
        <v>1213203.4300000002</v>
      </c>
      <c r="W577">
        <v>0.69574649740054584</v>
      </c>
      <c r="X577">
        <v>2</v>
      </c>
      <c r="Y577">
        <v>0</v>
      </c>
      <c r="AA577">
        <v>0</v>
      </c>
      <c r="AB577">
        <v>0</v>
      </c>
      <c r="AC577">
        <v>546744.22284580022</v>
      </c>
      <c r="AD577">
        <v>28518.540910676435</v>
      </c>
      <c r="AE577">
        <v>28518.540910676435</v>
      </c>
      <c r="AF577">
        <v>27985.431090174949</v>
      </c>
      <c r="AG577">
        <v>0</v>
      </c>
      <c r="AH577">
        <v>93.31067274376349</v>
      </c>
      <c r="AI577">
        <v>91.566374669289502</v>
      </c>
      <c r="AJ577">
        <v>0</v>
      </c>
      <c r="AK577">
        <v>0</v>
      </c>
      <c r="AL577">
        <v>0</v>
      </c>
      <c r="AM577">
        <v>0</v>
      </c>
      <c r="AN577">
        <v>27985.43</v>
      </c>
      <c r="AO577">
        <v>91.56</v>
      </c>
      <c r="AP577">
        <v>1353432.6500000001</v>
      </c>
      <c r="AQ577">
        <v>1381418.08</v>
      </c>
      <c r="AS577">
        <v>1381418.08</v>
      </c>
      <c r="AU577">
        <v>79</v>
      </c>
      <c r="AV577">
        <v>40</v>
      </c>
      <c r="AX577">
        <v>6</v>
      </c>
      <c r="AY577">
        <v>146.33000000000001</v>
      </c>
    </row>
    <row r="578" spans="1:51" x14ac:dyDescent="0.25">
      <c r="A578" t="s">
        <v>1328</v>
      </c>
      <c r="B578" t="s">
        <v>1329</v>
      </c>
      <c r="C578" t="s">
        <v>1294</v>
      </c>
      <c r="D578" t="s">
        <v>211</v>
      </c>
      <c r="F578">
        <v>418.55</v>
      </c>
      <c r="H578">
        <v>2271483.1399999997</v>
      </c>
      <c r="I578">
        <v>355968.4</v>
      </c>
      <c r="J578">
        <v>534653.89999999991</v>
      </c>
      <c r="K578">
        <v>1916744.3431999995</v>
      </c>
      <c r="L578">
        <v>5078849.7831999995</v>
      </c>
      <c r="M578">
        <v>0.96677000000000002</v>
      </c>
      <c r="N578">
        <v>4973773.01</v>
      </c>
      <c r="O578">
        <v>11883.34</v>
      </c>
      <c r="Q578">
        <v>2256600.81</v>
      </c>
      <c r="R578">
        <v>1369626.74</v>
      </c>
      <c r="S578">
        <v>3634880.3499999996</v>
      </c>
      <c r="T578">
        <v>0.73080945646130313</v>
      </c>
      <c r="V578">
        <v>1338892.6600000001</v>
      </c>
      <c r="W578">
        <v>0.73080945646130313</v>
      </c>
      <c r="X578">
        <v>2</v>
      </c>
      <c r="Y578">
        <v>0</v>
      </c>
      <c r="AA578">
        <v>0</v>
      </c>
      <c r="AB578">
        <v>0</v>
      </c>
      <c r="AC578">
        <v>459719.8406217001</v>
      </c>
      <c r="AD578">
        <v>23979.291475599563</v>
      </c>
      <c r="AE578">
        <v>23979.291475599563</v>
      </c>
      <c r="AF578">
        <v>23531.035871838154</v>
      </c>
      <c r="AG578">
        <v>0</v>
      </c>
      <c r="AH578">
        <v>57.291342672558983</v>
      </c>
      <c r="AI578">
        <v>56.220370019921525</v>
      </c>
      <c r="AJ578">
        <v>0</v>
      </c>
      <c r="AK578">
        <v>0</v>
      </c>
      <c r="AL578">
        <v>0</v>
      </c>
      <c r="AM578">
        <v>0</v>
      </c>
      <c r="AN578">
        <v>23531.03</v>
      </c>
      <c r="AO578">
        <v>56.22</v>
      </c>
      <c r="AP578">
        <v>1385433.3900000001</v>
      </c>
      <c r="AQ578">
        <v>1408964.4200000002</v>
      </c>
      <c r="AS578">
        <v>1408964.4200000002</v>
      </c>
      <c r="AU578">
        <v>34</v>
      </c>
      <c r="AV578">
        <v>17</v>
      </c>
      <c r="AX578">
        <v>10.5</v>
      </c>
      <c r="AY578">
        <v>84</v>
      </c>
    </row>
    <row r="579" spans="1:51" x14ac:dyDescent="0.25">
      <c r="A579" t="s">
        <v>1330</v>
      </c>
      <c r="B579" t="s">
        <v>1331</v>
      </c>
      <c r="C579" t="s">
        <v>1294</v>
      </c>
      <c r="D579" t="s">
        <v>211</v>
      </c>
      <c r="F579">
        <v>170.31</v>
      </c>
      <c r="H579">
        <v>1062761.72</v>
      </c>
      <c r="I579">
        <v>144845.24</v>
      </c>
      <c r="J579">
        <v>559272.07999999996</v>
      </c>
      <c r="K579">
        <v>872370.67764000001</v>
      </c>
      <c r="L579">
        <v>2639249.7176399999</v>
      </c>
      <c r="M579">
        <v>0.96677000000000002</v>
      </c>
      <c r="N579">
        <v>2580536.3199999998</v>
      </c>
      <c r="O579">
        <v>15151.99</v>
      </c>
      <c r="Q579">
        <v>333921.39</v>
      </c>
      <c r="R579">
        <v>2120314.13</v>
      </c>
      <c r="S579">
        <v>2498366.8899999997</v>
      </c>
      <c r="T579">
        <v>0.96815800290693055</v>
      </c>
      <c r="V579">
        <v>82169.430000000168</v>
      </c>
      <c r="W579">
        <v>0.96815800290693055</v>
      </c>
      <c r="X579">
        <v>3</v>
      </c>
      <c r="Y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31.028651568210371</v>
      </c>
      <c r="AK579">
        <v>0</v>
      </c>
      <c r="AL579">
        <v>5284.4896485819081</v>
      </c>
      <c r="AM579">
        <v>0</v>
      </c>
      <c r="AN579">
        <v>5284.48</v>
      </c>
      <c r="AO579">
        <v>31.02</v>
      </c>
      <c r="AP579">
        <v>2138405.88</v>
      </c>
      <c r="AQ579">
        <v>2143690.36</v>
      </c>
      <c r="AS579">
        <v>2143690.36</v>
      </c>
      <c r="AU579">
        <v>79</v>
      </c>
      <c r="AV579">
        <v>40</v>
      </c>
      <c r="AX579">
        <v>30.5</v>
      </c>
      <c r="AY579">
        <v>153</v>
      </c>
    </row>
    <row r="580" spans="1:51" x14ac:dyDescent="0.25">
      <c r="A580" t="s">
        <v>1332</v>
      </c>
      <c r="B580" t="s">
        <v>1333</v>
      </c>
      <c r="C580" t="s">
        <v>1294</v>
      </c>
      <c r="D580" t="s">
        <v>222</v>
      </c>
      <c r="F580">
        <v>198.32</v>
      </c>
      <c r="H580">
        <v>1293426.5900000001</v>
      </c>
      <c r="I580">
        <v>168667.19</v>
      </c>
      <c r="J580">
        <v>458461.01</v>
      </c>
      <c r="K580">
        <v>1157153.3650800001</v>
      </c>
      <c r="L580">
        <v>3077708.1550799999</v>
      </c>
      <c r="M580">
        <v>0.96677000000000002</v>
      </c>
      <c r="N580">
        <v>3013888.11</v>
      </c>
      <c r="O580">
        <v>15197.09</v>
      </c>
      <c r="Q580">
        <v>962870.32</v>
      </c>
      <c r="R580">
        <v>1400315.09</v>
      </c>
      <c r="S580">
        <v>2485204.44</v>
      </c>
      <c r="T580">
        <v>0.82458417475889645</v>
      </c>
      <c r="V580">
        <v>528683.66999999993</v>
      </c>
      <c r="W580">
        <v>0.82458417475889645</v>
      </c>
      <c r="X580">
        <v>2</v>
      </c>
      <c r="Y580">
        <v>0</v>
      </c>
      <c r="AA580">
        <v>0</v>
      </c>
      <c r="AB580">
        <v>0</v>
      </c>
      <c r="AC580">
        <v>175357.98371850012</v>
      </c>
      <c r="AD580">
        <v>9146.7886147197769</v>
      </c>
      <c r="AE580">
        <v>9146.7886147197769</v>
      </c>
      <c r="AF580">
        <v>8975.8036105489373</v>
      </c>
      <c r="AG580">
        <v>0</v>
      </c>
      <c r="AH580">
        <v>46.121362518756442</v>
      </c>
      <c r="AI580">
        <v>45.259195293207632</v>
      </c>
      <c r="AJ580">
        <v>0</v>
      </c>
      <c r="AK580">
        <v>0</v>
      </c>
      <c r="AL580">
        <v>0</v>
      </c>
      <c r="AM580">
        <v>0</v>
      </c>
      <c r="AN580">
        <v>8975.7999999999993</v>
      </c>
      <c r="AO580">
        <v>45.25</v>
      </c>
      <c r="AP580">
        <v>1489584.8599999999</v>
      </c>
      <c r="AQ580">
        <v>1498560.66</v>
      </c>
      <c r="AS580">
        <v>1498560.66</v>
      </c>
      <c r="AU580">
        <v>79</v>
      </c>
      <c r="AV580">
        <v>40</v>
      </c>
      <c r="AX580">
        <v>13</v>
      </c>
      <c r="AY580">
        <v>121.33</v>
      </c>
    </row>
    <row r="581" spans="1:51" x14ac:dyDescent="0.25">
      <c r="A581" t="s">
        <v>1334</v>
      </c>
      <c r="B581" t="s">
        <v>1335</v>
      </c>
      <c r="C581" t="s">
        <v>1294</v>
      </c>
      <c r="D581" t="s">
        <v>222</v>
      </c>
      <c r="F581">
        <v>1971.15</v>
      </c>
      <c r="H581">
        <v>12305882.27</v>
      </c>
      <c r="I581">
        <v>1676423.65</v>
      </c>
      <c r="J581">
        <v>3169161.4499999997</v>
      </c>
      <c r="K581">
        <v>10928572.874600001</v>
      </c>
      <c r="L581">
        <v>28080040.244600002</v>
      </c>
      <c r="M581">
        <v>0.96677000000000002</v>
      </c>
      <c r="N581">
        <v>27510096.98</v>
      </c>
      <c r="O581">
        <v>13956.36</v>
      </c>
      <c r="Q581">
        <v>9969903.3499999996</v>
      </c>
      <c r="R581">
        <v>7428836.1900000004</v>
      </c>
      <c r="S581">
        <v>18022735.239999998</v>
      </c>
      <c r="T581">
        <v>0.6551316505028183</v>
      </c>
      <c r="V581">
        <v>9487361.7400000021</v>
      </c>
      <c r="W581">
        <v>0.6551316505028183</v>
      </c>
      <c r="X581">
        <v>1</v>
      </c>
      <c r="Y581">
        <v>1</v>
      </c>
      <c r="AA581">
        <v>1057502.7394736446</v>
      </c>
      <c r="AB581">
        <v>317250.82184209337</v>
      </c>
      <c r="AC581">
        <v>4499148.0452086795</v>
      </c>
      <c r="AD581">
        <v>234678.54296223813</v>
      </c>
      <c r="AE581">
        <v>234678.54296223813</v>
      </c>
      <c r="AF581">
        <v>230291.59216044197</v>
      </c>
      <c r="AG581">
        <v>160.94707244100823</v>
      </c>
      <c r="AH581">
        <v>119.05666385726003</v>
      </c>
      <c r="AI581">
        <v>116.8310844737549</v>
      </c>
      <c r="AJ581">
        <v>0</v>
      </c>
      <c r="AK581">
        <v>0</v>
      </c>
      <c r="AL581">
        <v>0</v>
      </c>
      <c r="AM581">
        <v>0</v>
      </c>
      <c r="AN581">
        <v>547542.41</v>
      </c>
      <c r="AO581">
        <v>277.77</v>
      </c>
      <c r="AP581">
        <v>7626266.9400000004</v>
      </c>
      <c r="AQ581">
        <v>8173809.3500000006</v>
      </c>
      <c r="AS581">
        <v>8173809.3500000006</v>
      </c>
      <c r="AU581">
        <v>79</v>
      </c>
      <c r="AV581">
        <v>40</v>
      </c>
      <c r="AX581">
        <v>53</v>
      </c>
      <c r="AY581">
        <v>674.66</v>
      </c>
    </row>
    <row r="582" spans="1:51" x14ac:dyDescent="0.25">
      <c r="A582" t="s">
        <v>1336</v>
      </c>
      <c r="B582" t="s">
        <v>1337</v>
      </c>
      <c r="C582" t="s">
        <v>1338</v>
      </c>
      <c r="D582" t="s">
        <v>97</v>
      </c>
      <c r="F582">
        <v>74</v>
      </c>
      <c r="H582">
        <v>460240.76</v>
      </c>
      <c r="I582">
        <v>62935.519999999997</v>
      </c>
      <c r="J582">
        <v>138092.69999999998</v>
      </c>
      <c r="K582">
        <v>409848.989</v>
      </c>
      <c r="L582">
        <v>1071117.969</v>
      </c>
      <c r="M582">
        <v>0.9</v>
      </c>
      <c r="N582">
        <v>1004991.07</v>
      </c>
      <c r="O582">
        <v>13580.96</v>
      </c>
      <c r="Q582">
        <v>100499.1</v>
      </c>
      <c r="R582">
        <v>370772.8</v>
      </c>
      <c r="S582">
        <v>471271.9</v>
      </c>
      <c r="T582">
        <v>0.46893143040564533</v>
      </c>
      <c r="V582">
        <v>533719.16999999993</v>
      </c>
      <c r="W582">
        <v>0.46893143040564533</v>
      </c>
      <c r="X582">
        <v>1</v>
      </c>
      <c r="Y582">
        <v>1</v>
      </c>
      <c r="AA582">
        <v>225761.94894595363</v>
      </c>
      <c r="AB582">
        <v>67728.584683786088</v>
      </c>
      <c r="AC582">
        <v>328942.33048459247</v>
      </c>
      <c r="AD582">
        <v>17157.849899812903</v>
      </c>
      <c r="AE582">
        <v>17157.849899812903</v>
      </c>
      <c r="AF582">
        <v>16837.11054961507</v>
      </c>
      <c r="AG582">
        <v>915.25114437548768</v>
      </c>
      <c r="AH582">
        <v>231.86283648395815</v>
      </c>
      <c r="AI582">
        <v>227.52852094074419</v>
      </c>
      <c r="AJ582">
        <v>0</v>
      </c>
      <c r="AK582">
        <v>0</v>
      </c>
      <c r="AL582">
        <v>0</v>
      </c>
      <c r="AM582">
        <v>0</v>
      </c>
      <c r="AN582">
        <v>84565.69</v>
      </c>
      <c r="AO582">
        <v>1142.77</v>
      </c>
      <c r="AP582">
        <v>370772.80000000005</v>
      </c>
      <c r="AQ582">
        <v>455338.49000000005</v>
      </c>
      <c r="AS582">
        <v>455338.49000000005</v>
      </c>
      <c r="AU582">
        <v>74</v>
      </c>
      <c r="AV582">
        <v>37</v>
      </c>
      <c r="AX582">
        <v>0</v>
      </c>
      <c r="AY582">
        <v>37.419732920600062</v>
      </c>
    </row>
    <row r="583" spans="1:51" x14ac:dyDescent="0.25">
      <c r="A583" t="s">
        <v>1339</v>
      </c>
      <c r="B583" t="s">
        <v>1340</v>
      </c>
      <c r="C583" t="s">
        <v>631</v>
      </c>
      <c r="D583" t="s">
        <v>97</v>
      </c>
      <c r="F583">
        <v>19.3</v>
      </c>
      <c r="H583">
        <v>110554.48</v>
      </c>
      <c r="I583">
        <v>16414.259999999998</v>
      </c>
      <c r="J583">
        <v>33939.42</v>
      </c>
      <c r="K583">
        <v>96082.191200000001</v>
      </c>
      <c r="L583">
        <v>256990.35119999998</v>
      </c>
      <c r="M583">
        <v>0.9</v>
      </c>
      <c r="N583">
        <v>240899.53</v>
      </c>
      <c r="O583">
        <v>12481.84</v>
      </c>
      <c r="Q583">
        <v>24089.95</v>
      </c>
      <c r="R583">
        <v>331250.68</v>
      </c>
      <c r="S583">
        <v>355340.63</v>
      </c>
      <c r="T583">
        <v>1.4750573818056016</v>
      </c>
      <c r="V583">
        <v>-114441.1</v>
      </c>
      <c r="W583">
        <v>1.4750573818056016</v>
      </c>
      <c r="X583">
        <v>4</v>
      </c>
      <c r="Y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0.99937501989687871</v>
      </c>
      <c r="AL583">
        <v>0</v>
      </c>
      <c r="AM583">
        <v>19.287937884009761</v>
      </c>
      <c r="AN583">
        <v>19.28</v>
      </c>
      <c r="AO583">
        <v>0.99</v>
      </c>
      <c r="AP583">
        <v>331250.68000000005</v>
      </c>
      <c r="AQ583">
        <v>331269.96000000008</v>
      </c>
      <c r="AS583">
        <v>331269.96000000008</v>
      </c>
      <c r="AU583">
        <v>74</v>
      </c>
      <c r="AV583">
        <v>37</v>
      </c>
      <c r="AX583">
        <v>0</v>
      </c>
      <c r="AY583">
        <v>9.759470883345692</v>
      </c>
    </row>
    <row r="584" spans="1:51" x14ac:dyDescent="0.25">
      <c r="A584" t="s">
        <v>1341</v>
      </c>
      <c r="B584" t="s">
        <v>1342</v>
      </c>
      <c r="C584" t="s">
        <v>1343</v>
      </c>
      <c r="D584" t="s">
        <v>102</v>
      </c>
      <c r="F584">
        <v>711.75</v>
      </c>
      <c r="H584">
        <v>4188971.14</v>
      </c>
      <c r="I584">
        <v>605329.14</v>
      </c>
      <c r="J584">
        <v>1177936.8799999999</v>
      </c>
      <c r="K584">
        <v>3373069.75</v>
      </c>
      <c r="L584">
        <v>9345306.9100000001</v>
      </c>
      <c r="M584">
        <v>0.9</v>
      </c>
      <c r="N584">
        <v>8748083.1899999995</v>
      </c>
      <c r="O584">
        <v>12290.94</v>
      </c>
      <c r="Q584">
        <v>6508573.8899999997</v>
      </c>
      <c r="R584">
        <v>1941159.94</v>
      </c>
      <c r="S584">
        <v>8686170.9699999988</v>
      </c>
      <c r="T584">
        <v>0.99292276734739182</v>
      </c>
      <c r="V584">
        <v>61912.220000000671</v>
      </c>
      <c r="W584">
        <v>0.99292276734739182</v>
      </c>
      <c r="X584">
        <v>3</v>
      </c>
      <c r="Y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25.16972694191492</v>
      </c>
      <c r="AK584">
        <v>0</v>
      </c>
      <c r="AL584">
        <v>17914.553150907945</v>
      </c>
      <c r="AM584">
        <v>0</v>
      </c>
      <c r="AN584">
        <v>17914.55</v>
      </c>
      <c r="AO584">
        <v>25.16</v>
      </c>
      <c r="AP584">
        <v>1943619.0899999996</v>
      </c>
      <c r="AQ584">
        <v>1961533.6399999997</v>
      </c>
      <c r="AS584">
        <v>1961533.6399999997</v>
      </c>
      <c r="AU584">
        <v>94</v>
      </c>
      <c r="AV584">
        <v>47</v>
      </c>
      <c r="AX584">
        <v>0</v>
      </c>
      <c r="AY584">
        <v>284</v>
      </c>
    </row>
    <row r="585" spans="1:51" x14ac:dyDescent="0.25">
      <c r="A585" t="s">
        <v>1344</v>
      </c>
      <c r="B585" t="s">
        <v>1345</v>
      </c>
      <c r="C585" t="s">
        <v>1346</v>
      </c>
      <c r="D585" t="s">
        <v>102</v>
      </c>
      <c r="F585">
        <v>999.96</v>
      </c>
      <c r="H585">
        <v>5885933.6199999992</v>
      </c>
      <c r="I585">
        <v>850445.98</v>
      </c>
      <c r="J585">
        <v>1569323.2000000002</v>
      </c>
      <c r="K585">
        <v>5024333.30724</v>
      </c>
      <c r="L585">
        <v>13330036.107239999</v>
      </c>
      <c r="M585">
        <v>0.9</v>
      </c>
      <c r="N585">
        <v>12499465.82</v>
      </c>
      <c r="O585">
        <v>12499.96</v>
      </c>
      <c r="Q585">
        <v>4127323.61</v>
      </c>
      <c r="R585">
        <v>4250323.6100000003</v>
      </c>
      <c r="S585">
        <v>8590399.4000000004</v>
      </c>
      <c r="T585">
        <v>0.68726132170022602</v>
      </c>
      <c r="V585">
        <v>3909066.42</v>
      </c>
      <c r="W585">
        <v>0.68726132170022602</v>
      </c>
      <c r="X585">
        <v>1</v>
      </c>
      <c r="Y585">
        <v>1</v>
      </c>
      <c r="AA585">
        <v>78882.378078874201</v>
      </c>
      <c r="AB585">
        <v>23664.713423662259</v>
      </c>
      <c r="AC585">
        <v>1765227.8424412305</v>
      </c>
      <c r="AD585">
        <v>92075.453818783819</v>
      </c>
      <c r="AE585">
        <v>92075.453818783819</v>
      </c>
      <c r="AF585">
        <v>90354.24624327464</v>
      </c>
      <c r="AG585">
        <v>23.665660050064261</v>
      </c>
      <c r="AH585">
        <v>92.079136984263187</v>
      </c>
      <c r="AI585">
        <v>90.357860557696938</v>
      </c>
      <c r="AJ585">
        <v>0</v>
      </c>
      <c r="AK585">
        <v>0</v>
      </c>
      <c r="AL585">
        <v>0</v>
      </c>
      <c r="AM585">
        <v>0</v>
      </c>
      <c r="AN585">
        <v>114018.95</v>
      </c>
      <c r="AO585">
        <v>114.02</v>
      </c>
      <c r="AP585">
        <v>4349544.99</v>
      </c>
      <c r="AQ585">
        <v>4463563.9400000004</v>
      </c>
      <c r="AS585">
        <v>4463563.9400000004</v>
      </c>
      <c r="AU585">
        <v>74</v>
      </c>
      <c r="AV585">
        <v>37</v>
      </c>
      <c r="AX585">
        <v>0</v>
      </c>
      <c r="AY585">
        <v>360.33</v>
      </c>
    </row>
    <row r="586" spans="1:51" x14ac:dyDescent="0.25">
      <c r="A586" t="s">
        <v>1347</v>
      </c>
      <c r="B586" t="s">
        <v>1348</v>
      </c>
      <c r="C586" t="s">
        <v>1346</v>
      </c>
      <c r="D586" t="s">
        <v>102</v>
      </c>
      <c r="F586">
        <v>4027.63</v>
      </c>
      <c r="H586">
        <v>24831959.419999998</v>
      </c>
      <c r="I586">
        <v>3425418.76</v>
      </c>
      <c r="J586">
        <v>9720134.9400000013</v>
      </c>
      <c r="K586">
        <v>21433934.486720003</v>
      </c>
      <c r="L586">
        <v>59411447.606720008</v>
      </c>
      <c r="M586">
        <v>0.9</v>
      </c>
      <c r="N586">
        <v>55613696.289999999</v>
      </c>
      <c r="O586">
        <v>13808.04</v>
      </c>
      <c r="Q586">
        <v>15688623.720000001</v>
      </c>
      <c r="R586">
        <v>19203328.59</v>
      </c>
      <c r="S586">
        <v>36518119.590000004</v>
      </c>
      <c r="T586">
        <v>0.65663895813676376</v>
      </c>
      <c r="V586">
        <v>19095576.699999996</v>
      </c>
      <c r="W586">
        <v>0.65663895813676376</v>
      </c>
      <c r="X586">
        <v>1</v>
      </c>
      <c r="Y586">
        <v>1</v>
      </c>
      <c r="AA586">
        <v>2053993.0747722313</v>
      </c>
      <c r="AB586">
        <v>616197.92243166931</v>
      </c>
      <c r="AC586">
        <v>9273838.7677571997</v>
      </c>
      <c r="AD586">
        <v>483729.57453615713</v>
      </c>
      <c r="AE586">
        <v>483729.57453615713</v>
      </c>
      <c r="AF586">
        <v>474687.00158475875</v>
      </c>
      <c r="AG586">
        <v>152.99268364563511</v>
      </c>
      <c r="AH586">
        <v>120.10278365593591</v>
      </c>
      <c r="AI586">
        <v>117.85764868787817</v>
      </c>
      <c r="AJ586">
        <v>0</v>
      </c>
      <c r="AK586">
        <v>0</v>
      </c>
      <c r="AL586">
        <v>0</v>
      </c>
      <c r="AM586">
        <v>0</v>
      </c>
      <c r="AN586">
        <v>1090884.92</v>
      </c>
      <c r="AO586">
        <v>270.85000000000002</v>
      </c>
      <c r="AP586">
        <v>20611655.330000002</v>
      </c>
      <c r="AQ586">
        <v>21702540.25</v>
      </c>
      <c r="AS586">
        <v>21702540.25</v>
      </c>
      <c r="AU586">
        <v>74</v>
      </c>
      <c r="AV586">
        <v>37</v>
      </c>
      <c r="AX586">
        <v>266</v>
      </c>
      <c r="AY586">
        <v>2616.33</v>
      </c>
    </row>
    <row r="587" spans="1:51" x14ac:dyDescent="0.25">
      <c r="A587" t="s">
        <v>1349</v>
      </c>
      <c r="B587" t="s">
        <v>1350</v>
      </c>
      <c r="C587" t="s">
        <v>1346</v>
      </c>
      <c r="D587" t="s">
        <v>102</v>
      </c>
      <c r="F587">
        <v>562</v>
      </c>
      <c r="H587">
        <v>3257858.17</v>
      </c>
      <c r="I587">
        <v>477969.76</v>
      </c>
      <c r="J587">
        <v>800065.42</v>
      </c>
      <c r="K587">
        <v>2773443.1689999998</v>
      </c>
      <c r="L587">
        <v>7309336.5189999994</v>
      </c>
      <c r="M587">
        <v>0.9</v>
      </c>
      <c r="N587">
        <v>6855747.1799999997</v>
      </c>
      <c r="O587">
        <v>12198.83</v>
      </c>
      <c r="Q587">
        <v>4116609.5</v>
      </c>
      <c r="R587">
        <v>1468095.16</v>
      </c>
      <c r="S587">
        <v>5958476.6900000004</v>
      </c>
      <c r="T587">
        <v>0.86912141500527162</v>
      </c>
      <c r="V587">
        <v>897270.48999999929</v>
      </c>
      <c r="W587">
        <v>0.86912141500527162</v>
      </c>
      <c r="X587">
        <v>2</v>
      </c>
      <c r="Y587">
        <v>0</v>
      </c>
      <c r="AA587">
        <v>0</v>
      </c>
      <c r="AB587">
        <v>0</v>
      </c>
      <c r="AC587">
        <v>87578.540876399944</v>
      </c>
      <c r="AD587">
        <v>4568.154717540323</v>
      </c>
      <c r="AE587">
        <v>18149.490049116466</v>
      </c>
      <c r="AF587">
        <v>17810.21352678023</v>
      </c>
      <c r="AG587">
        <v>0</v>
      </c>
      <c r="AH587">
        <v>8.128389177118013</v>
      </c>
      <c r="AI587">
        <v>31.69077139996482</v>
      </c>
      <c r="AJ587">
        <v>0</v>
      </c>
      <c r="AK587">
        <v>0</v>
      </c>
      <c r="AL587">
        <v>0</v>
      </c>
      <c r="AM587">
        <v>0</v>
      </c>
      <c r="AN587">
        <v>17810.21</v>
      </c>
      <c r="AO587">
        <v>31.69</v>
      </c>
      <c r="AP587">
        <v>1492473.7</v>
      </c>
      <c r="AQ587">
        <v>1510283.91</v>
      </c>
      <c r="AS587">
        <v>1510283.91</v>
      </c>
      <c r="AU587">
        <v>74</v>
      </c>
      <c r="AV587">
        <v>37</v>
      </c>
      <c r="AX587">
        <v>0</v>
      </c>
      <c r="AY587">
        <v>166.33</v>
      </c>
    </row>
    <row r="588" spans="1:51" x14ac:dyDescent="0.25">
      <c r="A588" t="s">
        <v>1351</v>
      </c>
      <c r="B588" t="s">
        <v>1352</v>
      </c>
      <c r="C588" t="s">
        <v>1346</v>
      </c>
      <c r="D588" t="s">
        <v>102</v>
      </c>
      <c r="F588">
        <v>272</v>
      </c>
      <c r="H588">
        <v>1563519.94</v>
      </c>
      <c r="I588">
        <v>231330.56</v>
      </c>
      <c r="J588">
        <v>386315.60000000009</v>
      </c>
      <c r="K588">
        <v>1258065.4679999999</v>
      </c>
      <c r="L588">
        <v>3439231.568</v>
      </c>
      <c r="M588">
        <v>0.9</v>
      </c>
      <c r="N588">
        <v>3221114.95</v>
      </c>
      <c r="O588">
        <v>11842.33</v>
      </c>
      <c r="Q588">
        <v>3399793.87</v>
      </c>
      <c r="R588">
        <v>203676.92</v>
      </c>
      <c r="S588">
        <v>3677079.39</v>
      </c>
      <c r="T588">
        <v>1.1415548488885812</v>
      </c>
      <c r="V588">
        <v>-455964.43999999994</v>
      </c>
      <c r="W588">
        <v>1.1415548488885812</v>
      </c>
      <c r="X588">
        <v>4</v>
      </c>
      <c r="Y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0.94817208579308387</v>
      </c>
      <c r="AL588">
        <v>0</v>
      </c>
      <c r="AM588">
        <v>257.90280733571882</v>
      </c>
      <c r="AN588">
        <v>257.89999999999998</v>
      </c>
      <c r="AO588">
        <v>0.94</v>
      </c>
      <c r="AP588">
        <v>204433.52000000002</v>
      </c>
      <c r="AQ588">
        <v>204691.42</v>
      </c>
      <c r="AS588">
        <v>204691.42</v>
      </c>
      <c r="AU588">
        <v>74</v>
      </c>
      <c r="AV588">
        <v>37</v>
      </c>
      <c r="AX588">
        <v>0</v>
      </c>
      <c r="AY588">
        <v>80.66</v>
      </c>
    </row>
    <row r="589" spans="1:51" x14ac:dyDescent="0.25">
      <c r="A589" t="s">
        <v>1353</v>
      </c>
      <c r="B589" t="s">
        <v>1354</v>
      </c>
      <c r="C589" t="s">
        <v>1346</v>
      </c>
      <c r="D589" t="s">
        <v>102</v>
      </c>
      <c r="F589">
        <v>910.75</v>
      </c>
      <c r="H589">
        <v>5415704.5700000003</v>
      </c>
      <c r="I589">
        <v>774574.66</v>
      </c>
      <c r="J589">
        <v>1633329.44</v>
      </c>
      <c r="K589">
        <v>4611749.5980000002</v>
      </c>
      <c r="L589">
        <v>12435358.267999999</v>
      </c>
      <c r="M589">
        <v>0.9</v>
      </c>
      <c r="N589">
        <v>11652997.4</v>
      </c>
      <c r="O589">
        <v>12794.94</v>
      </c>
      <c r="Q589">
        <v>3990022.63</v>
      </c>
      <c r="R589">
        <v>3637822.23</v>
      </c>
      <c r="S589">
        <v>7769593.6899999995</v>
      </c>
      <c r="T589">
        <v>0.66674636776285556</v>
      </c>
      <c r="V589">
        <v>3883403.7100000009</v>
      </c>
      <c r="W589">
        <v>0.66674636776285556</v>
      </c>
      <c r="X589">
        <v>1</v>
      </c>
      <c r="Y589">
        <v>1</v>
      </c>
      <c r="AA589">
        <v>312601.139332355</v>
      </c>
      <c r="AB589">
        <v>93780.341799706497</v>
      </c>
      <c r="AC589">
        <v>1792413.0380608009</v>
      </c>
      <c r="AD589">
        <v>93493.451633934237</v>
      </c>
      <c r="AE589">
        <v>93493.451633934237</v>
      </c>
      <c r="AF589">
        <v>91745.736792044423</v>
      </c>
      <c r="AG589">
        <v>102.97045489948559</v>
      </c>
      <c r="AH589">
        <v>102.65545059998269</v>
      </c>
      <c r="AI589">
        <v>100.7364664200323</v>
      </c>
      <c r="AJ589">
        <v>0</v>
      </c>
      <c r="AK589">
        <v>0</v>
      </c>
      <c r="AL589">
        <v>0</v>
      </c>
      <c r="AM589">
        <v>0</v>
      </c>
      <c r="AN589">
        <v>185526.07</v>
      </c>
      <c r="AO589">
        <v>203.7</v>
      </c>
      <c r="AP589">
        <v>3795077.2100000009</v>
      </c>
      <c r="AQ589">
        <v>3980603.2800000007</v>
      </c>
      <c r="AS589">
        <v>3980603.2800000007</v>
      </c>
      <c r="AU589">
        <v>93</v>
      </c>
      <c r="AV589">
        <v>47</v>
      </c>
      <c r="AX589">
        <v>0.66</v>
      </c>
      <c r="AY589">
        <v>419</v>
      </c>
    </row>
    <row r="590" spans="1:51" x14ac:dyDescent="0.25">
      <c r="A590" t="s">
        <v>1355</v>
      </c>
      <c r="B590" t="s">
        <v>1356</v>
      </c>
      <c r="C590" t="s">
        <v>1357</v>
      </c>
      <c r="D590" t="s">
        <v>102</v>
      </c>
      <c r="F590">
        <v>1250.1199999999999</v>
      </c>
      <c r="H590">
        <v>7289644.9299999997</v>
      </c>
      <c r="I590">
        <v>1063202.05</v>
      </c>
      <c r="J590">
        <v>1978882.1600000004</v>
      </c>
      <c r="K590">
        <v>6224277.2712799991</v>
      </c>
      <c r="L590">
        <v>16556006.411279999</v>
      </c>
      <c r="M590">
        <v>0.9</v>
      </c>
      <c r="N590">
        <v>15522833.49</v>
      </c>
      <c r="O590">
        <v>12417.07</v>
      </c>
      <c r="Q590">
        <v>6502986.8200000003</v>
      </c>
      <c r="R590">
        <v>3721240.76</v>
      </c>
      <c r="S590">
        <v>11060874.6</v>
      </c>
      <c r="T590">
        <v>0.71255512771721419</v>
      </c>
      <c r="V590">
        <v>4461958.8900000006</v>
      </c>
      <c r="W590">
        <v>0.71255512771721419</v>
      </c>
      <c r="X590">
        <v>2</v>
      </c>
      <c r="Y590">
        <v>0</v>
      </c>
      <c r="AA590">
        <v>0</v>
      </c>
      <c r="AB590">
        <v>0</v>
      </c>
      <c r="AC590">
        <v>1739695.0059639006</v>
      </c>
      <c r="AD590">
        <v>90743.644151268207</v>
      </c>
      <c r="AE590">
        <v>90743.644151268207</v>
      </c>
      <c r="AF590">
        <v>89047.332688607697</v>
      </c>
      <c r="AG590">
        <v>0</v>
      </c>
      <c r="AH590">
        <v>72.587946878114266</v>
      </c>
      <c r="AI590">
        <v>71.231027972200835</v>
      </c>
      <c r="AJ590">
        <v>0</v>
      </c>
      <c r="AK590">
        <v>0</v>
      </c>
      <c r="AL590">
        <v>0</v>
      </c>
      <c r="AM590">
        <v>0</v>
      </c>
      <c r="AN590">
        <v>89047.33</v>
      </c>
      <c r="AO590">
        <v>71.23</v>
      </c>
      <c r="AP590">
        <v>3832413.7199999997</v>
      </c>
      <c r="AQ590">
        <v>3921461.05</v>
      </c>
      <c r="AS590">
        <v>3921461.05</v>
      </c>
      <c r="AU590">
        <v>74</v>
      </c>
      <c r="AV590">
        <v>37</v>
      </c>
      <c r="AX590">
        <v>0.5</v>
      </c>
      <c r="AY590">
        <v>458</v>
      </c>
    </row>
    <row r="591" spans="1:51" x14ac:dyDescent="0.25">
      <c r="A591" t="s">
        <v>1358</v>
      </c>
      <c r="B591" t="s">
        <v>1359</v>
      </c>
      <c r="C591" t="s">
        <v>1338</v>
      </c>
      <c r="D591" t="s">
        <v>102</v>
      </c>
      <c r="F591">
        <v>1542.46</v>
      </c>
      <c r="H591">
        <v>9456281.7799999993</v>
      </c>
      <c r="I591">
        <v>1311831.3799999999</v>
      </c>
      <c r="J591">
        <v>4202014.4899999993</v>
      </c>
      <c r="K591">
        <v>8360476.1222399985</v>
      </c>
      <c r="L591">
        <v>23330603.772239998</v>
      </c>
      <c r="M591">
        <v>0.9</v>
      </c>
      <c r="N591">
        <v>21833591</v>
      </c>
      <c r="O591">
        <v>14155.04</v>
      </c>
      <c r="Q591">
        <v>4630179.3099999996</v>
      </c>
      <c r="R591">
        <v>9109251.3599999994</v>
      </c>
      <c r="S591">
        <v>14088542.07</v>
      </c>
      <c r="T591">
        <v>0.6452691208697644</v>
      </c>
      <c r="V591">
        <v>7745048.9299999997</v>
      </c>
      <c r="W591">
        <v>0.6452691208697644</v>
      </c>
      <c r="X591">
        <v>1</v>
      </c>
      <c r="Y591">
        <v>1</v>
      </c>
      <c r="AA591">
        <v>1054629.2728475854</v>
      </c>
      <c r="AB591">
        <v>316388.78185427561</v>
      </c>
      <c r="AC591">
        <v>4158474.6709699314</v>
      </c>
      <c r="AD591">
        <v>216908.79404776994</v>
      </c>
      <c r="AE591">
        <v>216908.79404776994</v>
      </c>
      <c r="AF591">
        <v>212854.02109770259</v>
      </c>
      <c r="AG591">
        <v>205.11960235874875</v>
      </c>
      <c r="AH591">
        <v>140.6252311552779</v>
      </c>
      <c r="AI591">
        <v>137.99646091159744</v>
      </c>
      <c r="AJ591">
        <v>0</v>
      </c>
      <c r="AK591">
        <v>0</v>
      </c>
      <c r="AL591">
        <v>0</v>
      </c>
      <c r="AM591">
        <v>0</v>
      </c>
      <c r="AN591">
        <v>529242.80000000005</v>
      </c>
      <c r="AO591">
        <v>343.11</v>
      </c>
      <c r="AP591">
        <v>9619142.5399999991</v>
      </c>
      <c r="AQ591">
        <v>10148385.34</v>
      </c>
      <c r="AS591">
        <v>10148385.34</v>
      </c>
      <c r="AU591">
        <v>94</v>
      </c>
      <c r="AV591">
        <v>47</v>
      </c>
      <c r="AX591">
        <v>317</v>
      </c>
      <c r="AY591">
        <v>935.33</v>
      </c>
    </row>
    <row r="592" spans="1:51" x14ac:dyDescent="0.25">
      <c r="A592" t="s">
        <v>1360</v>
      </c>
      <c r="B592" t="s">
        <v>1361</v>
      </c>
      <c r="C592" t="s">
        <v>1338</v>
      </c>
      <c r="D592" t="s">
        <v>102</v>
      </c>
      <c r="F592">
        <v>890.25</v>
      </c>
      <c r="H592">
        <v>5174168.79</v>
      </c>
      <c r="I592">
        <v>757139.82</v>
      </c>
      <c r="J592">
        <v>1340578.1200000001</v>
      </c>
      <c r="K592">
        <v>4142095.97</v>
      </c>
      <c r="L592">
        <v>11413982.700000001</v>
      </c>
      <c r="M592">
        <v>0.9</v>
      </c>
      <c r="N592">
        <v>10686794.02</v>
      </c>
      <c r="O592">
        <v>12004.26</v>
      </c>
      <c r="Q592">
        <v>8374171.79</v>
      </c>
      <c r="R592">
        <v>1430504.2</v>
      </c>
      <c r="S592">
        <v>10249988.26</v>
      </c>
      <c r="T592">
        <v>0.95912658565491848</v>
      </c>
      <c r="V592">
        <v>436805.75999999978</v>
      </c>
      <c r="W592">
        <v>0.95912658565491848</v>
      </c>
      <c r="X592">
        <v>3</v>
      </c>
      <c r="Y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24.582640611431444</v>
      </c>
      <c r="AK592">
        <v>0</v>
      </c>
      <c r="AL592">
        <v>21884.695804326842</v>
      </c>
      <c r="AM592">
        <v>0</v>
      </c>
      <c r="AN592">
        <v>21884.69</v>
      </c>
      <c r="AO592">
        <v>24.58</v>
      </c>
      <c r="AP592">
        <v>1444956.87</v>
      </c>
      <c r="AQ592">
        <v>1466841.56</v>
      </c>
      <c r="AS592">
        <v>1466841.56</v>
      </c>
      <c r="AU592">
        <v>94</v>
      </c>
      <c r="AV592">
        <v>47</v>
      </c>
      <c r="AX592">
        <v>0</v>
      </c>
      <c r="AY592">
        <v>296</v>
      </c>
    </row>
    <row r="593" spans="1:51" x14ac:dyDescent="0.25">
      <c r="A593" t="s">
        <v>1362</v>
      </c>
      <c r="B593" t="s">
        <v>1363</v>
      </c>
      <c r="C593" t="s">
        <v>1364</v>
      </c>
      <c r="D593" t="s">
        <v>97</v>
      </c>
      <c r="F593">
        <v>34</v>
      </c>
      <c r="H593">
        <v>200869.29</v>
      </c>
      <c r="I593">
        <v>28916.32</v>
      </c>
      <c r="J593">
        <v>61229.060000000012</v>
      </c>
      <c r="K593">
        <v>171815.63699999999</v>
      </c>
      <c r="L593">
        <v>462830.30700000003</v>
      </c>
      <c r="M593">
        <v>1.0450699999999999</v>
      </c>
      <c r="N593">
        <v>475946.33</v>
      </c>
      <c r="O593">
        <v>13998.42</v>
      </c>
      <c r="Q593">
        <v>47594.63</v>
      </c>
      <c r="R593">
        <v>440302.63</v>
      </c>
      <c r="S593">
        <v>487897.26</v>
      </c>
      <c r="T593">
        <v>1.0251098269840635</v>
      </c>
      <c r="V593">
        <v>-11950.929999999993</v>
      </c>
      <c r="W593">
        <v>1.0251098269840635</v>
      </c>
      <c r="X593">
        <v>4</v>
      </c>
      <c r="Y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1.120802036429438</v>
      </c>
      <c r="AL593">
        <v>0</v>
      </c>
      <c r="AM593">
        <v>38.107269238600892</v>
      </c>
      <c r="AN593">
        <v>38.1</v>
      </c>
      <c r="AO593">
        <v>1.1200000000000001</v>
      </c>
      <c r="AP593">
        <v>440302.63</v>
      </c>
      <c r="AQ593">
        <v>440340.73</v>
      </c>
      <c r="AS593">
        <v>440340.73</v>
      </c>
      <c r="AU593">
        <v>61</v>
      </c>
      <c r="AV593">
        <v>31</v>
      </c>
      <c r="AX593">
        <v>4</v>
      </c>
      <c r="AY593">
        <v>11.875257037408414</v>
      </c>
    </row>
    <row r="594" spans="1:51" x14ac:dyDescent="0.25">
      <c r="A594" t="s">
        <v>1365</v>
      </c>
      <c r="B594" t="s">
        <v>1366</v>
      </c>
      <c r="C594" t="s">
        <v>1364</v>
      </c>
      <c r="D594" t="s">
        <v>97</v>
      </c>
      <c r="F594">
        <v>534.63</v>
      </c>
      <c r="H594">
        <v>3223953.24</v>
      </c>
      <c r="I594">
        <v>454692.12</v>
      </c>
      <c r="J594">
        <v>1029597.26</v>
      </c>
      <c r="K594">
        <v>2911563.6547200005</v>
      </c>
      <c r="L594">
        <v>7619806.2747200001</v>
      </c>
      <c r="M594">
        <v>1.0450699999999999</v>
      </c>
      <c r="N594">
        <v>7832006.7599999998</v>
      </c>
      <c r="O594">
        <v>14649.39</v>
      </c>
      <c r="Q594">
        <v>783200.67</v>
      </c>
      <c r="R594">
        <v>4005746.92</v>
      </c>
      <c r="S594">
        <v>4788947.59</v>
      </c>
      <c r="T594">
        <v>0.61145856186671621</v>
      </c>
      <c r="V594">
        <v>3043059.17</v>
      </c>
      <c r="W594">
        <v>0.61145856186671621</v>
      </c>
      <c r="X594">
        <v>1</v>
      </c>
      <c r="Y594">
        <v>1</v>
      </c>
      <c r="AA594">
        <v>643114.42513166461</v>
      </c>
      <c r="AB594">
        <v>192934.32753949938</v>
      </c>
      <c r="AC594">
        <v>1860231.7498144505</v>
      </c>
      <c r="AD594">
        <v>97030.920572497314</v>
      </c>
      <c r="AE594">
        <v>97030.920572497314</v>
      </c>
      <c r="AF594">
        <v>95217.078244044518</v>
      </c>
      <c r="AG594">
        <v>360.87448803752011</v>
      </c>
      <c r="AH594">
        <v>181.49172431868266</v>
      </c>
      <c r="AI594">
        <v>178.09901846893089</v>
      </c>
      <c r="AJ594">
        <v>0</v>
      </c>
      <c r="AK594">
        <v>0</v>
      </c>
      <c r="AL594">
        <v>0</v>
      </c>
      <c r="AM594">
        <v>0</v>
      </c>
      <c r="AN594">
        <v>288151.40000000002</v>
      </c>
      <c r="AO594">
        <v>538.97</v>
      </c>
      <c r="AP594">
        <v>4005746.9199999995</v>
      </c>
      <c r="AQ594">
        <v>4293898.3199999994</v>
      </c>
      <c r="AS594">
        <v>4293898.3199999994</v>
      </c>
      <c r="AU594">
        <v>62</v>
      </c>
      <c r="AV594">
        <v>31</v>
      </c>
      <c r="AX594">
        <v>70</v>
      </c>
      <c r="AY594">
        <v>186.73143146793117</v>
      </c>
    </row>
    <row r="595" spans="1:51" x14ac:dyDescent="0.25">
      <c r="A595" t="s">
        <v>1367</v>
      </c>
      <c r="B595" t="s">
        <v>1368</v>
      </c>
      <c r="C595" t="s">
        <v>1364</v>
      </c>
      <c r="D595" t="s">
        <v>211</v>
      </c>
      <c r="F595">
        <v>537</v>
      </c>
      <c r="H595">
        <v>3069864.13</v>
      </c>
      <c r="I595">
        <v>456707.76</v>
      </c>
      <c r="J595">
        <v>1038810.1200000001</v>
      </c>
      <c r="K595">
        <v>2606835.5109999999</v>
      </c>
      <c r="L595">
        <v>7172217.5209999997</v>
      </c>
      <c r="M595">
        <v>1.0450699999999999</v>
      </c>
      <c r="N595">
        <v>7377979.2800000003</v>
      </c>
      <c r="O595">
        <v>13739.25</v>
      </c>
      <c r="Q595">
        <v>3825891.83</v>
      </c>
      <c r="R595">
        <v>1382374.47</v>
      </c>
      <c r="S595">
        <v>5230333.0200000005</v>
      </c>
      <c r="T595">
        <v>0.70891131860158874</v>
      </c>
      <c r="V595">
        <v>2147646.2599999998</v>
      </c>
      <c r="W595">
        <v>0.70891131860158874</v>
      </c>
      <c r="X595">
        <v>2</v>
      </c>
      <c r="Y595">
        <v>0</v>
      </c>
      <c r="AA595">
        <v>0</v>
      </c>
      <c r="AB595">
        <v>0</v>
      </c>
      <c r="AC595">
        <v>822787.48655519972</v>
      </c>
      <c r="AD595">
        <v>42917.140439058487</v>
      </c>
      <c r="AE595">
        <v>42917.140439058487</v>
      </c>
      <c r="AF595">
        <v>42114.871167724967</v>
      </c>
      <c r="AG595">
        <v>0</v>
      </c>
      <c r="AH595">
        <v>79.920187037352861</v>
      </c>
      <c r="AI595">
        <v>78.426203291852829</v>
      </c>
      <c r="AJ595">
        <v>0</v>
      </c>
      <c r="AK595">
        <v>0</v>
      </c>
      <c r="AL595">
        <v>0</v>
      </c>
      <c r="AM595">
        <v>0</v>
      </c>
      <c r="AN595">
        <v>42114.87</v>
      </c>
      <c r="AO595">
        <v>78.42</v>
      </c>
      <c r="AP595">
        <v>1431473.39</v>
      </c>
      <c r="AQ595">
        <v>1473588.26</v>
      </c>
      <c r="AS595">
        <v>1473588.26</v>
      </c>
      <c r="AU595">
        <v>61</v>
      </c>
      <c r="AV595">
        <v>31</v>
      </c>
      <c r="AX595">
        <v>38.5</v>
      </c>
      <c r="AY595">
        <v>232</v>
      </c>
    </row>
    <row r="596" spans="1:51" x14ac:dyDescent="0.25">
      <c r="A596" t="s">
        <v>1369</v>
      </c>
      <c r="B596" t="s">
        <v>1370</v>
      </c>
      <c r="C596" t="s">
        <v>1364</v>
      </c>
      <c r="D596" t="s">
        <v>211</v>
      </c>
      <c r="F596">
        <v>2128.56</v>
      </c>
      <c r="H596">
        <v>12502370.25</v>
      </c>
      <c r="I596">
        <v>1810297.7</v>
      </c>
      <c r="J596">
        <v>5965419.3700000001</v>
      </c>
      <c r="K596">
        <v>10984603.433640001</v>
      </c>
      <c r="L596">
        <v>31262690.753640004</v>
      </c>
      <c r="M596">
        <v>1.0450699999999999</v>
      </c>
      <c r="N596">
        <v>32176624.140000001</v>
      </c>
      <c r="O596">
        <v>15116.61</v>
      </c>
      <c r="Q596">
        <v>9631404.8800000008</v>
      </c>
      <c r="R596">
        <v>10707575.189999999</v>
      </c>
      <c r="S596">
        <v>20441571.77</v>
      </c>
      <c r="T596">
        <v>0.63529261743118337</v>
      </c>
      <c r="V596">
        <v>11735052.370000001</v>
      </c>
      <c r="W596">
        <v>0.63529261743118337</v>
      </c>
      <c r="X596">
        <v>1</v>
      </c>
      <c r="Y596">
        <v>1</v>
      </c>
      <c r="AA596">
        <v>1875239.6325047873</v>
      </c>
      <c r="AB596">
        <v>562571.88975143619</v>
      </c>
      <c r="AC596">
        <v>6032934.0214429107</v>
      </c>
      <c r="AD596">
        <v>314681.83569715597</v>
      </c>
      <c r="AE596">
        <v>314681.83569715597</v>
      </c>
      <c r="AF596">
        <v>308799.34761794348</v>
      </c>
      <c r="AG596">
        <v>264.2969377191323</v>
      </c>
      <c r="AH596">
        <v>147.8378977793231</v>
      </c>
      <c r="AI596">
        <v>145.07429793754628</v>
      </c>
      <c r="AJ596">
        <v>0</v>
      </c>
      <c r="AK596">
        <v>0</v>
      </c>
      <c r="AL596">
        <v>0</v>
      </c>
      <c r="AM596">
        <v>0</v>
      </c>
      <c r="AN596">
        <v>871371.23</v>
      </c>
      <c r="AO596">
        <v>409.37</v>
      </c>
      <c r="AP596">
        <v>11298578.49</v>
      </c>
      <c r="AQ596">
        <v>12169949.720000001</v>
      </c>
      <c r="AS596">
        <v>12169949.720000001</v>
      </c>
      <c r="AU596">
        <v>61</v>
      </c>
      <c r="AV596">
        <v>31</v>
      </c>
      <c r="AX596">
        <v>537.5</v>
      </c>
      <c r="AY596">
        <v>1234</v>
      </c>
    </row>
    <row r="597" spans="1:51" x14ac:dyDescent="0.25">
      <c r="A597" t="s">
        <v>1371</v>
      </c>
      <c r="B597" t="s">
        <v>1372</v>
      </c>
      <c r="C597" t="s">
        <v>1364</v>
      </c>
      <c r="D597" t="s">
        <v>211</v>
      </c>
      <c r="F597">
        <v>2326.14</v>
      </c>
      <c r="H597">
        <v>14310543.689999999</v>
      </c>
      <c r="I597">
        <v>1978335.54</v>
      </c>
      <c r="J597">
        <v>8110728.2699999996</v>
      </c>
      <c r="K597">
        <v>12659482.859159999</v>
      </c>
      <c r="L597">
        <v>37059090.359159999</v>
      </c>
      <c r="M597">
        <v>1.0450699999999999</v>
      </c>
      <c r="N597">
        <v>38158780.659999996</v>
      </c>
      <c r="O597">
        <v>16404.330000000002</v>
      </c>
      <c r="Q597">
        <v>5236878.58</v>
      </c>
      <c r="R597">
        <v>21723437.350000001</v>
      </c>
      <c r="S597">
        <v>28279347.330000002</v>
      </c>
      <c r="T597">
        <v>0.74109672376517721</v>
      </c>
      <c r="V597">
        <v>9879433.3299999945</v>
      </c>
      <c r="W597">
        <v>0.74109672376517721</v>
      </c>
      <c r="X597">
        <v>2</v>
      </c>
      <c r="Y597">
        <v>0</v>
      </c>
      <c r="AA597">
        <v>0</v>
      </c>
      <c r="AB597">
        <v>0</v>
      </c>
      <c r="AC597">
        <v>5395351.473907196</v>
      </c>
      <c r="AD597">
        <v>281425.10758544668</v>
      </c>
      <c r="AE597">
        <v>281425.10758544668</v>
      </c>
      <c r="AF597">
        <v>276164.3023759725</v>
      </c>
      <c r="AG597">
        <v>0</v>
      </c>
      <c r="AH597">
        <v>120.98373596836248</v>
      </c>
      <c r="AI597">
        <v>118.72213296532991</v>
      </c>
      <c r="AJ597">
        <v>0</v>
      </c>
      <c r="AK597">
        <v>0</v>
      </c>
      <c r="AL597">
        <v>0</v>
      </c>
      <c r="AM597">
        <v>0</v>
      </c>
      <c r="AN597">
        <v>276164.3</v>
      </c>
      <c r="AO597">
        <v>118.72</v>
      </c>
      <c r="AP597">
        <v>22969835.039999999</v>
      </c>
      <c r="AQ597">
        <v>23245999.34</v>
      </c>
      <c r="AS597">
        <v>23245999.34</v>
      </c>
      <c r="AU597">
        <v>61</v>
      </c>
      <c r="AV597">
        <v>31</v>
      </c>
      <c r="AX597">
        <v>661</v>
      </c>
      <c r="AY597">
        <v>1961.66</v>
      </c>
    </row>
    <row r="598" spans="1:51" x14ac:dyDescent="0.25">
      <c r="A598" t="s">
        <v>1373</v>
      </c>
      <c r="B598" t="s">
        <v>1374</v>
      </c>
      <c r="C598" t="s">
        <v>1364</v>
      </c>
      <c r="D598" t="s">
        <v>211</v>
      </c>
      <c r="F598">
        <v>1120.75</v>
      </c>
      <c r="H598">
        <v>6014599.7199999997</v>
      </c>
      <c r="I598">
        <v>953175.46</v>
      </c>
      <c r="J598">
        <v>1304015.72</v>
      </c>
      <c r="K598">
        <v>5073187.0409999993</v>
      </c>
      <c r="L598">
        <v>13344977.941</v>
      </c>
      <c r="M598">
        <v>1.0450699999999999</v>
      </c>
      <c r="N598">
        <v>13717787.550000001</v>
      </c>
      <c r="O598">
        <v>12239.82</v>
      </c>
      <c r="Q598">
        <v>8265255.9000000004</v>
      </c>
      <c r="R598">
        <v>3693010.39</v>
      </c>
      <c r="S598">
        <v>11977907.360000001</v>
      </c>
      <c r="T598">
        <v>0.8731661221856436</v>
      </c>
      <c r="V598">
        <v>1739880.1899999995</v>
      </c>
      <c r="W598">
        <v>0.8731661221856436</v>
      </c>
      <c r="X598">
        <v>2</v>
      </c>
      <c r="Y598">
        <v>0</v>
      </c>
      <c r="AA598">
        <v>0</v>
      </c>
      <c r="AB598">
        <v>0</v>
      </c>
      <c r="AC598">
        <v>200468.04150100026</v>
      </c>
      <c r="AD598">
        <v>10456.545865399759</v>
      </c>
      <c r="AE598">
        <v>36194.023082824337</v>
      </c>
      <c r="AF598">
        <v>35517.43204651057</v>
      </c>
      <c r="AG598">
        <v>0</v>
      </c>
      <c r="AH598">
        <v>9.3299539285297879</v>
      </c>
      <c r="AI598">
        <v>31.690771399964817</v>
      </c>
      <c r="AJ598">
        <v>0</v>
      </c>
      <c r="AK598">
        <v>0</v>
      </c>
      <c r="AL598">
        <v>0</v>
      </c>
      <c r="AM598">
        <v>0</v>
      </c>
      <c r="AN598">
        <v>35517.43</v>
      </c>
      <c r="AO598">
        <v>31.69</v>
      </c>
      <c r="AP598">
        <v>3702968.04</v>
      </c>
      <c r="AQ598">
        <v>3738485.47</v>
      </c>
      <c r="AS598">
        <v>3738485.47</v>
      </c>
      <c r="AU598">
        <v>61</v>
      </c>
      <c r="AV598">
        <v>31</v>
      </c>
      <c r="AX598">
        <v>64.5</v>
      </c>
      <c r="AY598">
        <v>118</v>
      </c>
    </row>
    <row r="599" spans="1:51" x14ac:dyDescent="0.25">
      <c r="A599" t="s">
        <v>1375</v>
      </c>
      <c r="B599" t="s">
        <v>1376</v>
      </c>
      <c r="C599" t="s">
        <v>1364</v>
      </c>
      <c r="D599" t="s">
        <v>211</v>
      </c>
      <c r="F599">
        <v>312.72000000000003</v>
      </c>
      <c r="H599">
        <v>1706629.95</v>
      </c>
      <c r="I599">
        <v>265962.09999999998</v>
      </c>
      <c r="J599">
        <v>374101.05000000005</v>
      </c>
      <c r="K599">
        <v>1336637.0726799998</v>
      </c>
      <c r="L599">
        <v>3683330.1726799994</v>
      </c>
      <c r="M599">
        <v>1.0450699999999999</v>
      </c>
      <c r="N599">
        <v>3789095.63</v>
      </c>
      <c r="O599">
        <v>12116.57</v>
      </c>
      <c r="Q599">
        <v>3801426.25</v>
      </c>
      <c r="R599">
        <v>217010.06</v>
      </c>
      <c r="S599">
        <v>4031768.8000000003</v>
      </c>
      <c r="T599">
        <v>1.0640451426136217</v>
      </c>
      <c r="V599">
        <v>-242673.17000000039</v>
      </c>
      <c r="W599">
        <v>1.0640451426136217</v>
      </c>
      <c r="X599">
        <v>4</v>
      </c>
      <c r="Y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0.97012959810933463</v>
      </c>
      <c r="AL599">
        <v>0</v>
      </c>
      <c r="AM599">
        <v>303.37892792075115</v>
      </c>
      <c r="AN599">
        <v>303.37</v>
      </c>
      <c r="AO599">
        <v>0.97</v>
      </c>
      <c r="AP599">
        <v>218584.27000000002</v>
      </c>
      <c r="AQ599">
        <v>218887.64</v>
      </c>
      <c r="AS599">
        <v>218887.64</v>
      </c>
      <c r="AU599">
        <v>61</v>
      </c>
      <c r="AV599">
        <v>31</v>
      </c>
      <c r="AX599">
        <v>5.5</v>
      </c>
      <c r="AY599">
        <v>55</v>
      </c>
    </row>
    <row r="600" spans="1:51" x14ac:dyDescent="0.25">
      <c r="A600" t="s">
        <v>1377</v>
      </c>
      <c r="B600" t="s">
        <v>1378</v>
      </c>
      <c r="C600" t="s">
        <v>1364</v>
      </c>
      <c r="D600" t="s">
        <v>211</v>
      </c>
      <c r="F600">
        <v>2714.81</v>
      </c>
      <c r="H600">
        <v>14971891.970000001</v>
      </c>
      <c r="I600">
        <v>2308891.6</v>
      </c>
      <c r="J600">
        <v>3940242.0400000005</v>
      </c>
      <c r="K600">
        <v>12634546.460639996</v>
      </c>
      <c r="L600">
        <v>33855572.070639998</v>
      </c>
      <c r="M600">
        <v>1.0450699999999999</v>
      </c>
      <c r="N600">
        <v>34812003.689999998</v>
      </c>
      <c r="O600">
        <v>12822.99</v>
      </c>
      <c r="Q600">
        <v>20976111.899999999</v>
      </c>
      <c r="R600">
        <v>6061919.4000000004</v>
      </c>
      <c r="S600">
        <v>27261166.009999998</v>
      </c>
      <c r="T600">
        <v>0.78309672297980848</v>
      </c>
      <c r="V600">
        <v>7550837.6799999997</v>
      </c>
      <c r="W600">
        <v>0.78309672297980848</v>
      </c>
      <c r="X600">
        <v>2</v>
      </c>
      <c r="Y600">
        <v>0</v>
      </c>
      <c r="AA600">
        <v>0</v>
      </c>
      <c r="AB600">
        <v>0</v>
      </c>
      <c r="AC600">
        <v>2152024.2100567999</v>
      </c>
      <c r="AD600">
        <v>112251.00862671586</v>
      </c>
      <c r="AE600">
        <v>112251.00862671586</v>
      </c>
      <c r="AF600">
        <v>110152.65039557312</v>
      </c>
      <c r="AG600">
        <v>0</v>
      </c>
      <c r="AH600">
        <v>41.347648132545508</v>
      </c>
      <c r="AI600">
        <v>40.574718081771145</v>
      </c>
      <c r="AJ600">
        <v>0</v>
      </c>
      <c r="AK600">
        <v>0</v>
      </c>
      <c r="AL600">
        <v>0</v>
      </c>
      <c r="AM600">
        <v>0</v>
      </c>
      <c r="AN600">
        <v>110152.65</v>
      </c>
      <c r="AO600">
        <v>40.57</v>
      </c>
      <c r="AP600">
        <v>6185240.1500000013</v>
      </c>
      <c r="AQ600">
        <v>6295392.8000000017</v>
      </c>
      <c r="AS600">
        <v>6295392.8000000017</v>
      </c>
      <c r="AU600">
        <v>61</v>
      </c>
      <c r="AV600">
        <v>31</v>
      </c>
      <c r="AX600">
        <v>152.5</v>
      </c>
      <c r="AY600">
        <v>635.66</v>
      </c>
    </row>
    <row r="601" spans="1:51" x14ac:dyDescent="0.25">
      <c r="A601" t="s">
        <v>1379</v>
      </c>
      <c r="B601" t="s">
        <v>1380</v>
      </c>
      <c r="C601" t="s">
        <v>1364</v>
      </c>
      <c r="D601" t="s">
        <v>211</v>
      </c>
      <c r="F601">
        <v>174.25</v>
      </c>
      <c r="H601">
        <v>975948.34</v>
      </c>
      <c r="I601">
        <v>148196.14000000001</v>
      </c>
      <c r="J601">
        <v>279665.21000000002</v>
      </c>
      <c r="K601">
        <v>772674.45200000005</v>
      </c>
      <c r="L601">
        <v>2176484.142</v>
      </c>
      <c r="M601">
        <v>1.0450699999999999</v>
      </c>
      <c r="N601">
        <v>2239753.84</v>
      </c>
      <c r="O601">
        <v>12853.68</v>
      </c>
      <c r="Q601">
        <v>3152147.78</v>
      </c>
      <c r="R601">
        <v>150878.45000000001</v>
      </c>
      <c r="S601">
        <v>3316250.52</v>
      </c>
      <c r="T601">
        <v>1.4806316929899761</v>
      </c>
      <c r="V601">
        <v>-1076496.6800000002</v>
      </c>
      <c r="W601">
        <v>1.4806316929899761</v>
      </c>
      <c r="X601">
        <v>4</v>
      </c>
      <c r="Y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1.0291468500999419</v>
      </c>
      <c r="AL601">
        <v>0</v>
      </c>
      <c r="AM601">
        <v>179.32883862991488</v>
      </c>
      <c r="AN601">
        <v>179.32</v>
      </c>
      <c r="AO601">
        <v>1.02</v>
      </c>
      <c r="AP601">
        <v>151593.35</v>
      </c>
      <c r="AQ601">
        <v>151772.67000000001</v>
      </c>
      <c r="AS601">
        <v>151772.67000000001</v>
      </c>
      <c r="AU601">
        <v>64</v>
      </c>
      <c r="AV601">
        <v>32</v>
      </c>
      <c r="AX601">
        <v>3</v>
      </c>
      <c r="AY601">
        <v>63</v>
      </c>
    </row>
    <row r="602" spans="1:51" x14ac:dyDescent="0.25">
      <c r="A602" t="s">
        <v>1381</v>
      </c>
      <c r="B602" t="s">
        <v>1382</v>
      </c>
      <c r="C602" t="s">
        <v>1364</v>
      </c>
      <c r="D602" t="s">
        <v>211</v>
      </c>
      <c r="F602">
        <v>762.8</v>
      </c>
      <c r="H602">
        <v>4476587.8599999994</v>
      </c>
      <c r="I602">
        <v>648746.14</v>
      </c>
      <c r="J602">
        <v>1766436.3399999996</v>
      </c>
      <c r="K602">
        <v>3821430.1911999998</v>
      </c>
      <c r="L602">
        <v>10713200.531199999</v>
      </c>
      <c r="M602">
        <v>1.0450699999999999</v>
      </c>
      <c r="N602">
        <v>11023812.619999999</v>
      </c>
      <c r="O602">
        <v>14451.77</v>
      </c>
      <c r="Q602">
        <v>4710360.04</v>
      </c>
      <c r="R602">
        <v>2236446.9300000002</v>
      </c>
      <c r="S602">
        <v>6981276.4900000002</v>
      </c>
      <c r="T602">
        <v>0.63329056204513035</v>
      </c>
      <c r="V602">
        <v>4042536.129999999</v>
      </c>
      <c r="W602">
        <v>0.63329056204513035</v>
      </c>
      <c r="X602">
        <v>1</v>
      </c>
      <c r="Y602">
        <v>1</v>
      </c>
      <c r="AA602">
        <v>664533.27881473862</v>
      </c>
      <c r="AB602">
        <v>199359.98364442159</v>
      </c>
      <c r="AC602">
        <v>1652425.2357779774</v>
      </c>
      <c r="AD602">
        <v>86191.595117520104</v>
      </c>
      <c r="AE602">
        <v>86191.595117520104</v>
      </c>
      <c r="AF602">
        <v>84580.37714021343</v>
      </c>
      <c r="AG602">
        <v>261.35288888885896</v>
      </c>
      <c r="AH602">
        <v>112.99370099307828</v>
      </c>
      <c r="AI602">
        <v>110.88145928187393</v>
      </c>
      <c r="AJ602">
        <v>0</v>
      </c>
      <c r="AK602">
        <v>0</v>
      </c>
      <c r="AL602">
        <v>0</v>
      </c>
      <c r="AM602">
        <v>0</v>
      </c>
      <c r="AN602">
        <v>283940.36</v>
      </c>
      <c r="AO602">
        <v>372.23</v>
      </c>
      <c r="AP602">
        <v>2441894.6599999997</v>
      </c>
      <c r="AQ602">
        <v>2725835.0199999996</v>
      </c>
      <c r="AS602">
        <v>2725835.0199999996</v>
      </c>
      <c r="AU602">
        <v>62</v>
      </c>
      <c r="AV602">
        <v>31</v>
      </c>
      <c r="AX602">
        <v>90</v>
      </c>
      <c r="AY602">
        <v>411.33</v>
      </c>
    </row>
    <row r="603" spans="1:51" x14ac:dyDescent="0.25">
      <c r="A603" t="s">
        <v>1383</v>
      </c>
      <c r="B603" t="s">
        <v>1384</v>
      </c>
      <c r="C603" t="s">
        <v>1364</v>
      </c>
      <c r="D603" t="s">
        <v>211</v>
      </c>
      <c r="F603">
        <v>1763.25</v>
      </c>
      <c r="H603">
        <v>9804406.5300000012</v>
      </c>
      <c r="I603">
        <v>1499608.86</v>
      </c>
      <c r="J603">
        <v>2896223.8400000008</v>
      </c>
      <c r="K603">
        <v>8325317.8309999993</v>
      </c>
      <c r="L603">
        <v>22525557.061000001</v>
      </c>
      <c r="M603">
        <v>1.0450699999999999</v>
      </c>
      <c r="N603">
        <v>23165561.84</v>
      </c>
      <c r="O603">
        <v>13137.99</v>
      </c>
      <c r="Q603">
        <v>8785886.6699999999</v>
      </c>
      <c r="R603">
        <v>5498755.7800000003</v>
      </c>
      <c r="S603">
        <v>14483089.109999999</v>
      </c>
      <c r="T603">
        <v>0.62519913007212435</v>
      </c>
      <c r="V603">
        <v>8682472.7300000004</v>
      </c>
      <c r="W603">
        <v>0.62519913007212435</v>
      </c>
      <c r="X603">
        <v>1</v>
      </c>
      <c r="Y603">
        <v>1</v>
      </c>
      <c r="AA603">
        <v>1583900.1542237196</v>
      </c>
      <c r="AB603">
        <v>475170.04626711586</v>
      </c>
      <c r="AC603">
        <v>3764187.0133293131</v>
      </c>
      <c r="AD603">
        <v>196342.48858875447</v>
      </c>
      <c r="AE603">
        <v>196342.48858875447</v>
      </c>
      <c r="AF603">
        <v>192672.17077073525</v>
      </c>
      <c r="AG603">
        <v>269.48535163312965</v>
      </c>
      <c r="AH603">
        <v>111.35260943641256</v>
      </c>
      <c r="AI603">
        <v>109.27104538252389</v>
      </c>
      <c r="AJ603">
        <v>0</v>
      </c>
      <c r="AK603">
        <v>0</v>
      </c>
      <c r="AL603">
        <v>0</v>
      </c>
      <c r="AM603">
        <v>0</v>
      </c>
      <c r="AN603">
        <v>667842.21</v>
      </c>
      <c r="AO603">
        <v>378.75</v>
      </c>
      <c r="AP603">
        <v>5584234.9999999991</v>
      </c>
      <c r="AQ603">
        <v>6252077.209999999</v>
      </c>
      <c r="AS603">
        <v>6252077.209999999</v>
      </c>
      <c r="AU603">
        <v>62</v>
      </c>
      <c r="AV603">
        <v>31</v>
      </c>
      <c r="AX603">
        <v>170</v>
      </c>
      <c r="AY603">
        <v>471</v>
      </c>
    </row>
    <row r="604" spans="1:51" x14ac:dyDescent="0.25">
      <c r="A604" t="s">
        <v>1385</v>
      </c>
      <c r="B604" t="s">
        <v>1386</v>
      </c>
      <c r="C604" t="s">
        <v>1364</v>
      </c>
      <c r="D604" t="s">
        <v>211</v>
      </c>
      <c r="F604">
        <v>2518.13</v>
      </c>
      <c r="H604">
        <v>13980188.42</v>
      </c>
      <c r="I604">
        <v>2141619.2000000002</v>
      </c>
      <c r="J604">
        <v>4280390.7399999993</v>
      </c>
      <c r="K604">
        <v>11928553.402720001</v>
      </c>
      <c r="L604">
        <v>32330751.76272</v>
      </c>
      <c r="M604">
        <v>1.0450699999999999</v>
      </c>
      <c r="N604">
        <v>33250278.84</v>
      </c>
      <c r="O604">
        <v>13204.35</v>
      </c>
      <c r="Q604">
        <v>15176248.59</v>
      </c>
      <c r="R604">
        <v>7253395.1699999999</v>
      </c>
      <c r="S604">
        <v>22512956.390000001</v>
      </c>
      <c r="T604">
        <v>0.67707571711900871</v>
      </c>
      <c r="V604">
        <v>10737322.449999999</v>
      </c>
      <c r="W604">
        <v>0.67707571711900871</v>
      </c>
      <c r="X604">
        <v>1</v>
      </c>
      <c r="Y604">
        <v>1</v>
      </c>
      <c r="AA604">
        <v>548512.04510897771</v>
      </c>
      <c r="AB604">
        <v>164553.6135326933</v>
      </c>
      <c r="AC604">
        <v>4269644.1950984895</v>
      </c>
      <c r="AD604">
        <v>222707.47008202018</v>
      </c>
      <c r="AE604">
        <v>222707.47008202018</v>
      </c>
      <c r="AF604">
        <v>218544.29989138403</v>
      </c>
      <c r="AG604">
        <v>65.347545016616806</v>
      </c>
      <c r="AH604">
        <v>88.441609480852918</v>
      </c>
      <c r="AI604">
        <v>86.788330980284584</v>
      </c>
      <c r="AJ604">
        <v>0</v>
      </c>
      <c r="AK604">
        <v>0</v>
      </c>
      <c r="AL604">
        <v>0</v>
      </c>
      <c r="AM604">
        <v>0</v>
      </c>
      <c r="AN604">
        <v>383097.91</v>
      </c>
      <c r="AO604">
        <v>152.13</v>
      </c>
      <c r="AP604">
        <v>7380799.9299999997</v>
      </c>
      <c r="AQ604">
        <v>7763897.8399999999</v>
      </c>
      <c r="AS604">
        <v>7763897.8399999999</v>
      </c>
      <c r="AU604">
        <v>64</v>
      </c>
      <c r="AV604">
        <v>32</v>
      </c>
      <c r="AX604">
        <v>288</v>
      </c>
      <c r="AY604">
        <v>677</v>
      </c>
    </row>
    <row r="605" spans="1:51" x14ac:dyDescent="0.25">
      <c r="A605" t="s">
        <v>1387</v>
      </c>
      <c r="B605" t="s">
        <v>1388</v>
      </c>
      <c r="C605" t="s">
        <v>1364</v>
      </c>
      <c r="D605" t="s">
        <v>211</v>
      </c>
      <c r="F605">
        <v>3689.29</v>
      </c>
      <c r="H605">
        <v>20415064.280000001</v>
      </c>
      <c r="I605">
        <v>3137667.35</v>
      </c>
      <c r="J605">
        <v>6858471.1800000016</v>
      </c>
      <c r="K605">
        <v>17626826.653759997</v>
      </c>
      <c r="L605">
        <v>48038029.463760003</v>
      </c>
      <c r="M605">
        <v>1.0450699999999999</v>
      </c>
      <c r="N605">
        <v>49408662.369999997</v>
      </c>
      <c r="O605">
        <v>13392.45</v>
      </c>
      <c r="Q605">
        <v>18413515.649999999</v>
      </c>
      <c r="R605">
        <v>13389465.210000001</v>
      </c>
      <c r="S605">
        <v>31946418.07</v>
      </c>
      <c r="T605">
        <v>0.64657524688215928</v>
      </c>
      <c r="V605">
        <v>17462244.299999997</v>
      </c>
      <c r="W605">
        <v>0.64657524688215928</v>
      </c>
      <c r="X605">
        <v>1</v>
      </c>
      <c r="Y605">
        <v>1</v>
      </c>
      <c r="AA605">
        <v>2322055.6817440838</v>
      </c>
      <c r="AB605">
        <v>696616.70452322508</v>
      </c>
      <c r="AC605">
        <v>8305712.3781940881</v>
      </c>
      <c r="AD605">
        <v>433231.46062147594</v>
      </c>
      <c r="AE605">
        <v>433231.46062147594</v>
      </c>
      <c r="AF605">
        <v>425132.87146395538</v>
      </c>
      <c r="AG605">
        <v>188.82134625448938</v>
      </c>
      <c r="AH605">
        <v>117.42949473244877</v>
      </c>
      <c r="AI605">
        <v>115.23433274802343</v>
      </c>
      <c r="AJ605">
        <v>0</v>
      </c>
      <c r="AK605">
        <v>0</v>
      </c>
      <c r="AL605">
        <v>0</v>
      </c>
      <c r="AM605">
        <v>0</v>
      </c>
      <c r="AN605">
        <v>1121749.57</v>
      </c>
      <c r="AO605">
        <v>304.05</v>
      </c>
      <c r="AP605">
        <v>13624561.149999999</v>
      </c>
      <c r="AQ605">
        <v>14746310.719999999</v>
      </c>
      <c r="AS605">
        <v>14746310.719999999</v>
      </c>
      <c r="AU605">
        <v>62</v>
      </c>
      <c r="AV605">
        <v>31</v>
      </c>
      <c r="AX605">
        <v>630</v>
      </c>
      <c r="AY605">
        <v>981</v>
      </c>
    </row>
    <row r="606" spans="1:51" x14ac:dyDescent="0.25">
      <c r="A606" t="s">
        <v>1389</v>
      </c>
      <c r="B606" t="s">
        <v>1390</v>
      </c>
      <c r="C606" t="s">
        <v>1364</v>
      </c>
      <c r="D606" t="s">
        <v>211</v>
      </c>
      <c r="F606">
        <v>5682.2</v>
      </c>
      <c r="H606">
        <v>31786388.050000001</v>
      </c>
      <c r="I606">
        <v>4832597.45</v>
      </c>
      <c r="J606">
        <v>11744531.410000002</v>
      </c>
      <c r="K606">
        <v>27609734.588799998</v>
      </c>
      <c r="L606">
        <v>75973251.498800009</v>
      </c>
      <c r="M606">
        <v>1.0450699999999999</v>
      </c>
      <c r="N606">
        <v>78152995.200000003</v>
      </c>
      <c r="O606">
        <v>13754</v>
      </c>
      <c r="Q606">
        <v>56730385.32</v>
      </c>
      <c r="R606">
        <v>10209216.390000001</v>
      </c>
      <c r="S606">
        <v>67490408.879999995</v>
      </c>
      <c r="T606">
        <v>0.86356778402780898</v>
      </c>
      <c r="V606">
        <v>10662586.320000008</v>
      </c>
      <c r="W606">
        <v>0.86356778402780898</v>
      </c>
      <c r="X606">
        <v>2</v>
      </c>
      <c r="Y606">
        <v>0</v>
      </c>
      <c r="AA606">
        <v>0</v>
      </c>
      <c r="AB606">
        <v>0</v>
      </c>
      <c r="AC606">
        <v>1135782.7045200048</v>
      </c>
      <c r="AD606">
        <v>59243.17838403162</v>
      </c>
      <c r="AE606">
        <v>183503.6162937537</v>
      </c>
      <c r="AF606">
        <v>180073.3012488801</v>
      </c>
      <c r="AG606">
        <v>0</v>
      </c>
      <c r="AH606">
        <v>10.426098761752776</v>
      </c>
      <c r="AI606">
        <v>31.69077139996482</v>
      </c>
      <c r="AJ606">
        <v>0</v>
      </c>
      <c r="AK606">
        <v>0</v>
      </c>
      <c r="AL606">
        <v>0</v>
      </c>
      <c r="AM606">
        <v>0</v>
      </c>
      <c r="AN606">
        <v>180073.3</v>
      </c>
      <c r="AO606">
        <v>31.69</v>
      </c>
      <c r="AP606">
        <v>10485590.309999997</v>
      </c>
      <c r="AQ606">
        <v>10665663.609999998</v>
      </c>
      <c r="AS606">
        <v>10665663.609999998</v>
      </c>
      <c r="AU606">
        <v>61</v>
      </c>
      <c r="AV606">
        <v>31</v>
      </c>
      <c r="AX606">
        <v>1217.5</v>
      </c>
      <c r="AY606">
        <v>1713.66</v>
      </c>
    </row>
    <row r="607" spans="1:51" x14ac:dyDescent="0.25">
      <c r="A607" t="s">
        <v>1391</v>
      </c>
      <c r="B607" t="s">
        <v>1392</v>
      </c>
      <c r="C607" t="s">
        <v>1364</v>
      </c>
      <c r="D607" t="s">
        <v>211</v>
      </c>
      <c r="F607">
        <v>1944.15</v>
      </c>
      <c r="H607">
        <v>11140950.529999999</v>
      </c>
      <c r="I607">
        <v>1653460.69</v>
      </c>
      <c r="J607">
        <v>4741775.1899999995</v>
      </c>
      <c r="K607">
        <v>9742258.0795999989</v>
      </c>
      <c r="L607">
        <v>27278444.489599995</v>
      </c>
      <c r="M607">
        <v>1.0450699999999999</v>
      </c>
      <c r="N607">
        <v>28068800.41</v>
      </c>
      <c r="O607">
        <v>14437.56</v>
      </c>
      <c r="Q607">
        <v>18417281.27</v>
      </c>
      <c r="R607">
        <v>2563675.12</v>
      </c>
      <c r="S607">
        <v>21521672.219999999</v>
      </c>
      <c r="T607">
        <v>0.76674713224767976</v>
      </c>
      <c r="V607">
        <v>6547128.1900000013</v>
      </c>
      <c r="W607">
        <v>0.76674713224767976</v>
      </c>
      <c r="X607">
        <v>2</v>
      </c>
      <c r="Y607">
        <v>0</v>
      </c>
      <c r="AA607">
        <v>0</v>
      </c>
      <c r="AB607">
        <v>0</v>
      </c>
      <c r="AC607">
        <v>1682737.6422351</v>
      </c>
      <c r="AD607">
        <v>87772.71032190026</v>
      </c>
      <c r="AE607">
        <v>87772.71032190026</v>
      </c>
      <c r="AF607">
        <v>86131.93585201427</v>
      </c>
      <c r="AG607">
        <v>0</v>
      </c>
      <c r="AH607">
        <v>45.14708758166821</v>
      </c>
      <c r="AI607">
        <v>44.303132912591245</v>
      </c>
      <c r="AJ607">
        <v>0</v>
      </c>
      <c r="AK607">
        <v>0</v>
      </c>
      <c r="AL607">
        <v>0</v>
      </c>
      <c r="AM607">
        <v>0</v>
      </c>
      <c r="AN607">
        <v>86131.93</v>
      </c>
      <c r="AO607">
        <v>44.3</v>
      </c>
      <c r="AP607">
        <v>2834083.82</v>
      </c>
      <c r="AQ607">
        <v>2920215.75</v>
      </c>
      <c r="AS607">
        <v>2920215.75</v>
      </c>
      <c r="AU607">
        <v>60</v>
      </c>
      <c r="AV607">
        <v>30</v>
      </c>
      <c r="AX607">
        <v>433.5</v>
      </c>
      <c r="AY607">
        <v>887.66</v>
      </c>
    </row>
    <row r="608" spans="1:51" x14ac:dyDescent="0.25">
      <c r="A608" t="s">
        <v>1393</v>
      </c>
      <c r="B608" t="s">
        <v>1394</v>
      </c>
      <c r="C608" t="s">
        <v>1364</v>
      </c>
      <c r="D608" t="s">
        <v>102</v>
      </c>
      <c r="F608">
        <v>15392.1</v>
      </c>
      <c r="H608">
        <v>97062218.960000008</v>
      </c>
      <c r="I608">
        <v>13090673.199999999</v>
      </c>
      <c r="J608">
        <v>52995213.119999997</v>
      </c>
      <c r="K608">
        <v>87111850.410399988</v>
      </c>
      <c r="L608">
        <v>250259955.6904</v>
      </c>
      <c r="M608">
        <v>1.0450699999999999</v>
      </c>
      <c r="N608">
        <v>257613040.78999999</v>
      </c>
      <c r="O608">
        <v>16736.7</v>
      </c>
      <c r="Q608">
        <v>24681647.530000001</v>
      </c>
      <c r="R608">
        <v>133374217.62</v>
      </c>
      <c r="S608">
        <v>165003098.67000002</v>
      </c>
      <c r="T608">
        <v>0.64050755413623106</v>
      </c>
      <c r="V608">
        <v>92609942.119999975</v>
      </c>
      <c r="W608">
        <v>0.64050755413623106</v>
      </c>
      <c r="X608">
        <v>1</v>
      </c>
      <c r="Y608">
        <v>1</v>
      </c>
      <c r="AA608">
        <v>13670140.048951626</v>
      </c>
      <c r="AB608">
        <v>4101042.0146854874</v>
      </c>
      <c r="AC608">
        <v>57263456.1336146</v>
      </c>
      <c r="AD608">
        <v>2986899.8120054989</v>
      </c>
      <c r="AE608">
        <v>2986899.8120054989</v>
      </c>
      <c r="AF608">
        <v>2931064.3599877539</v>
      </c>
      <c r="AG608">
        <v>266.43810881461837</v>
      </c>
      <c r="AH608">
        <v>194.05408047020867</v>
      </c>
      <c r="AI608">
        <v>190.42654088706243</v>
      </c>
      <c r="AJ608">
        <v>0</v>
      </c>
      <c r="AK608">
        <v>0</v>
      </c>
      <c r="AL608">
        <v>0</v>
      </c>
      <c r="AM608">
        <v>0</v>
      </c>
      <c r="AN608">
        <v>7032106.3700000001</v>
      </c>
      <c r="AO608">
        <v>456.86</v>
      </c>
      <c r="AP608">
        <v>144651348.63</v>
      </c>
      <c r="AQ608">
        <v>151683455</v>
      </c>
      <c r="AS608">
        <v>151683455</v>
      </c>
      <c r="AU608">
        <v>60</v>
      </c>
      <c r="AV608">
        <v>30</v>
      </c>
      <c r="AX608">
        <v>4738.5</v>
      </c>
      <c r="AY608">
        <v>12191.66</v>
      </c>
    </row>
    <row r="609" spans="1:51" x14ac:dyDescent="0.25">
      <c r="A609" t="s">
        <v>1395</v>
      </c>
      <c r="B609" t="s">
        <v>1396</v>
      </c>
      <c r="C609" t="s">
        <v>1364</v>
      </c>
      <c r="D609" t="s">
        <v>211</v>
      </c>
      <c r="F609">
        <v>867</v>
      </c>
      <c r="H609">
        <v>4670007.0999999996</v>
      </c>
      <c r="I609">
        <v>737366.16</v>
      </c>
      <c r="J609">
        <v>1103266.58</v>
      </c>
      <c r="K609">
        <v>3709528.824</v>
      </c>
      <c r="L609">
        <v>10220168.664000001</v>
      </c>
      <c r="M609">
        <v>1.0450699999999999</v>
      </c>
      <c r="N609">
        <v>10513603.199999999</v>
      </c>
      <c r="O609">
        <v>12126.41</v>
      </c>
      <c r="Q609">
        <v>14499591.75</v>
      </c>
      <c r="R609">
        <v>562450.31999999995</v>
      </c>
      <c r="S609">
        <v>15224055.75</v>
      </c>
      <c r="T609">
        <v>1.4480340812177503</v>
      </c>
      <c r="V609">
        <v>-4710452.5500000007</v>
      </c>
      <c r="W609">
        <v>1.4480340812177503</v>
      </c>
      <c r="X609">
        <v>4</v>
      </c>
      <c r="Y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0.97091750369936192</v>
      </c>
      <c r="AL609">
        <v>0</v>
      </c>
      <c r="AM609">
        <v>841.78547570734679</v>
      </c>
      <c r="AN609">
        <v>841.78</v>
      </c>
      <c r="AO609">
        <v>0.97</v>
      </c>
      <c r="AP609">
        <v>563396.84000000008</v>
      </c>
      <c r="AQ609">
        <v>564238.62000000011</v>
      </c>
      <c r="AS609">
        <v>564238.62000000011</v>
      </c>
      <c r="AU609">
        <v>58</v>
      </c>
      <c r="AV609">
        <v>29</v>
      </c>
      <c r="AX609">
        <v>70</v>
      </c>
      <c r="AY609">
        <v>107</v>
      </c>
    </row>
    <row r="610" spans="1:51" x14ac:dyDescent="0.25">
      <c r="A610" t="s">
        <v>1397</v>
      </c>
      <c r="B610" t="s">
        <v>1398</v>
      </c>
      <c r="C610" t="s">
        <v>1364</v>
      </c>
      <c r="D610" t="s">
        <v>211</v>
      </c>
      <c r="F610">
        <v>1667</v>
      </c>
      <c r="H610">
        <v>8822385.6799999997</v>
      </c>
      <c r="I610">
        <v>1417750.16</v>
      </c>
      <c r="J610">
        <v>1546434.6099999999</v>
      </c>
      <c r="K610">
        <v>6918930.466</v>
      </c>
      <c r="L610">
        <v>18705500.916000001</v>
      </c>
      <c r="M610">
        <v>1.0450699999999999</v>
      </c>
      <c r="N610">
        <v>19236721.640000001</v>
      </c>
      <c r="O610">
        <v>11539.72</v>
      </c>
      <c r="Q610">
        <v>32623936.789999999</v>
      </c>
      <c r="R610">
        <v>1010844.94</v>
      </c>
      <c r="S610">
        <v>33844565.280000001</v>
      </c>
      <c r="T610">
        <v>1.759372824193967</v>
      </c>
      <c r="V610">
        <v>-14607843.640000001</v>
      </c>
      <c r="W610">
        <v>1.759372824193967</v>
      </c>
      <c r="X610">
        <v>4</v>
      </c>
      <c r="Y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0.9239432710833172</v>
      </c>
      <c r="AL610">
        <v>0</v>
      </c>
      <c r="AM610">
        <v>1540.2134328958898</v>
      </c>
      <c r="AN610">
        <v>1540.21</v>
      </c>
      <c r="AO610">
        <v>0.92</v>
      </c>
      <c r="AP610">
        <v>1011782.12</v>
      </c>
      <c r="AQ610">
        <v>1013322.33</v>
      </c>
      <c r="AS610">
        <v>1013322.33</v>
      </c>
      <c r="AU610">
        <v>58</v>
      </c>
      <c r="AV610">
        <v>29</v>
      </c>
      <c r="AX610">
        <v>55</v>
      </c>
      <c r="AY610">
        <v>52.66</v>
      </c>
    </row>
    <row r="611" spans="1:51" x14ac:dyDescent="0.25">
      <c r="A611" t="s">
        <v>1399</v>
      </c>
      <c r="B611" t="s">
        <v>1400</v>
      </c>
      <c r="C611" t="s">
        <v>1364</v>
      </c>
      <c r="D611" t="s">
        <v>211</v>
      </c>
      <c r="F611">
        <v>942.5</v>
      </c>
      <c r="H611">
        <v>5049908.4799999995</v>
      </c>
      <c r="I611">
        <v>801577.4</v>
      </c>
      <c r="J611">
        <v>1015866.7399999999</v>
      </c>
      <c r="K611">
        <v>3969601.5079999999</v>
      </c>
      <c r="L611">
        <v>10836954.128</v>
      </c>
      <c r="M611">
        <v>1.0450699999999999</v>
      </c>
      <c r="N611">
        <v>11146465.710000001</v>
      </c>
      <c r="O611">
        <v>11826.48</v>
      </c>
      <c r="Q611">
        <v>14469007.359999999</v>
      </c>
      <c r="R611">
        <v>433039.57</v>
      </c>
      <c r="S611">
        <v>15139214.66</v>
      </c>
      <c r="T611">
        <v>1.3582076196958039</v>
      </c>
      <c r="V611">
        <v>-3992748.9499999993</v>
      </c>
      <c r="W611">
        <v>1.3582076196958039</v>
      </c>
      <c r="X611">
        <v>4</v>
      </c>
      <c r="Y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0.94690339033775472</v>
      </c>
      <c r="AL611">
        <v>0</v>
      </c>
      <c r="AM611">
        <v>892.45644539333387</v>
      </c>
      <c r="AN611">
        <v>892.45</v>
      </c>
      <c r="AO611">
        <v>0.94</v>
      </c>
      <c r="AP611">
        <v>433459.01</v>
      </c>
      <c r="AQ611">
        <v>434351.46</v>
      </c>
      <c r="AS611">
        <v>434351.46</v>
      </c>
      <c r="AU611">
        <v>51</v>
      </c>
      <c r="AV611">
        <v>26</v>
      </c>
      <c r="AX611">
        <v>68</v>
      </c>
      <c r="AY611">
        <v>45</v>
      </c>
    </row>
    <row r="612" spans="1:51" x14ac:dyDescent="0.25">
      <c r="A612" t="s">
        <v>1401</v>
      </c>
      <c r="B612" t="s">
        <v>1402</v>
      </c>
      <c r="C612" t="s">
        <v>1364</v>
      </c>
      <c r="D612" t="s">
        <v>211</v>
      </c>
      <c r="F612">
        <v>2246.71</v>
      </c>
      <c r="H612">
        <v>11999115.4</v>
      </c>
      <c r="I612">
        <v>1910781.92</v>
      </c>
      <c r="J612">
        <v>2265055.6400000006</v>
      </c>
      <c r="K612">
        <v>9411712.20524</v>
      </c>
      <c r="L612">
        <v>25586665.165240001</v>
      </c>
      <c r="M612">
        <v>1.0450699999999999</v>
      </c>
      <c r="N612">
        <v>26315670.289999999</v>
      </c>
      <c r="O612">
        <v>11712.98</v>
      </c>
      <c r="Q612">
        <v>28780370.460000001</v>
      </c>
      <c r="R612">
        <v>1793350.92</v>
      </c>
      <c r="S612">
        <v>31090375.609999999</v>
      </c>
      <c r="T612">
        <v>1.1814396238964278</v>
      </c>
      <c r="V612">
        <v>-4774705.32</v>
      </c>
      <c r="W612">
        <v>1.1814396238964278</v>
      </c>
      <c r="X612">
        <v>4</v>
      </c>
      <c r="Y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0.93781519296374638</v>
      </c>
      <c r="AL612">
        <v>0</v>
      </c>
      <c r="AM612">
        <v>2106.9987721835787</v>
      </c>
      <c r="AN612">
        <v>2106.9899999999998</v>
      </c>
      <c r="AO612">
        <v>0.93</v>
      </c>
      <c r="AP612">
        <v>1794119.75</v>
      </c>
      <c r="AQ612">
        <v>1796226.74</v>
      </c>
      <c r="AS612">
        <v>1796226.74</v>
      </c>
      <c r="AU612">
        <v>51</v>
      </c>
      <c r="AV612">
        <v>26</v>
      </c>
      <c r="AX612">
        <v>64.5</v>
      </c>
      <c r="AY612">
        <v>164</v>
      </c>
    </row>
    <row r="613" spans="1:51" x14ac:dyDescent="0.25">
      <c r="A613" t="s">
        <v>1403</v>
      </c>
      <c r="B613" t="s">
        <v>1404</v>
      </c>
      <c r="C613" t="s">
        <v>1364</v>
      </c>
      <c r="D613" t="s">
        <v>211</v>
      </c>
      <c r="F613">
        <v>147.5</v>
      </c>
      <c r="H613">
        <v>794014.08000000007</v>
      </c>
      <c r="I613">
        <v>125445.8</v>
      </c>
      <c r="J613">
        <v>174457.59999999998</v>
      </c>
      <c r="K613">
        <v>625980.83199999994</v>
      </c>
      <c r="L613">
        <v>1719898.3119999999</v>
      </c>
      <c r="M613">
        <v>1.0450699999999999</v>
      </c>
      <c r="N613">
        <v>1769201.17</v>
      </c>
      <c r="O613">
        <v>11994.58</v>
      </c>
      <c r="Q613">
        <v>4608695.4800000004</v>
      </c>
      <c r="R613">
        <v>103506.25</v>
      </c>
      <c r="S613">
        <v>4751927.9800000004</v>
      </c>
      <c r="T613">
        <v>2.6859172719176985</v>
      </c>
      <c r="V613">
        <v>-2982726.8100000005</v>
      </c>
      <c r="W613">
        <v>2.6859172719176985</v>
      </c>
      <c r="X613">
        <v>4</v>
      </c>
      <c r="Y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0.96036216865806145</v>
      </c>
      <c r="AL613">
        <v>0</v>
      </c>
      <c r="AM613">
        <v>141.65341987706407</v>
      </c>
      <c r="AN613">
        <v>141.65</v>
      </c>
      <c r="AO613">
        <v>0.96</v>
      </c>
      <c r="AP613">
        <v>103609.56</v>
      </c>
      <c r="AQ613">
        <v>103751.20999999999</v>
      </c>
      <c r="AS613">
        <v>103751.20999999999</v>
      </c>
      <c r="AU613">
        <v>59</v>
      </c>
      <c r="AV613">
        <v>30</v>
      </c>
      <c r="AX613">
        <v>8.5</v>
      </c>
      <c r="AY613">
        <v>18.66</v>
      </c>
    </row>
    <row r="614" spans="1:51" x14ac:dyDescent="0.25">
      <c r="A614" t="s">
        <v>1405</v>
      </c>
      <c r="B614" t="s">
        <v>1406</v>
      </c>
      <c r="C614" t="s">
        <v>1364</v>
      </c>
      <c r="D614" t="s">
        <v>211</v>
      </c>
      <c r="F614">
        <v>3931.21</v>
      </c>
      <c r="H614">
        <v>21835103.670000002</v>
      </c>
      <c r="I614">
        <v>3343415.48</v>
      </c>
      <c r="J614">
        <v>8021262.9000000004</v>
      </c>
      <c r="K614">
        <v>19021673.735240001</v>
      </c>
      <c r="L614">
        <v>52221455.785240009</v>
      </c>
      <c r="M614">
        <v>1.0450699999999999</v>
      </c>
      <c r="N614">
        <v>53717769.960000001</v>
      </c>
      <c r="O614">
        <v>13664.43</v>
      </c>
      <c r="Q614">
        <v>40572280.850000001</v>
      </c>
      <c r="R614">
        <v>4122342.13</v>
      </c>
      <c r="S614">
        <v>45048856.190000005</v>
      </c>
      <c r="T614">
        <v>0.83862111594626598</v>
      </c>
      <c r="V614">
        <v>8668913.7699999958</v>
      </c>
      <c r="W614">
        <v>0.83862111594626598</v>
      </c>
      <c r="X614">
        <v>2</v>
      </c>
      <c r="Y614">
        <v>0</v>
      </c>
      <c r="AA614">
        <v>0</v>
      </c>
      <c r="AB614">
        <v>0</v>
      </c>
      <c r="AC614">
        <v>910009.74962399912</v>
      </c>
      <c r="AD614">
        <v>47466.711470101429</v>
      </c>
      <c r="AE614">
        <v>126956.32878289526</v>
      </c>
      <c r="AF614">
        <v>124583.07743525571</v>
      </c>
      <c r="AG614">
        <v>0</v>
      </c>
      <c r="AH614">
        <v>12.074326090466149</v>
      </c>
      <c r="AI614">
        <v>31.69077139996482</v>
      </c>
      <c r="AJ614">
        <v>0</v>
      </c>
      <c r="AK614">
        <v>0</v>
      </c>
      <c r="AL614">
        <v>0</v>
      </c>
      <c r="AM614">
        <v>0</v>
      </c>
      <c r="AN614">
        <v>124583.07</v>
      </c>
      <c r="AO614">
        <v>31.69</v>
      </c>
      <c r="AP614">
        <v>4228569.2200000007</v>
      </c>
      <c r="AQ614">
        <v>4353152.290000001</v>
      </c>
      <c r="AS614">
        <v>4353152.290000001</v>
      </c>
      <c r="AU614">
        <v>59</v>
      </c>
      <c r="AV614">
        <v>30</v>
      </c>
      <c r="AX614">
        <v>936.16</v>
      </c>
      <c r="AY614">
        <v>1017</v>
      </c>
    </row>
    <row r="615" spans="1:51" x14ac:dyDescent="0.25">
      <c r="A615" t="s">
        <v>1407</v>
      </c>
      <c r="B615" t="s">
        <v>1408</v>
      </c>
      <c r="C615" t="s">
        <v>1364</v>
      </c>
      <c r="D615" t="s">
        <v>211</v>
      </c>
      <c r="F615">
        <v>1696.5</v>
      </c>
      <c r="H615">
        <v>9731266.9600000009</v>
      </c>
      <c r="I615">
        <v>1442839.32</v>
      </c>
      <c r="J615">
        <v>4314990.74</v>
      </c>
      <c r="K615">
        <v>8548661.1129999999</v>
      </c>
      <c r="L615">
        <v>24037758.133000001</v>
      </c>
      <c r="M615">
        <v>1.0450699999999999</v>
      </c>
      <c r="N615">
        <v>24735851.73</v>
      </c>
      <c r="O615">
        <v>14580.51</v>
      </c>
      <c r="Q615">
        <v>10435185.689999999</v>
      </c>
      <c r="R615">
        <v>4522212.9000000004</v>
      </c>
      <c r="S615">
        <v>15066898.609999999</v>
      </c>
      <c r="T615">
        <v>0.60911177728829313</v>
      </c>
      <c r="V615">
        <v>9668953.120000001</v>
      </c>
      <c r="W615">
        <v>0.60911177728829313</v>
      </c>
      <c r="X615">
        <v>1</v>
      </c>
      <c r="Y615">
        <v>1</v>
      </c>
      <c r="AA615">
        <v>2089200.0390340909</v>
      </c>
      <c r="AB615">
        <v>626760.01171022723</v>
      </c>
      <c r="AC615">
        <v>4293899.007298924</v>
      </c>
      <c r="AD615">
        <v>223972.61715649406</v>
      </c>
      <c r="AE615">
        <v>223972.61715649406</v>
      </c>
      <c r="AF615">
        <v>219785.79700662987</v>
      </c>
      <c r="AG615">
        <v>369.44297772486135</v>
      </c>
      <c r="AH615">
        <v>132.02040504361571</v>
      </c>
      <c r="AI615">
        <v>129.55248865701731</v>
      </c>
      <c r="AJ615">
        <v>0</v>
      </c>
      <c r="AK615">
        <v>0</v>
      </c>
      <c r="AL615">
        <v>0</v>
      </c>
      <c r="AM615">
        <v>0</v>
      </c>
      <c r="AN615">
        <v>846545.8</v>
      </c>
      <c r="AO615">
        <v>498.99</v>
      </c>
      <c r="AP615">
        <v>4783269.41</v>
      </c>
      <c r="AQ615">
        <v>5629815.21</v>
      </c>
      <c r="AS615">
        <v>5629815.21</v>
      </c>
      <c r="AU615">
        <v>59</v>
      </c>
      <c r="AV615">
        <v>30</v>
      </c>
      <c r="AX615">
        <v>490</v>
      </c>
      <c r="AY615">
        <v>707</v>
      </c>
    </row>
    <row r="616" spans="1:51" x14ac:dyDescent="0.25">
      <c r="A616" t="s">
        <v>1409</v>
      </c>
      <c r="B616" t="s">
        <v>1410</v>
      </c>
      <c r="C616" t="s">
        <v>1364</v>
      </c>
      <c r="D616" t="s">
        <v>211</v>
      </c>
      <c r="F616">
        <v>876.63</v>
      </c>
      <c r="H616">
        <v>5196564.4399999995</v>
      </c>
      <c r="I616">
        <v>745556.28</v>
      </c>
      <c r="J616">
        <v>3012007.64</v>
      </c>
      <c r="K616">
        <v>4698774.3127199989</v>
      </c>
      <c r="L616">
        <v>13652902.672719998</v>
      </c>
      <c r="M616">
        <v>1.0450699999999999</v>
      </c>
      <c r="N616">
        <v>14056465.23</v>
      </c>
      <c r="O616">
        <v>16034.66</v>
      </c>
      <c r="Q616">
        <v>10549221.710000001</v>
      </c>
      <c r="R616">
        <v>1708774.64</v>
      </c>
      <c r="S616">
        <v>12383692.590000002</v>
      </c>
      <c r="T616">
        <v>0.88099620974198511</v>
      </c>
      <c r="V616">
        <v>1672772.6399999987</v>
      </c>
      <c r="W616">
        <v>0.88099620974198511</v>
      </c>
      <c r="X616">
        <v>2</v>
      </c>
      <c r="Y616">
        <v>0</v>
      </c>
      <c r="AA616">
        <v>0</v>
      </c>
      <c r="AB616">
        <v>0</v>
      </c>
      <c r="AC616">
        <v>106984.00985849947</v>
      </c>
      <c r="AD616">
        <v>5580.3568367988364</v>
      </c>
      <c r="AE616">
        <v>28310.297974656525</v>
      </c>
      <c r="AF616">
        <v>27781.080932351164</v>
      </c>
      <c r="AG616">
        <v>0</v>
      </c>
      <c r="AH616">
        <v>6.3656922952657755</v>
      </c>
      <c r="AI616">
        <v>31.690771399964824</v>
      </c>
      <c r="AJ616">
        <v>0</v>
      </c>
      <c r="AK616">
        <v>0</v>
      </c>
      <c r="AL616">
        <v>0</v>
      </c>
      <c r="AM616">
        <v>0</v>
      </c>
      <c r="AN616">
        <v>27781.08</v>
      </c>
      <c r="AO616">
        <v>31.69</v>
      </c>
      <c r="AP616">
        <v>1936179.5899999999</v>
      </c>
      <c r="AQ616">
        <v>1963960.67</v>
      </c>
      <c r="AS616">
        <v>1963960.67</v>
      </c>
      <c r="AU616">
        <v>51</v>
      </c>
      <c r="AV616">
        <v>26</v>
      </c>
      <c r="AX616">
        <v>386.83</v>
      </c>
      <c r="AY616">
        <v>541</v>
      </c>
    </row>
    <row r="617" spans="1:51" x14ac:dyDescent="0.25">
      <c r="A617" t="s">
        <v>1411</v>
      </c>
      <c r="B617" t="s">
        <v>1412</v>
      </c>
      <c r="C617" t="s">
        <v>1364</v>
      </c>
      <c r="D617" t="s">
        <v>211</v>
      </c>
      <c r="F617">
        <v>2121.3000000000002</v>
      </c>
      <c r="H617">
        <v>11427114.469999999</v>
      </c>
      <c r="I617">
        <v>1804123.22</v>
      </c>
      <c r="J617">
        <v>2955501.87</v>
      </c>
      <c r="K617">
        <v>9148901.1091999989</v>
      </c>
      <c r="L617">
        <v>25335640.669199996</v>
      </c>
      <c r="M617">
        <v>1.0450699999999999</v>
      </c>
      <c r="N617">
        <v>26065177.02</v>
      </c>
      <c r="O617">
        <v>12287.36</v>
      </c>
      <c r="Q617">
        <v>23896145.27</v>
      </c>
      <c r="R617">
        <v>1704896.51</v>
      </c>
      <c r="S617">
        <v>25702247</v>
      </c>
      <c r="T617">
        <v>0.98607605773321549</v>
      </c>
      <c r="V617">
        <v>362930.01999999955</v>
      </c>
      <c r="W617">
        <v>0.98607605773321549</v>
      </c>
      <c r="X617">
        <v>3</v>
      </c>
      <c r="Y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25.162376848922147</v>
      </c>
      <c r="AK617">
        <v>0</v>
      </c>
      <c r="AL617">
        <v>53376.950009618551</v>
      </c>
      <c r="AM617">
        <v>0</v>
      </c>
      <c r="AN617">
        <v>53376.95</v>
      </c>
      <c r="AO617">
        <v>25.16</v>
      </c>
      <c r="AP617">
        <v>1709056.92</v>
      </c>
      <c r="AQ617">
        <v>1762433.8699999999</v>
      </c>
      <c r="AS617">
        <v>1762433.8699999999</v>
      </c>
      <c r="AU617">
        <v>51</v>
      </c>
      <c r="AV617">
        <v>26</v>
      </c>
      <c r="AX617">
        <v>227.5</v>
      </c>
      <c r="AY617">
        <v>300</v>
      </c>
    </row>
    <row r="618" spans="1:51" x14ac:dyDescent="0.25">
      <c r="A618" t="s">
        <v>1413</v>
      </c>
      <c r="B618" t="s">
        <v>1414</v>
      </c>
      <c r="C618" t="s">
        <v>1364</v>
      </c>
      <c r="D618" t="s">
        <v>102</v>
      </c>
      <c r="F618">
        <v>5555</v>
      </c>
      <c r="H618">
        <v>31368135.240000002</v>
      </c>
      <c r="I618">
        <v>4724416.4000000004</v>
      </c>
      <c r="J618">
        <v>7462319.4399999995</v>
      </c>
      <c r="K618">
        <v>25426106.998999998</v>
      </c>
      <c r="L618">
        <v>68980978.078999996</v>
      </c>
      <c r="M618">
        <v>1.0450699999999999</v>
      </c>
      <c r="N618">
        <v>70943996.109999999</v>
      </c>
      <c r="O618">
        <v>12771.19</v>
      </c>
      <c r="Q618">
        <v>69227176.349999994</v>
      </c>
      <c r="R618">
        <v>4029690.06</v>
      </c>
      <c r="S618">
        <v>73508576.739999995</v>
      </c>
      <c r="T618">
        <v>1.0361493681018978</v>
      </c>
      <c r="V618">
        <v>-2564580.6299999952</v>
      </c>
      <c r="W618">
        <v>1.0361493681018978</v>
      </c>
      <c r="X618">
        <v>4</v>
      </c>
      <c r="Y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1.0225426477282213</v>
      </c>
      <c r="AL618">
        <v>0</v>
      </c>
      <c r="AM618">
        <v>5680.2244081302697</v>
      </c>
      <c r="AN618">
        <v>5680.22</v>
      </c>
      <c r="AO618">
        <v>1.02</v>
      </c>
      <c r="AP618">
        <v>4040049.2299999995</v>
      </c>
      <c r="AQ618">
        <v>4045729.4499999997</v>
      </c>
      <c r="AS618">
        <v>4045729.4499999997</v>
      </c>
      <c r="AU618">
        <v>51</v>
      </c>
      <c r="AV618">
        <v>26</v>
      </c>
      <c r="AX618">
        <v>454.5</v>
      </c>
      <c r="AY618">
        <v>847</v>
      </c>
    </row>
    <row r="619" spans="1:51" x14ac:dyDescent="0.25">
      <c r="A619" t="s">
        <v>1415</v>
      </c>
      <c r="B619" t="s">
        <v>1416</v>
      </c>
      <c r="C619" t="s">
        <v>1364</v>
      </c>
      <c r="D619" t="s">
        <v>211</v>
      </c>
      <c r="F619">
        <v>3246.3</v>
      </c>
      <c r="H619">
        <v>17479414.910000004</v>
      </c>
      <c r="I619">
        <v>2760913.22</v>
      </c>
      <c r="J619">
        <v>5033895.5799999991</v>
      </c>
      <c r="K619">
        <v>14155911.090199998</v>
      </c>
      <c r="L619">
        <v>39430134.8002</v>
      </c>
      <c r="M619">
        <v>1.0450699999999999</v>
      </c>
      <c r="N619">
        <v>40569244.060000002</v>
      </c>
      <c r="O619">
        <v>12497.07</v>
      </c>
      <c r="Q619">
        <v>47986976.460000001</v>
      </c>
      <c r="R619">
        <v>2477851.35</v>
      </c>
      <c r="S619">
        <v>50620824.080000006</v>
      </c>
      <c r="T619">
        <v>1.247763552240071</v>
      </c>
      <c r="V619">
        <v>-10051580.020000003</v>
      </c>
      <c r="W619">
        <v>1.247763552240071</v>
      </c>
      <c r="X619">
        <v>4</v>
      </c>
      <c r="Y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1.0005944962683913</v>
      </c>
      <c r="AL619">
        <v>0</v>
      </c>
      <c r="AM619">
        <v>3248.2299132360786</v>
      </c>
      <c r="AN619">
        <v>3248.22</v>
      </c>
      <c r="AO619">
        <v>1</v>
      </c>
      <c r="AP619">
        <v>2481986.0199999996</v>
      </c>
      <c r="AQ619">
        <v>2485234.2399999998</v>
      </c>
      <c r="AS619">
        <v>2485234.2399999998</v>
      </c>
      <c r="AU619">
        <v>59</v>
      </c>
      <c r="AV619">
        <v>30</v>
      </c>
      <c r="AX619">
        <v>598</v>
      </c>
      <c r="AY619">
        <v>361</v>
      </c>
    </row>
    <row r="620" spans="1:51" x14ac:dyDescent="0.25">
      <c r="A620" t="s">
        <v>1417</v>
      </c>
      <c r="B620" t="s">
        <v>1418</v>
      </c>
      <c r="C620" t="s">
        <v>1364</v>
      </c>
      <c r="D620" t="s">
        <v>211</v>
      </c>
      <c r="F620">
        <v>2465.25</v>
      </c>
      <c r="H620">
        <v>13456904.84</v>
      </c>
      <c r="I620">
        <v>2096645.82</v>
      </c>
      <c r="J620">
        <v>4764567.32</v>
      </c>
      <c r="K620">
        <v>11073479.027999999</v>
      </c>
      <c r="L620">
        <v>31391597.008000001</v>
      </c>
      <c r="M620">
        <v>1.0450699999999999</v>
      </c>
      <c r="N620">
        <v>32307334.579999998</v>
      </c>
      <c r="O620">
        <v>13105.09</v>
      </c>
      <c r="Q620">
        <v>29668185.66</v>
      </c>
      <c r="R620">
        <v>1751641.2</v>
      </c>
      <c r="S620">
        <v>31508015.530000001</v>
      </c>
      <c r="T620">
        <v>0.97525889831546742</v>
      </c>
      <c r="V620">
        <v>799319.04999999702</v>
      </c>
      <c r="W620">
        <v>0.97525889831546742</v>
      </c>
      <c r="X620">
        <v>3</v>
      </c>
      <c r="Y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26.836954966375806</v>
      </c>
      <c r="AK620">
        <v>0</v>
      </c>
      <c r="AL620">
        <v>66159.803230857957</v>
      </c>
      <c r="AM620">
        <v>0</v>
      </c>
      <c r="AN620">
        <v>66159.8</v>
      </c>
      <c r="AO620">
        <v>26.83</v>
      </c>
      <c r="AP620">
        <v>1767109.5899999999</v>
      </c>
      <c r="AQ620">
        <v>1833269.39</v>
      </c>
      <c r="AS620">
        <v>1833269.39</v>
      </c>
      <c r="AU620">
        <v>59</v>
      </c>
      <c r="AV620">
        <v>30</v>
      </c>
      <c r="AX620">
        <v>694.5</v>
      </c>
      <c r="AY620">
        <v>380</v>
      </c>
    </row>
    <row r="621" spans="1:51" x14ac:dyDescent="0.25">
      <c r="A621" t="s">
        <v>1419</v>
      </c>
      <c r="B621" t="s">
        <v>1420</v>
      </c>
      <c r="C621" t="s">
        <v>1364</v>
      </c>
      <c r="D621" t="s">
        <v>211</v>
      </c>
      <c r="F621">
        <v>1850.75</v>
      </c>
      <c r="H621">
        <v>9787007.6900000013</v>
      </c>
      <c r="I621">
        <v>1574025.86</v>
      </c>
      <c r="J621">
        <v>2072919.5699999994</v>
      </c>
      <c r="K621">
        <v>7777539.2579999985</v>
      </c>
      <c r="L621">
        <v>21211492.377999999</v>
      </c>
      <c r="M621">
        <v>1.0450699999999999</v>
      </c>
      <c r="N621">
        <v>21816960.640000001</v>
      </c>
      <c r="O621">
        <v>11788.17</v>
      </c>
      <c r="Q621">
        <v>27804591.609999999</v>
      </c>
      <c r="R621">
        <v>1032699.83</v>
      </c>
      <c r="S621">
        <v>28946986.469999999</v>
      </c>
      <c r="T621">
        <v>1.3268111423791797</v>
      </c>
      <c r="V621">
        <v>-7130025.8299999982</v>
      </c>
      <c r="W621">
        <v>1.3268111423791797</v>
      </c>
      <c r="X621">
        <v>4</v>
      </c>
      <c r="Y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0.94383556067899044</v>
      </c>
      <c r="AL621">
        <v>0</v>
      </c>
      <c r="AM621">
        <v>1746.8036639266415</v>
      </c>
      <c r="AN621">
        <v>1746.8</v>
      </c>
      <c r="AO621">
        <v>0.94</v>
      </c>
      <c r="AP621">
        <v>1034073.4100000001</v>
      </c>
      <c r="AQ621">
        <v>1035820.2100000002</v>
      </c>
      <c r="AS621">
        <v>1035820.2100000002</v>
      </c>
      <c r="AU621">
        <v>59</v>
      </c>
      <c r="AV621">
        <v>30</v>
      </c>
      <c r="AX621">
        <v>165</v>
      </c>
      <c r="AY621">
        <v>81</v>
      </c>
    </row>
    <row r="622" spans="1:51" x14ac:dyDescent="0.25">
      <c r="A622" t="s">
        <v>1421</v>
      </c>
      <c r="B622" t="s">
        <v>1422</v>
      </c>
      <c r="C622" t="s">
        <v>1364</v>
      </c>
      <c r="D622" t="s">
        <v>211</v>
      </c>
      <c r="F622">
        <v>155.25</v>
      </c>
      <c r="H622">
        <v>860660.04</v>
      </c>
      <c r="I622">
        <v>132037.01999999999</v>
      </c>
      <c r="J622">
        <v>240135.99999999994</v>
      </c>
      <c r="K622">
        <v>683962.6719999999</v>
      </c>
      <c r="L622">
        <v>1916795.7319999998</v>
      </c>
      <c r="M622">
        <v>1.0450699999999999</v>
      </c>
      <c r="N622">
        <v>1972359.51</v>
      </c>
      <c r="O622">
        <v>12704.4</v>
      </c>
      <c r="Q622">
        <v>4391171.3499999996</v>
      </c>
      <c r="R622">
        <v>140052.45000000001</v>
      </c>
      <c r="S622">
        <v>4559779.45</v>
      </c>
      <c r="T622">
        <v>2.3118399190825003</v>
      </c>
      <c r="V622">
        <v>-2587419.9400000004</v>
      </c>
      <c r="W622">
        <v>2.3118399190825003</v>
      </c>
      <c r="X622">
        <v>4</v>
      </c>
      <c r="Y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1.0171952316764095</v>
      </c>
      <c r="AL622">
        <v>0</v>
      </c>
      <c r="AM622">
        <v>157.91955971776255</v>
      </c>
      <c r="AN622">
        <v>157.91</v>
      </c>
      <c r="AO622">
        <v>1.01</v>
      </c>
      <c r="AP622">
        <v>140592.78</v>
      </c>
      <c r="AQ622">
        <v>140750.69</v>
      </c>
      <c r="AS622">
        <v>140750.69</v>
      </c>
      <c r="AU622">
        <v>58</v>
      </c>
      <c r="AV622">
        <v>29</v>
      </c>
      <c r="AX622">
        <v>10</v>
      </c>
      <c r="AY622">
        <v>42</v>
      </c>
    </row>
    <row r="623" spans="1:51" x14ac:dyDescent="0.25">
      <c r="A623" t="s">
        <v>1423</v>
      </c>
      <c r="B623" t="s">
        <v>1424</v>
      </c>
      <c r="C623" t="s">
        <v>1364</v>
      </c>
      <c r="D623" t="s">
        <v>211</v>
      </c>
      <c r="F623">
        <v>2839.2</v>
      </c>
      <c r="H623">
        <v>15188806.460000001</v>
      </c>
      <c r="I623">
        <v>2414682.81</v>
      </c>
      <c r="J623">
        <v>2852917.5500000003</v>
      </c>
      <c r="K623">
        <v>11885178.685799999</v>
      </c>
      <c r="L623">
        <v>32341585.505800001</v>
      </c>
      <c r="M623">
        <v>1.0450699999999999</v>
      </c>
      <c r="N623">
        <v>33263555.760000002</v>
      </c>
      <c r="O623">
        <v>11715.81</v>
      </c>
      <c r="Q623">
        <v>49951272.369999997</v>
      </c>
      <c r="R623">
        <v>1822519.13</v>
      </c>
      <c r="S623">
        <v>52278412.259999998</v>
      </c>
      <c r="T623">
        <v>1.5716423294368815</v>
      </c>
      <c r="V623">
        <v>-19014856.499999996</v>
      </c>
      <c r="W623">
        <v>1.5716423294368815</v>
      </c>
      <c r="X623">
        <v>4</v>
      </c>
      <c r="Y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0.93804253504171597</v>
      </c>
      <c r="AL623">
        <v>0</v>
      </c>
      <c r="AM623">
        <v>2663.2903654904399</v>
      </c>
      <c r="AN623">
        <v>2663.29</v>
      </c>
      <c r="AO623">
        <v>0.93</v>
      </c>
      <c r="AP623">
        <v>1824123.19</v>
      </c>
      <c r="AQ623">
        <v>1826786.48</v>
      </c>
      <c r="AS623">
        <v>1826786.48</v>
      </c>
      <c r="AU623">
        <v>58</v>
      </c>
      <c r="AV623">
        <v>29</v>
      </c>
      <c r="AX623">
        <v>109.5</v>
      </c>
      <c r="AY623">
        <v>166</v>
      </c>
    </row>
    <row r="624" spans="1:51" x14ac:dyDescent="0.25">
      <c r="A624" t="s">
        <v>1425</v>
      </c>
      <c r="B624" t="s">
        <v>1426</v>
      </c>
      <c r="C624" t="s">
        <v>1364</v>
      </c>
      <c r="D624" t="s">
        <v>211</v>
      </c>
      <c r="F624">
        <v>3713.98</v>
      </c>
      <c r="H624">
        <v>20382764.420000002</v>
      </c>
      <c r="I624">
        <v>3158665.71</v>
      </c>
      <c r="J624">
        <v>6553053.5300000012</v>
      </c>
      <c r="K624">
        <v>16530920.684119996</v>
      </c>
      <c r="L624">
        <v>46625404.344119996</v>
      </c>
      <c r="M624">
        <v>1.0450699999999999</v>
      </c>
      <c r="N624">
        <v>47981762.719999999</v>
      </c>
      <c r="O624">
        <v>12919.23</v>
      </c>
      <c r="Q624">
        <v>68891565.549999997</v>
      </c>
      <c r="R624">
        <v>3359327.44</v>
      </c>
      <c r="S624">
        <v>72947237.059999987</v>
      </c>
      <c r="T624">
        <v>1.5203117377260038</v>
      </c>
      <c r="V624">
        <v>-24965474.339999989</v>
      </c>
      <c r="W624">
        <v>1.5203117377260038</v>
      </c>
      <c r="X624">
        <v>4</v>
      </c>
      <c r="Y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1.0343951702324141</v>
      </c>
      <c r="AL624">
        <v>0</v>
      </c>
      <c r="AM624">
        <v>3841.7229743397811</v>
      </c>
      <c r="AN624">
        <v>3841.72</v>
      </c>
      <c r="AO624">
        <v>1.03</v>
      </c>
      <c r="AP624">
        <v>3365700.9999999995</v>
      </c>
      <c r="AQ624">
        <v>3369542.7199999997</v>
      </c>
      <c r="AS624">
        <v>3369542.7199999997</v>
      </c>
      <c r="AU624">
        <v>58</v>
      </c>
      <c r="AV624">
        <v>29</v>
      </c>
      <c r="AX624">
        <v>711.33</v>
      </c>
      <c r="AY624">
        <v>730</v>
      </c>
    </row>
    <row r="625" spans="1:51" x14ac:dyDescent="0.25">
      <c r="A625" t="s">
        <v>1427</v>
      </c>
      <c r="B625" t="s">
        <v>1428</v>
      </c>
      <c r="C625" t="s">
        <v>1364</v>
      </c>
      <c r="D625" t="s">
        <v>222</v>
      </c>
      <c r="F625">
        <v>3580.98</v>
      </c>
      <c r="H625">
        <v>21530029.18</v>
      </c>
      <c r="I625">
        <v>3045551.87</v>
      </c>
      <c r="J625">
        <v>4126674.709999999</v>
      </c>
      <c r="K625">
        <v>18105339.073119998</v>
      </c>
      <c r="L625">
        <v>46807594.833119996</v>
      </c>
      <c r="M625">
        <v>1.0450699999999999</v>
      </c>
      <c r="N625">
        <v>48101205.5</v>
      </c>
      <c r="O625">
        <v>13432.41</v>
      </c>
      <c r="Q625">
        <v>86431067.75</v>
      </c>
      <c r="R625">
        <v>1840658.6</v>
      </c>
      <c r="S625">
        <v>89191336.659999996</v>
      </c>
      <c r="T625">
        <v>1.8542432717200819</v>
      </c>
      <c r="V625">
        <v>-41090131.159999996</v>
      </c>
      <c r="W625">
        <v>1.8542432717200819</v>
      </c>
      <c r="X625">
        <v>4</v>
      </c>
      <c r="Y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1.0754838948284009</v>
      </c>
      <c r="AL625">
        <v>0</v>
      </c>
      <c r="AM625">
        <v>3851.286317702607</v>
      </c>
      <c r="AN625">
        <v>3851.28</v>
      </c>
      <c r="AO625">
        <v>1.07</v>
      </c>
      <c r="AP625">
        <v>1846877.5999999999</v>
      </c>
      <c r="AQ625">
        <v>1850728.88</v>
      </c>
      <c r="AS625">
        <v>1850728.88</v>
      </c>
      <c r="AU625">
        <v>58</v>
      </c>
      <c r="AV625">
        <v>29</v>
      </c>
      <c r="AX625">
        <v>143.5</v>
      </c>
      <c r="AY625">
        <v>437</v>
      </c>
    </row>
    <row r="626" spans="1:51" x14ac:dyDescent="0.25">
      <c r="A626" t="s">
        <v>1429</v>
      </c>
      <c r="B626" t="s">
        <v>1430</v>
      </c>
      <c r="C626" t="s">
        <v>1364</v>
      </c>
      <c r="D626" t="s">
        <v>211</v>
      </c>
      <c r="F626">
        <v>666.63</v>
      </c>
      <c r="H626">
        <v>3853710.9599999995</v>
      </c>
      <c r="I626">
        <v>566955.48</v>
      </c>
      <c r="J626">
        <v>1468979.96</v>
      </c>
      <c r="K626">
        <v>3302983.1087199994</v>
      </c>
      <c r="L626">
        <v>9192629.5087199993</v>
      </c>
      <c r="M626">
        <v>1.0450699999999999</v>
      </c>
      <c r="N626">
        <v>9458075.8699999992</v>
      </c>
      <c r="O626">
        <v>14187.89</v>
      </c>
      <c r="Q626">
        <v>6477836.1600000001</v>
      </c>
      <c r="R626">
        <v>1127609.08</v>
      </c>
      <c r="S626">
        <v>7707900</v>
      </c>
      <c r="T626">
        <v>0.81495434229372499</v>
      </c>
      <c r="V626">
        <v>1750175.8699999992</v>
      </c>
      <c r="W626">
        <v>0.81495434229372499</v>
      </c>
      <c r="X626">
        <v>2</v>
      </c>
      <c r="Y626">
        <v>0</v>
      </c>
      <c r="AA626">
        <v>0</v>
      </c>
      <c r="AB626">
        <v>0</v>
      </c>
      <c r="AC626">
        <v>253456.44597329997</v>
      </c>
      <c r="AD626">
        <v>13220.456150302658</v>
      </c>
      <c r="AE626">
        <v>21528.460055947526</v>
      </c>
      <c r="AF626">
        <v>21126.018938358549</v>
      </c>
      <c r="AG626">
        <v>0</v>
      </c>
      <c r="AH626">
        <v>19.831774973077508</v>
      </c>
      <c r="AI626">
        <v>31.690771399964824</v>
      </c>
      <c r="AJ626">
        <v>0</v>
      </c>
      <c r="AK626">
        <v>0</v>
      </c>
      <c r="AL626">
        <v>0</v>
      </c>
      <c r="AM626">
        <v>0</v>
      </c>
      <c r="AN626">
        <v>21126.01</v>
      </c>
      <c r="AO626">
        <v>31.69</v>
      </c>
      <c r="AP626">
        <v>1207316.8400000003</v>
      </c>
      <c r="AQ626">
        <v>1228442.8500000003</v>
      </c>
      <c r="AS626">
        <v>1228442.8500000003</v>
      </c>
      <c r="AU626">
        <v>64</v>
      </c>
      <c r="AV626">
        <v>32</v>
      </c>
      <c r="AX626">
        <v>60.33</v>
      </c>
      <c r="AY626">
        <v>351</v>
      </c>
    </row>
    <row r="627" spans="1:51" x14ac:dyDescent="0.25">
      <c r="A627" t="s">
        <v>1431</v>
      </c>
      <c r="B627" t="s">
        <v>1432</v>
      </c>
      <c r="C627" t="s">
        <v>1364</v>
      </c>
      <c r="D627" t="s">
        <v>222</v>
      </c>
      <c r="F627">
        <v>1568.98</v>
      </c>
      <c r="H627">
        <v>9317065.9199999999</v>
      </c>
      <c r="I627">
        <v>1334386.1100000001</v>
      </c>
      <c r="J627">
        <v>1421635.8100000003</v>
      </c>
      <c r="K627">
        <v>7784164.3371199993</v>
      </c>
      <c r="L627">
        <v>19857252.17712</v>
      </c>
      <c r="M627">
        <v>1.0450699999999999</v>
      </c>
      <c r="N627">
        <v>20401386.239999998</v>
      </c>
      <c r="O627">
        <v>13002.96</v>
      </c>
      <c r="Q627">
        <v>36086657.549999997</v>
      </c>
      <c r="R627">
        <v>876609.3</v>
      </c>
      <c r="S627">
        <v>37296760.389999993</v>
      </c>
      <c r="T627">
        <v>1.8281483400806393</v>
      </c>
      <c r="V627">
        <v>-16895374.149999995</v>
      </c>
      <c r="W627">
        <v>1.8281483400806393</v>
      </c>
      <c r="X627">
        <v>4</v>
      </c>
      <c r="Y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1.0410992088802404</v>
      </c>
      <c r="AL627">
        <v>0</v>
      </c>
      <c r="AM627">
        <v>1633.4638367489197</v>
      </c>
      <c r="AN627">
        <v>1633.46</v>
      </c>
      <c r="AO627">
        <v>1.04</v>
      </c>
      <c r="AP627">
        <v>877916.67000000016</v>
      </c>
      <c r="AQ627">
        <v>879550.13000000012</v>
      </c>
      <c r="AS627">
        <v>879550.13000000012</v>
      </c>
      <c r="AU627">
        <v>58</v>
      </c>
      <c r="AV627">
        <v>29</v>
      </c>
      <c r="AX627">
        <v>13.5</v>
      </c>
      <c r="AY627">
        <v>85</v>
      </c>
    </row>
    <row r="628" spans="1:51" x14ac:dyDescent="0.25">
      <c r="A628" t="s">
        <v>1433</v>
      </c>
      <c r="B628" t="s">
        <v>1434</v>
      </c>
      <c r="C628" t="s">
        <v>1364</v>
      </c>
      <c r="D628" t="s">
        <v>102</v>
      </c>
      <c r="F628">
        <v>6820.95</v>
      </c>
      <c r="H628">
        <v>42534181.010000005</v>
      </c>
      <c r="I628">
        <v>5801081.5499999998</v>
      </c>
      <c r="J628">
        <v>22782738.050000001</v>
      </c>
      <c r="K628">
        <v>38405854.188800007</v>
      </c>
      <c r="L628">
        <v>109523854.79880001</v>
      </c>
      <c r="M628">
        <v>1.0450699999999999</v>
      </c>
      <c r="N628">
        <v>112729143.08</v>
      </c>
      <c r="O628">
        <v>16526.89</v>
      </c>
      <c r="Q628">
        <v>13433831.060000001</v>
      </c>
      <c r="R628">
        <v>60519501.840000004</v>
      </c>
      <c r="S628">
        <v>74188844.350000009</v>
      </c>
      <c r="T628">
        <v>0.65811592568703137</v>
      </c>
      <c r="V628">
        <v>38540298.729999989</v>
      </c>
      <c r="W628">
        <v>0.65811592568703137</v>
      </c>
      <c r="X628">
        <v>1</v>
      </c>
      <c r="Y628">
        <v>1</v>
      </c>
      <c r="AA628">
        <v>3996953.3501044363</v>
      </c>
      <c r="AB628">
        <v>1199086.0050313307</v>
      </c>
      <c r="AC628">
        <v>23284204.146036405</v>
      </c>
      <c r="AD628">
        <v>1214519.5152771822</v>
      </c>
      <c r="AE628">
        <v>1214519.5152771822</v>
      </c>
      <c r="AF628">
        <v>1191815.9596214797</v>
      </c>
      <c r="AG628">
        <v>175.79457480722346</v>
      </c>
      <c r="AH628">
        <v>178.05723766882653</v>
      </c>
      <c r="AI628">
        <v>174.72873421172707</v>
      </c>
      <c r="AJ628">
        <v>0</v>
      </c>
      <c r="AK628">
        <v>0</v>
      </c>
      <c r="AL628">
        <v>0</v>
      </c>
      <c r="AM628">
        <v>0</v>
      </c>
      <c r="AN628">
        <v>2390901.96</v>
      </c>
      <c r="AO628">
        <v>350.52</v>
      </c>
      <c r="AP628">
        <v>64271428.910000004</v>
      </c>
      <c r="AQ628">
        <v>66662330.870000005</v>
      </c>
      <c r="AS628">
        <v>66662330.870000005</v>
      </c>
      <c r="AU628">
        <v>62</v>
      </c>
      <c r="AV628">
        <v>31</v>
      </c>
      <c r="AX628">
        <v>2209</v>
      </c>
      <c r="AY628">
        <v>4948.33</v>
      </c>
    </row>
    <row r="629" spans="1:51" x14ac:dyDescent="0.25">
      <c r="A629" t="s">
        <v>1435</v>
      </c>
      <c r="B629" t="s">
        <v>1436</v>
      </c>
      <c r="C629" t="s">
        <v>1364</v>
      </c>
      <c r="D629" t="s">
        <v>222</v>
      </c>
      <c r="F629">
        <v>2638.49</v>
      </c>
      <c r="H629">
        <v>16032360.459999999</v>
      </c>
      <c r="I629">
        <v>2243982.9700000002</v>
      </c>
      <c r="J629">
        <v>3231003.23</v>
      </c>
      <c r="K629">
        <v>14199641.639559999</v>
      </c>
      <c r="L629">
        <v>35706988.299559996</v>
      </c>
      <c r="M629">
        <v>1.0450699999999999</v>
      </c>
      <c r="N629">
        <v>36676324.409999996</v>
      </c>
      <c r="O629">
        <v>13900.49</v>
      </c>
      <c r="Q629">
        <v>21186287.649999999</v>
      </c>
      <c r="R629">
        <v>8798907.9399999995</v>
      </c>
      <c r="S629">
        <v>30233522.57</v>
      </c>
      <c r="T629">
        <v>0.82433349187402949</v>
      </c>
      <c r="V629">
        <v>6442801.8399999961</v>
      </c>
      <c r="W629">
        <v>0.82433349187402949</v>
      </c>
      <c r="X629">
        <v>2</v>
      </c>
      <c r="Y629">
        <v>0</v>
      </c>
      <c r="AA629">
        <v>0</v>
      </c>
      <c r="AB629">
        <v>0</v>
      </c>
      <c r="AC629">
        <v>1751131.8907689978</v>
      </c>
      <c r="AD629">
        <v>91340.199640244726</v>
      </c>
      <c r="AE629">
        <v>91340.199640244726</v>
      </c>
      <c r="AF629">
        <v>89632.736499430568</v>
      </c>
      <c r="AG629">
        <v>0</v>
      </c>
      <c r="AH629">
        <v>34.618361123310962</v>
      </c>
      <c r="AI629">
        <v>33.971224639635011</v>
      </c>
      <c r="AJ629">
        <v>0</v>
      </c>
      <c r="AK629">
        <v>0</v>
      </c>
      <c r="AL629">
        <v>0</v>
      </c>
      <c r="AM629">
        <v>0</v>
      </c>
      <c r="AN629">
        <v>89632.73</v>
      </c>
      <c r="AO629">
        <v>33.97</v>
      </c>
      <c r="AP629">
        <v>8876925.7200000007</v>
      </c>
      <c r="AQ629">
        <v>8966558.4500000011</v>
      </c>
      <c r="AS629">
        <v>8966558.4500000011</v>
      </c>
      <c r="AU629">
        <v>61</v>
      </c>
      <c r="AV629">
        <v>31</v>
      </c>
      <c r="AX629">
        <v>45</v>
      </c>
      <c r="AY629">
        <v>486</v>
      </c>
    </row>
    <row r="630" spans="1:51" x14ac:dyDescent="0.25">
      <c r="A630" t="s">
        <v>1437</v>
      </c>
      <c r="B630" t="s">
        <v>1438</v>
      </c>
      <c r="C630" t="s">
        <v>1364</v>
      </c>
      <c r="D630" t="s">
        <v>102</v>
      </c>
      <c r="F630">
        <v>4343.45</v>
      </c>
      <c r="H630">
        <v>25166526.719999999</v>
      </c>
      <c r="I630">
        <v>3694017.35</v>
      </c>
      <c r="J630">
        <v>8332106.1600000011</v>
      </c>
      <c r="K630">
        <v>22043983.053799994</v>
      </c>
      <c r="L630">
        <v>59236633.283799998</v>
      </c>
      <c r="M630">
        <v>1.0450699999999999</v>
      </c>
      <c r="N630">
        <v>60912906.020000003</v>
      </c>
      <c r="O630">
        <v>14024.08</v>
      </c>
      <c r="Q630">
        <v>34977424.439999998</v>
      </c>
      <c r="R630">
        <v>10682290.439999999</v>
      </c>
      <c r="S630">
        <v>45877974.259999998</v>
      </c>
      <c r="T630">
        <v>0.7531732970503251</v>
      </c>
      <c r="V630">
        <v>15034931.760000005</v>
      </c>
      <c r="W630">
        <v>0.7531732970503251</v>
      </c>
      <c r="X630">
        <v>2</v>
      </c>
      <c r="Y630">
        <v>0</v>
      </c>
      <c r="AA630">
        <v>0</v>
      </c>
      <c r="AB630">
        <v>0</v>
      </c>
      <c r="AC630">
        <v>4572883.7240854036</v>
      </c>
      <c r="AD630">
        <v>238524.64482624526</v>
      </c>
      <c r="AE630">
        <v>238524.64482624526</v>
      </c>
      <c r="AF630">
        <v>234065.79712478747</v>
      </c>
      <c r="AG630">
        <v>0</v>
      </c>
      <c r="AH630">
        <v>54.915941204859102</v>
      </c>
      <c r="AI630">
        <v>53.889372992618192</v>
      </c>
      <c r="AJ630">
        <v>0</v>
      </c>
      <c r="AK630">
        <v>0</v>
      </c>
      <c r="AL630">
        <v>0</v>
      </c>
      <c r="AM630">
        <v>0</v>
      </c>
      <c r="AN630">
        <v>234065.79</v>
      </c>
      <c r="AO630">
        <v>53.88</v>
      </c>
      <c r="AP630">
        <v>11026648.169999998</v>
      </c>
      <c r="AQ630">
        <v>11260713.959999997</v>
      </c>
      <c r="AS630">
        <v>11260713.959999997</v>
      </c>
      <c r="AU630">
        <v>62</v>
      </c>
      <c r="AV630">
        <v>31</v>
      </c>
      <c r="AX630">
        <v>590.5</v>
      </c>
      <c r="AY630">
        <v>1466.66</v>
      </c>
    </row>
    <row r="631" spans="1:51" x14ac:dyDescent="0.25">
      <c r="A631" t="s">
        <v>1439</v>
      </c>
      <c r="B631" t="s">
        <v>1440</v>
      </c>
      <c r="C631" t="s">
        <v>1364</v>
      </c>
      <c r="D631" t="s">
        <v>222</v>
      </c>
      <c r="F631">
        <v>2071.5</v>
      </c>
      <c r="H631">
        <v>13027625.539999999</v>
      </c>
      <c r="I631">
        <v>1761769.32</v>
      </c>
      <c r="J631">
        <v>3885635.8699999996</v>
      </c>
      <c r="K631">
        <v>11677168.787999999</v>
      </c>
      <c r="L631">
        <v>30352199.517999999</v>
      </c>
      <c r="M631">
        <v>1.0450699999999999</v>
      </c>
      <c r="N631">
        <v>31193883.149999999</v>
      </c>
      <c r="O631">
        <v>15058.59</v>
      </c>
      <c r="Q631">
        <v>23676305.440000001</v>
      </c>
      <c r="R631">
        <v>1893922.94</v>
      </c>
      <c r="S631">
        <v>25905380.220000003</v>
      </c>
      <c r="T631">
        <v>0.83046346283437955</v>
      </c>
      <c r="V631">
        <v>5288502.929999996</v>
      </c>
      <c r="W631">
        <v>0.83046346283437955</v>
      </c>
      <c r="X631">
        <v>2</v>
      </c>
      <c r="Y631">
        <v>0</v>
      </c>
      <c r="AA631">
        <v>0</v>
      </c>
      <c r="AB631">
        <v>0</v>
      </c>
      <c r="AC631">
        <v>1027075.7702024993</v>
      </c>
      <c r="AD631">
        <v>53572.952665922217</v>
      </c>
      <c r="AE631">
        <v>66897.986898122341</v>
      </c>
      <c r="AF631">
        <v>65647.432955027121</v>
      </c>
      <c r="AG631">
        <v>0</v>
      </c>
      <c r="AH631">
        <v>25.861912945171238</v>
      </c>
      <c r="AI631">
        <v>31.69077139996482</v>
      </c>
      <c r="AJ631">
        <v>0</v>
      </c>
      <c r="AK631">
        <v>0</v>
      </c>
      <c r="AL631">
        <v>0</v>
      </c>
      <c r="AM631">
        <v>0</v>
      </c>
      <c r="AN631">
        <v>65647.429999999993</v>
      </c>
      <c r="AO631">
        <v>31.69</v>
      </c>
      <c r="AP631">
        <v>2090016.1400000004</v>
      </c>
      <c r="AQ631">
        <v>2155663.5700000003</v>
      </c>
      <c r="AS631">
        <v>2155663.5700000003</v>
      </c>
      <c r="AU631">
        <v>59</v>
      </c>
      <c r="AV631">
        <v>30</v>
      </c>
      <c r="AX631">
        <v>181</v>
      </c>
      <c r="AY631">
        <v>793</v>
      </c>
    </row>
    <row r="632" spans="1:51" x14ac:dyDescent="0.25">
      <c r="A632" t="s">
        <v>1441</v>
      </c>
      <c r="B632" t="s">
        <v>1442</v>
      </c>
      <c r="C632" t="s">
        <v>1364</v>
      </c>
      <c r="D632" t="s">
        <v>222</v>
      </c>
      <c r="F632">
        <v>3942.99</v>
      </c>
      <c r="H632">
        <v>24437455.98</v>
      </c>
      <c r="I632">
        <v>3353434.13</v>
      </c>
      <c r="J632">
        <v>6304510.0199999996</v>
      </c>
      <c r="K632">
        <v>21797848.481560003</v>
      </c>
      <c r="L632">
        <v>55893248.611560002</v>
      </c>
      <c r="M632">
        <v>1.0450699999999999</v>
      </c>
      <c r="N632">
        <v>57429928.289999999</v>
      </c>
      <c r="O632">
        <v>14565.07</v>
      </c>
      <c r="Q632">
        <v>32394523.760000002</v>
      </c>
      <c r="R632">
        <v>6918575.2800000003</v>
      </c>
      <c r="S632">
        <v>40114996.719999999</v>
      </c>
      <c r="T632">
        <v>0.69850333988637481</v>
      </c>
      <c r="V632">
        <v>17314931.57</v>
      </c>
      <c r="W632">
        <v>0.69850333988637481</v>
      </c>
      <c r="X632">
        <v>2</v>
      </c>
      <c r="Y632">
        <v>0</v>
      </c>
      <c r="AA632">
        <v>0</v>
      </c>
      <c r="AB632">
        <v>0</v>
      </c>
      <c r="AC632">
        <v>6476814.1133377021</v>
      </c>
      <c r="AD632">
        <v>337834.91538448655</v>
      </c>
      <c r="AE632">
        <v>337834.91538448655</v>
      </c>
      <c r="AF632">
        <v>331519.6164474244</v>
      </c>
      <c r="AG632">
        <v>0</v>
      </c>
      <c r="AH632">
        <v>85.67988135513572</v>
      </c>
      <c r="AI632">
        <v>84.07822907170052</v>
      </c>
      <c r="AJ632">
        <v>0</v>
      </c>
      <c r="AK632">
        <v>0</v>
      </c>
      <c r="AL632">
        <v>0</v>
      </c>
      <c r="AM632">
        <v>0</v>
      </c>
      <c r="AN632">
        <v>331519.61</v>
      </c>
      <c r="AO632">
        <v>84.07</v>
      </c>
      <c r="AP632">
        <v>7162656.7300000014</v>
      </c>
      <c r="AQ632">
        <v>7494176.3400000017</v>
      </c>
      <c r="AS632">
        <v>7494176.3400000017</v>
      </c>
      <c r="AU632">
        <v>61</v>
      </c>
      <c r="AV632">
        <v>31</v>
      </c>
      <c r="AX632">
        <v>230</v>
      </c>
      <c r="AY632">
        <v>1170</v>
      </c>
    </row>
    <row r="633" spans="1:51" x14ac:dyDescent="0.25">
      <c r="A633" t="s">
        <v>1443</v>
      </c>
      <c r="B633" t="s">
        <v>1444</v>
      </c>
      <c r="C633" t="s">
        <v>1364</v>
      </c>
      <c r="D633" t="s">
        <v>222</v>
      </c>
      <c r="F633">
        <v>1814.48</v>
      </c>
      <c r="H633">
        <v>11292154.07</v>
      </c>
      <c r="I633">
        <v>1543178.95</v>
      </c>
      <c r="J633">
        <v>2828991.4</v>
      </c>
      <c r="K633">
        <v>10023325.867120001</v>
      </c>
      <c r="L633">
        <v>25687650.28712</v>
      </c>
      <c r="M633">
        <v>1.0450699999999999</v>
      </c>
      <c r="N633">
        <v>26393641.379999999</v>
      </c>
      <c r="O633">
        <v>14546.11</v>
      </c>
      <c r="Q633">
        <v>12648556.68</v>
      </c>
      <c r="R633">
        <v>4602640.99</v>
      </c>
      <c r="S633">
        <v>17544024.68</v>
      </c>
      <c r="T633">
        <v>0.66470648848378044</v>
      </c>
      <c r="V633">
        <v>8849616.6999999993</v>
      </c>
      <c r="W633">
        <v>0.66470648848378044</v>
      </c>
      <c r="X633">
        <v>1</v>
      </c>
      <c r="Y633">
        <v>1</v>
      </c>
      <c r="AA633">
        <v>761870.75328040868</v>
      </c>
      <c r="AB633">
        <v>228561.2259841226</v>
      </c>
      <c r="AC633">
        <v>3928774.8694952279</v>
      </c>
      <c r="AD633">
        <v>204927.50021455079</v>
      </c>
      <c r="AE633">
        <v>204927.50021455079</v>
      </c>
      <c r="AF633">
        <v>201096.69894048219</v>
      </c>
      <c r="AG633">
        <v>125.96513931491259</v>
      </c>
      <c r="AH633">
        <v>112.94007110276817</v>
      </c>
      <c r="AI633">
        <v>110.82883191905239</v>
      </c>
      <c r="AJ633">
        <v>0</v>
      </c>
      <c r="AK633">
        <v>0</v>
      </c>
      <c r="AL633">
        <v>0</v>
      </c>
      <c r="AM633">
        <v>0</v>
      </c>
      <c r="AN633">
        <v>429657.92</v>
      </c>
      <c r="AO633">
        <v>236.79</v>
      </c>
      <c r="AP633">
        <v>4772546.5699999994</v>
      </c>
      <c r="AQ633">
        <v>5202204.4899999993</v>
      </c>
      <c r="AS633">
        <v>5202204.4899999993</v>
      </c>
      <c r="AU633">
        <v>64</v>
      </c>
      <c r="AV633">
        <v>32</v>
      </c>
      <c r="AX633">
        <v>44</v>
      </c>
      <c r="AY633">
        <v>588</v>
      </c>
    </row>
    <row r="634" spans="1:51" x14ac:dyDescent="0.25">
      <c r="A634" t="s">
        <v>1445</v>
      </c>
      <c r="B634" t="s">
        <v>1446</v>
      </c>
      <c r="C634" t="s">
        <v>1364</v>
      </c>
      <c r="D634" t="s">
        <v>222</v>
      </c>
      <c r="F634">
        <v>4303.5</v>
      </c>
      <c r="H634">
        <v>25820575.77</v>
      </c>
      <c r="I634">
        <v>3660040.68</v>
      </c>
      <c r="J634">
        <v>4696144.2200000007</v>
      </c>
      <c r="K634">
        <v>21664801.619999997</v>
      </c>
      <c r="L634">
        <v>55841562.289999999</v>
      </c>
      <c r="M634">
        <v>1.0450699999999999</v>
      </c>
      <c r="N634">
        <v>57381908.890000001</v>
      </c>
      <c r="O634">
        <v>13333.77</v>
      </c>
      <c r="Q634">
        <v>87339141.239999995</v>
      </c>
      <c r="R634">
        <v>2535929.71</v>
      </c>
      <c r="S634">
        <v>90168993.909999982</v>
      </c>
      <c r="T634">
        <v>1.5713836582685352</v>
      </c>
      <c r="V634">
        <v>-32787085.019999981</v>
      </c>
      <c r="W634">
        <v>1.5713836582685352</v>
      </c>
      <c r="X634">
        <v>4</v>
      </c>
      <c r="Y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1.0675863942542929</v>
      </c>
      <c r="AL634">
        <v>0</v>
      </c>
      <c r="AM634">
        <v>4594.3580476733496</v>
      </c>
      <c r="AN634">
        <v>4594.3500000000004</v>
      </c>
      <c r="AO634">
        <v>1.06</v>
      </c>
      <c r="AP634">
        <v>2556878.7099999995</v>
      </c>
      <c r="AQ634">
        <v>2561473.0599999996</v>
      </c>
      <c r="AS634">
        <v>2561473.0599999996</v>
      </c>
      <c r="AU634">
        <v>59</v>
      </c>
      <c r="AV634">
        <v>30</v>
      </c>
      <c r="AX634">
        <v>122</v>
      </c>
      <c r="AY634">
        <v>473</v>
      </c>
    </row>
    <row r="635" spans="1:51" x14ac:dyDescent="0.25">
      <c r="A635" t="s">
        <v>1447</v>
      </c>
      <c r="B635" t="s">
        <v>1448</v>
      </c>
      <c r="C635" t="s">
        <v>1364</v>
      </c>
      <c r="D635" t="s">
        <v>222</v>
      </c>
      <c r="F635">
        <v>2598</v>
      </c>
      <c r="H635">
        <v>16780458.630000003</v>
      </c>
      <c r="I635">
        <v>2209547.04</v>
      </c>
      <c r="J635">
        <v>5779539.2800000012</v>
      </c>
      <c r="K635">
        <v>15043537.944000002</v>
      </c>
      <c r="L635">
        <v>39813082.894000009</v>
      </c>
      <c r="M635">
        <v>1.0450699999999999</v>
      </c>
      <c r="N635">
        <v>40929446.280000001</v>
      </c>
      <c r="O635">
        <v>15754.21</v>
      </c>
      <c r="Q635">
        <v>9157782.4199999999</v>
      </c>
      <c r="R635">
        <v>17534881.09</v>
      </c>
      <c r="S635">
        <v>28021881.09</v>
      </c>
      <c r="T635">
        <v>0.68463865595202966</v>
      </c>
      <c r="V635">
        <v>12907565.190000001</v>
      </c>
      <c r="W635">
        <v>0.68463865595202966</v>
      </c>
      <c r="X635">
        <v>1</v>
      </c>
      <c r="Y635">
        <v>1</v>
      </c>
      <c r="AA635">
        <v>365644.25962827727</v>
      </c>
      <c r="AB635">
        <v>109693.27788848318</v>
      </c>
      <c r="AC635">
        <v>7377425.8732845141</v>
      </c>
      <c r="AD635">
        <v>384811.42148635938</v>
      </c>
      <c r="AE635">
        <v>384811.42148635938</v>
      </c>
      <c r="AF635">
        <v>377617.96974287578</v>
      </c>
      <c r="AG635">
        <v>42.222200880863426</v>
      </c>
      <c r="AH635">
        <v>148.1183300563354</v>
      </c>
      <c r="AI635">
        <v>145.34948796877435</v>
      </c>
      <c r="AJ635">
        <v>0</v>
      </c>
      <c r="AK635">
        <v>0</v>
      </c>
      <c r="AL635">
        <v>0</v>
      </c>
      <c r="AM635">
        <v>0</v>
      </c>
      <c r="AN635">
        <v>487311.24</v>
      </c>
      <c r="AO635">
        <v>187.57</v>
      </c>
      <c r="AP635">
        <v>18169868.939999998</v>
      </c>
      <c r="AQ635">
        <v>18657180.179999996</v>
      </c>
      <c r="AS635">
        <v>18657180.179999996</v>
      </c>
      <c r="AU635">
        <v>61</v>
      </c>
      <c r="AV635">
        <v>31</v>
      </c>
      <c r="AX635">
        <v>216</v>
      </c>
      <c r="AY635">
        <v>1412</v>
      </c>
    </row>
    <row r="636" spans="1:51" x14ac:dyDescent="0.25">
      <c r="A636" t="s">
        <v>1449</v>
      </c>
      <c r="B636" t="s">
        <v>1450</v>
      </c>
      <c r="C636" t="s">
        <v>1364</v>
      </c>
      <c r="D636" t="s">
        <v>222</v>
      </c>
      <c r="F636">
        <v>2806.82</v>
      </c>
      <c r="H636">
        <v>17118656.02</v>
      </c>
      <c r="I636">
        <v>2387144.27</v>
      </c>
      <c r="J636">
        <v>3756317.8499999992</v>
      </c>
      <c r="K636">
        <v>15218643.631080002</v>
      </c>
      <c r="L636">
        <v>38480761.771080002</v>
      </c>
      <c r="M636">
        <v>1.0450699999999999</v>
      </c>
      <c r="N636">
        <v>39529185.43</v>
      </c>
      <c r="O636">
        <v>14083.26</v>
      </c>
      <c r="Q636">
        <v>16038414.109999999</v>
      </c>
      <c r="R636">
        <v>14345596.42</v>
      </c>
      <c r="S636">
        <v>30532592.939999998</v>
      </c>
      <c r="T636">
        <v>0.77240632732157966</v>
      </c>
      <c r="V636">
        <v>8996592.4900000021</v>
      </c>
      <c r="W636">
        <v>0.77240632732157966</v>
      </c>
      <c r="X636">
        <v>2</v>
      </c>
      <c r="Y636">
        <v>0</v>
      </c>
      <c r="AA636">
        <v>0</v>
      </c>
      <c r="AB636">
        <v>0</v>
      </c>
      <c r="AC636">
        <v>3840757.7106405036</v>
      </c>
      <c r="AD636">
        <v>200336.46689265338</v>
      </c>
      <c r="AE636">
        <v>200336.46689265338</v>
      </c>
      <c r="AF636">
        <v>196591.48785464582</v>
      </c>
      <c r="AG636">
        <v>0</v>
      </c>
      <c r="AH636">
        <v>71.374889338344943</v>
      </c>
      <c r="AI636">
        <v>70.040646658726175</v>
      </c>
      <c r="AJ636">
        <v>0</v>
      </c>
      <c r="AK636">
        <v>0</v>
      </c>
      <c r="AL636">
        <v>0</v>
      </c>
      <c r="AM636">
        <v>0</v>
      </c>
      <c r="AN636">
        <v>196591.48</v>
      </c>
      <c r="AO636">
        <v>70.040000000000006</v>
      </c>
      <c r="AP636">
        <v>14445188.65</v>
      </c>
      <c r="AQ636">
        <v>14641780.130000001</v>
      </c>
      <c r="AS636">
        <v>14641780.130000001</v>
      </c>
      <c r="AU636">
        <v>62</v>
      </c>
      <c r="AV636">
        <v>31</v>
      </c>
      <c r="AX636">
        <v>113</v>
      </c>
      <c r="AY636">
        <v>574</v>
      </c>
    </row>
    <row r="637" spans="1:51" x14ac:dyDescent="0.25">
      <c r="A637" t="s">
        <v>1451</v>
      </c>
      <c r="B637" t="s">
        <v>1452</v>
      </c>
      <c r="C637" t="s">
        <v>1364</v>
      </c>
      <c r="D637" t="s">
        <v>222</v>
      </c>
      <c r="F637">
        <v>3364</v>
      </c>
      <c r="H637">
        <v>20170014.16</v>
      </c>
      <c r="I637">
        <v>2861014.72</v>
      </c>
      <c r="J637">
        <v>3561643.2399999998</v>
      </c>
      <c r="K637">
        <v>16898807.517999999</v>
      </c>
      <c r="L637">
        <v>43491479.637999997</v>
      </c>
      <c r="M637">
        <v>1.0450699999999999</v>
      </c>
      <c r="N637">
        <v>44690011.369999997</v>
      </c>
      <c r="O637">
        <v>13284.78</v>
      </c>
      <c r="Q637">
        <v>72287783.180000007</v>
      </c>
      <c r="R637">
        <v>2116867.2000000002</v>
      </c>
      <c r="S637">
        <v>75311709.63000001</v>
      </c>
      <c r="T637">
        <v>1.6852022928899071</v>
      </c>
      <c r="V637">
        <v>-30621698.260000013</v>
      </c>
      <c r="W637">
        <v>1.6852022928899071</v>
      </c>
      <c r="X637">
        <v>4</v>
      </c>
      <c r="Y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1.0636636654825398</v>
      </c>
      <c r="AL637">
        <v>0</v>
      </c>
      <c r="AM637">
        <v>3578.1645706832637</v>
      </c>
      <c r="AN637">
        <v>3578.16</v>
      </c>
      <c r="AO637">
        <v>1.06</v>
      </c>
      <c r="AP637">
        <v>2123970.2000000002</v>
      </c>
      <c r="AQ637">
        <v>2127548.3600000003</v>
      </c>
      <c r="AS637">
        <v>2127548.3600000003</v>
      </c>
      <c r="AU637">
        <v>59</v>
      </c>
      <c r="AV637">
        <v>30</v>
      </c>
      <c r="AX637">
        <v>66.5</v>
      </c>
      <c r="AY637">
        <v>359</v>
      </c>
    </row>
    <row r="638" spans="1:51" x14ac:dyDescent="0.25">
      <c r="A638" t="s">
        <v>1453</v>
      </c>
      <c r="B638" t="s">
        <v>1454</v>
      </c>
      <c r="C638" t="s">
        <v>1364</v>
      </c>
      <c r="D638" t="s">
        <v>102</v>
      </c>
      <c r="F638">
        <v>3200.62</v>
      </c>
      <c r="H638">
        <v>20152040.199999999</v>
      </c>
      <c r="I638">
        <v>2722063.29</v>
      </c>
      <c r="J638">
        <v>11166539.99</v>
      </c>
      <c r="K638">
        <v>18029077.13228</v>
      </c>
      <c r="L638">
        <v>52069720.612279996</v>
      </c>
      <c r="M638">
        <v>1.0450699999999999</v>
      </c>
      <c r="N638">
        <v>53603932.409999996</v>
      </c>
      <c r="O638">
        <v>16747.98</v>
      </c>
      <c r="Q638">
        <v>5793715.1600000001</v>
      </c>
      <c r="R638">
        <v>36113028.990000002</v>
      </c>
      <c r="S638">
        <v>43311410.310000002</v>
      </c>
      <c r="T638">
        <v>0.80798942097613924</v>
      </c>
      <c r="V638">
        <v>10292522.099999994</v>
      </c>
      <c r="W638">
        <v>0.80798942097613924</v>
      </c>
      <c r="X638">
        <v>2</v>
      </c>
      <c r="Y638">
        <v>0</v>
      </c>
      <c r="AA638">
        <v>0</v>
      </c>
      <c r="AB638">
        <v>0</v>
      </c>
      <c r="AC638">
        <v>4433490.6313550975</v>
      </c>
      <c r="AD638">
        <v>231253.80875411705</v>
      </c>
      <c r="AE638">
        <v>231253.80875411705</v>
      </c>
      <c r="AF638">
        <v>226930.87803822485</v>
      </c>
      <c r="AG638">
        <v>0</v>
      </c>
      <c r="AH638">
        <v>72.252816252512659</v>
      </c>
      <c r="AI638">
        <v>70.902162093039749</v>
      </c>
      <c r="AJ638">
        <v>0</v>
      </c>
      <c r="AK638">
        <v>0</v>
      </c>
      <c r="AL638">
        <v>0</v>
      </c>
      <c r="AM638">
        <v>0</v>
      </c>
      <c r="AN638">
        <v>226930.87</v>
      </c>
      <c r="AO638">
        <v>70.900000000000006</v>
      </c>
      <c r="AP638">
        <v>37495040.360000007</v>
      </c>
      <c r="AQ638">
        <v>37721971.230000004</v>
      </c>
      <c r="AS638">
        <v>37721971.230000004</v>
      </c>
      <c r="AU638">
        <v>60</v>
      </c>
      <c r="AV638">
        <v>30</v>
      </c>
      <c r="AX638">
        <v>1053</v>
      </c>
      <c r="AY638">
        <v>2513.33</v>
      </c>
    </row>
    <row r="639" spans="1:51" x14ac:dyDescent="0.25">
      <c r="A639" t="s">
        <v>1455</v>
      </c>
      <c r="B639" t="s">
        <v>1456</v>
      </c>
      <c r="C639" t="s">
        <v>1364</v>
      </c>
      <c r="D639" t="s">
        <v>102</v>
      </c>
      <c r="F639">
        <v>8302.0499999999993</v>
      </c>
      <c r="H639">
        <v>46766885.980000004</v>
      </c>
      <c r="I639">
        <v>7060727.4800000004</v>
      </c>
      <c r="J639">
        <v>11528902.470000001</v>
      </c>
      <c r="K639">
        <v>38262120.703200012</v>
      </c>
      <c r="L639">
        <v>103618636.63320002</v>
      </c>
      <c r="M639">
        <v>1.0450699999999999</v>
      </c>
      <c r="N639">
        <v>106564254.8</v>
      </c>
      <c r="O639">
        <v>12835.89</v>
      </c>
      <c r="Q639">
        <v>122524879.5</v>
      </c>
      <c r="R639">
        <v>6522012.5300000003</v>
      </c>
      <c r="S639">
        <v>129902175.46000001</v>
      </c>
      <c r="T639">
        <v>1.2190032736943608</v>
      </c>
      <c r="V639">
        <v>-23337920.660000011</v>
      </c>
      <c r="W639">
        <v>1.2190032736943608</v>
      </c>
      <c r="X639">
        <v>4</v>
      </c>
      <c r="Y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1.0277229473493898</v>
      </c>
      <c r="AL639">
        <v>0</v>
      </c>
      <c r="AM639">
        <v>8532.2072950420006</v>
      </c>
      <c r="AN639">
        <v>8532.2000000000007</v>
      </c>
      <c r="AO639">
        <v>1.02</v>
      </c>
      <c r="AP639">
        <v>6537211.540000001</v>
      </c>
      <c r="AQ639">
        <v>6545743.7400000012</v>
      </c>
      <c r="AS639">
        <v>6545743.7400000012</v>
      </c>
      <c r="AU639">
        <v>51</v>
      </c>
      <c r="AV639">
        <v>26</v>
      </c>
      <c r="AX639">
        <v>753</v>
      </c>
      <c r="AY639">
        <v>1335</v>
      </c>
    </row>
    <row r="640" spans="1:51" x14ac:dyDescent="0.25">
      <c r="A640" t="s">
        <v>1460</v>
      </c>
      <c r="B640" t="s">
        <v>1461</v>
      </c>
      <c r="C640" t="s">
        <v>1459</v>
      </c>
      <c r="D640" t="s">
        <v>97</v>
      </c>
      <c r="F640">
        <v>52.97</v>
      </c>
      <c r="H640">
        <v>307534.88</v>
      </c>
      <c r="I640">
        <v>45049.919999999998</v>
      </c>
      <c r="J640">
        <v>95259.47</v>
      </c>
      <c r="K640">
        <v>276302.14967999997</v>
      </c>
      <c r="L640">
        <v>724146.41968000005</v>
      </c>
      <c r="M640">
        <v>0.9</v>
      </c>
      <c r="N640">
        <v>679361.99</v>
      </c>
      <c r="O640">
        <v>12825.41</v>
      </c>
      <c r="Q640">
        <v>67936.19</v>
      </c>
      <c r="R640">
        <v>347621.67</v>
      </c>
      <c r="S640">
        <v>415557.86</v>
      </c>
      <c r="T640">
        <v>0.6116884166569283</v>
      </c>
      <c r="V640">
        <v>263804.13</v>
      </c>
      <c r="W640">
        <v>0.6116884166569283</v>
      </c>
      <c r="X640">
        <v>1</v>
      </c>
      <c r="Y640">
        <v>1</v>
      </c>
      <c r="AA640">
        <v>55628.717525790795</v>
      </c>
      <c r="AB640">
        <v>16688.615257737238</v>
      </c>
      <c r="AC640">
        <v>161261.38416803649</v>
      </c>
      <c r="AD640">
        <v>8411.5006424228995</v>
      </c>
      <c r="AE640">
        <v>8411.5006424228995</v>
      </c>
      <c r="AF640">
        <v>8254.2607046688809</v>
      </c>
      <c r="AG640">
        <v>315.05786780700845</v>
      </c>
      <c r="AH640">
        <v>158.79744463701905</v>
      </c>
      <c r="AI640">
        <v>155.82897309172893</v>
      </c>
      <c r="AJ640">
        <v>0</v>
      </c>
      <c r="AK640">
        <v>0</v>
      </c>
      <c r="AL640">
        <v>0</v>
      </c>
      <c r="AM640">
        <v>0</v>
      </c>
      <c r="AN640">
        <v>24942.87</v>
      </c>
      <c r="AO640">
        <v>470.88</v>
      </c>
      <c r="AP640">
        <v>347621.67</v>
      </c>
      <c r="AQ640">
        <v>372564.54</v>
      </c>
      <c r="AS640">
        <v>372564.54</v>
      </c>
      <c r="AU640">
        <v>76</v>
      </c>
      <c r="AV640">
        <v>38</v>
      </c>
      <c r="AX640">
        <v>1</v>
      </c>
      <c r="AY640">
        <v>25.06964173031637</v>
      </c>
    </row>
    <row r="641" spans="1:51" x14ac:dyDescent="0.25">
      <c r="A641" t="s">
        <v>1462</v>
      </c>
      <c r="B641" t="s">
        <v>1463</v>
      </c>
      <c r="C641" t="s">
        <v>1459</v>
      </c>
      <c r="D641" t="s">
        <v>102</v>
      </c>
      <c r="F641">
        <v>265.27999999999997</v>
      </c>
      <c r="H641">
        <v>1526017.75</v>
      </c>
      <c r="I641">
        <v>225615.33</v>
      </c>
      <c r="J641">
        <v>411922.02</v>
      </c>
      <c r="K641">
        <v>1228247.8783199997</v>
      </c>
      <c r="L641">
        <v>3391802.9783199998</v>
      </c>
      <c r="M641">
        <v>0.9</v>
      </c>
      <c r="N641">
        <v>3175447.46</v>
      </c>
      <c r="O641">
        <v>11970.17</v>
      </c>
      <c r="Q641">
        <v>2711426.08</v>
      </c>
      <c r="R641">
        <v>338939.15</v>
      </c>
      <c r="S641">
        <v>3142701.27</v>
      </c>
      <c r="T641">
        <v>0.98968769270709334</v>
      </c>
      <c r="V641">
        <v>32746.189999999944</v>
      </c>
      <c r="W641">
        <v>0.98968769270709334</v>
      </c>
      <c r="X641">
        <v>3</v>
      </c>
      <c r="Y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24.512832527811785</v>
      </c>
      <c r="AK641">
        <v>0</v>
      </c>
      <c r="AL641">
        <v>6502.7642129779097</v>
      </c>
      <c r="AM641">
        <v>0</v>
      </c>
      <c r="AN641">
        <v>6502.76</v>
      </c>
      <c r="AO641">
        <v>24.51</v>
      </c>
      <c r="AP641">
        <v>345551.56999999995</v>
      </c>
      <c r="AQ641">
        <v>352054.32999999996</v>
      </c>
      <c r="AS641">
        <v>352054.32999999996</v>
      </c>
      <c r="AU641">
        <v>90</v>
      </c>
      <c r="AV641">
        <v>45</v>
      </c>
      <c r="AX641">
        <v>8</v>
      </c>
      <c r="AY641">
        <v>84.66</v>
      </c>
    </row>
    <row r="642" spans="1:51" x14ac:dyDescent="0.25">
      <c r="A642" t="s">
        <v>1464</v>
      </c>
      <c r="B642" t="s">
        <v>1465</v>
      </c>
      <c r="C642" t="s">
        <v>1459</v>
      </c>
      <c r="D642" t="s">
        <v>102</v>
      </c>
      <c r="F642">
        <v>643.20000000000005</v>
      </c>
      <c r="H642">
        <v>3772741</v>
      </c>
      <c r="I642">
        <v>547028.73</v>
      </c>
      <c r="J642">
        <v>1023769.6700000002</v>
      </c>
      <c r="K642">
        <v>3035449.4177999995</v>
      </c>
      <c r="L642">
        <v>8378988.8178000003</v>
      </c>
      <c r="M642">
        <v>0.9</v>
      </c>
      <c r="N642">
        <v>7844634.8700000001</v>
      </c>
      <c r="O642">
        <v>12196.26</v>
      </c>
      <c r="Q642">
        <v>7060171.3799999999</v>
      </c>
      <c r="R642">
        <v>868171.84</v>
      </c>
      <c r="S642">
        <v>9046196.4700000007</v>
      </c>
      <c r="T642">
        <v>1.1531698568400037</v>
      </c>
      <c r="V642">
        <v>-1201561.6000000006</v>
      </c>
      <c r="W642">
        <v>1.1531698568400037</v>
      </c>
      <c r="X642">
        <v>4</v>
      </c>
      <c r="Y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0.97650966123405403</v>
      </c>
      <c r="AL642">
        <v>0</v>
      </c>
      <c r="AM642">
        <v>628.09101410574362</v>
      </c>
      <c r="AN642">
        <v>628.09</v>
      </c>
      <c r="AO642">
        <v>0.97</v>
      </c>
      <c r="AP642">
        <v>868171.83999999985</v>
      </c>
      <c r="AQ642">
        <v>868799.92999999982</v>
      </c>
      <c r="AS642">
        <v>868799.92999999982</v>
      </c>
      <c r="AU642">
        <v>76</v>
      </c>
      <c r="AV642">
        <v>38</v>
      </c>
      <c r="AX642">
        <v>3.5</v>
      </c>
      <c r="AY642">
        <v>235</v>
      </c>
    </row>
    <row r="643" spans="1:51" x14ac:dyDescent="0.25">
      <c r="A643" t="s">
        <v>1466</v>
      </c>
      <c r="B643" t="s">
        <v>1467</v>
      </c>
      <c r="C643" t="s">
        <v>1459</v>
      </c>
      <c r="D643" t="s">
        <v>102</v>
      </c>
      <c r="F643">
        <v>380.78</v>
      </c>
      <c r="H643">
        <v>2268651.6</v>
      </c>
      <c r="I643">
        <v>323845.77</v>
      </c>
      <c r="J643">
        <v>729939.11999999988</v>
      </c>
      <c r="K643">
        <v>1954102.9293199996</v>
      </c>
      <c r="L643">
        <v>5276539.4193200003</v>
      </c>
      <c r="M643">
        <v>0.9</v>
      </c>
      <c r="N643">
        <v>4944295.7699999996</v>
      </c>
      <c r="O643">
        <v>12984.65</v>
      </c>
      <c r="Q643">
        <v>2874598.12</v>
      </c>
      <c r="R643">
        <v>1350062.84</v>
      </c>
      <c r="S643">
        <v>4380408.7300000004</v>
      </c>
      <c r="T643">
        <v>0.88595200080435332</v>
      </c>
      <c r="V643">
        <v>563887.03999999911</v>
      </c>
      <c r="W643">
        <v>0.88595200080435332</v>
      </c>
      <c r="X643">
        <v>2</v>
      </c>
      <c r="Y643">
        <v>0</v>
      </c>
      <c r="AA643">
        <v>0</v>
      </c>
      <c r="AB643">
        <v>0</v>
      </c>
      <c r="AC643">
        <v>32888.108730499778</v>
      </c>
      <c r="AD643">
        <v>1715.4655414988392</v>
      </c>
      <c r="AE643">
        <v>12297.086869933393</v>
      </c>
      <c r="AF643">
        <v>12067.211933678604</v>
      </c>
      <c r="AG643">
        <v>0</v>
      </c>
      <c r="AH643">
        <v>4.5051356203026405</v>
      </c>
      <c r="AI643">
        <v>31.69077139996482</v>
      </c>
      <c r="AJ643">
        <v>0</v>
      </c>
      <c r="AK643">
        <v>0</v>
      </c>
      <c r="AL643">
        <v>0</v>
      </c>
      <c r="AM643">
        <v>0</v>
      </c>
      <c r="AN643">
        <v>12067.21</v>
      </c>
      <c r="AO643">
        <v>31.69</v>
      </c>
      <c r="AP643">
        <v>1382171.09</v>
      </c>
      <c r="AQ643">
        <v>1394238.3</v>
      </c>
      <c r="AS643">
        <v>1394238.3</v>
      </c>
      <c r="AU643">
        <v>90</v>
      </c>
      <c r="AV643">
        <v>45</v>
      </c>
      <c r="AX643">
        <v>8.33</v>
      </c>
      <c r="AY643">
        <v>186.33</v>
      </c>
    </row>
    <row r="644" spans="1:51" x14ac:dyDescent="0.25">
      <c r="A644" t="s">
        <v>1470</v>
      </c>
      <c r="B644" t="s">
        <v>1471</v>
      </c>
      <c r="C644" t="s">
        <v>1459</v>
      </c>
      <c r="D644" t="s">
        <v>222</v>
      </c>
      <c r="F644">
        <v>822.32</v>
      </c>
      <c r="H644">
        <v>5267101.18</v>
      </c>
      <c r="I644">
        <v>699366.71</v>
      </c>
      <c r="J644">
        <v>1572014.2600000002</v>
      </c>
      <c r="K644">
        <v>4672451.05908</v>
      </c>
      <c r="L644">
        <v>12210933.209079999</v>
      </c>
      <c r="M644">
        <v>0.9</v>
      </c>
      <c r="N644">
        <v>11457084.99</v>
      </c>
      <c r="O644">
        <v>13932.63</v>
      </c>
      <c r="Q644">
        <v>2413433.2999999998</v>
      </c>
      <c r="R644">
        <v>4913748.24</v>
      </c>
      <c r="S644">
        <v>7869181.0199999996</v>
      </c>
      <c r="T644">
        <v>0.68683971768284835</v>
      </c>
      <c r="V644">
        <v>3587903.9700000007</v>
      </c>
      <c r="W644">
        <v>0.68683971768284835</v>
      </c>
      <c r="X644">
        <v>1</v>
      </c>
      <c r="Y644">
        <v>1</v>
      </c>
      <c r="AA644">
        <v>77134.411718823947</v>
      </c>
      <c r="AB644">
        <v>23140.323515647182</v>
      </c>
      <c r="AC644">
        <v>2009025.2999857559</v>
      </c>
      <c r="AD644">
        <v>104792.09073304958</v>
      </c>
      <c r="AE644">
        <v>104792.09073304958</v>
      </c>
      <c r="AF644">
        <v>102833.16538495237</v>
      </c>
      <c r="AG644">
        <v>28.140290295319559</v>
      </c>
      <c r="AH644">
        <v>127.43468568568146</v>
      </c>
      <c r="AI644">
        <v>125.05249219884274</v>
      </c>
      <c r="AJ644">
        <v>0</v>
      </c>
      <c r="AK644">
        <v>0</v>
      </c>
      <c r="AL644">
        <v>0</v>
      </c>
      <c r="AM644">
        <v>0</v>
      </c>
      <c r="AN644">
        <v>125973.48</v>
      </c>
      <c r="AO644">
        <v>153.19</v>
      </c>
      <c r="AP644">
        <v>5112991.9899999993</v>
      </c>
      <c r="AQ644">
        <v>5238965.47</v>
      </c>
      <c r="AS644">
        <v>5238965.47</v>
      </c>
      <c r="AU644">
        <v>76</v>
      </c>
      <c r="AV644">
        <v>38</v>
      </c>
      <c r="AX644">
        <v>10</v>
      </c>
      <c r="AY644">
        <v>409</v>
      </c>
    </row>
    <row r="645" spans="1:51" x14ac:dyDescent="0.25">
      <c r="A645" t="s">
        <v>1472</v>
      </c>
      <c r="B645" t="s">
        <v>1473</v>
      </c>
      <c r="C645" t="s">
        <v>1459</v>
      </c>
      <c r="D645" t="s">
        <v>211</v>
      </c>
      <c r="F645">
        <v>1493</v>
      </c>
      <c r="H645">
        <v>8874379.9900000002</v>
      </c>
      <c r="I645">
        <v>1269766.6399999999</v>
      </c>
      <c r="J645">
        <v>3669467.6899999995</v>
      </c>
      <c r="K645">
        <v>7574473.3160000006</v>
      </c>
      <c r="L645">
        <v>21388087.636</v>
      </c>
      <c r="M645">
        <v>0.9</v>
      </c>
      <c r="N645">
        <v>20006726.199999999</v>
      </c>
      <c r="O645">
        <v>13400.35</v>
      </c>
      <c r="Q645">
        <v>3308507.49</v>
      </c>
      <c r="R645">
        <v>9455862.5099999998</v>
      </c>
      <c r="S645">
        <v>13381618.33</v>
      </c>
      <c r="T645">
        <v>0.66885597354753623</v>
      </c>
      <c r="V645">
        <v>6625107.8699999992</v>
      </c>
      <c r="W645">
        <v>0.66885597354753623</v>
      </c>
      <c r="X645">
        <v>1</v>
      </c>
      <c r="Y645">
        <v>1</v>
      </c>
      <c r="AA645">
        <v>494490.40795510635</v>
      </c>
      <c r="AB645">
        <v>148347.1223865319</v>
      </c>
      <c r="AC645">
        <v>3767523.3770122547</v>
      </c>
      <c r="AD645">
        <v>196516.51552897453</v>
      </c>
      <c r="AE645">
        <v>196516.51552897453</v>
      </c>
      <c r="AF645">
        <v>192842.94454764819</v>
      </c>
      <c r="AG645">
        <v>99.361769850322773</v>
      </c>
      <c r="AH645">
        <v>131.62526157332522</v>
      </c>
      <c r="AI645">
        <v>129.16473178007246</v>
      </c>
      <c r="AJ645">
        <v>0</v>
      </c>
      <c r="AK645">
        <v>0</v>
      </c>
      <c r="AL645">
        <v>0</v>
      </c>
      <c r="AM645">
        <v>0</v>
      </c>
      <c r="AN645">
        <v>341190.06</v>
      </c>
      <c r="AO645">
        <v>228.52</v>
      </c>
      <c r="AP645">
        <v>10061871.09</v>
      </c>
      <c r="AQ645">
        <v>10403061.15</v>
      </c>
      <c r="AS645">
        <v>10403061.15</v>
      </c>
      <c r="AU645">
        <v>76</v>
      </c>
      <c r="AV645">
        <v>38</v>
      </c>
      <c r="AX645">
        <v>133.83000000000001</v>
      </c>
      <c r="AY645">
        <v>954</v>
      </c>
    </row>
    <row r="646" spans="1:51" x14ac:dyDescent="0.25">
      <c r="A646" t="s">
        <v>1474</v>
      </c>
      <c r="B646" t="s">
        <v>1475</v>
      </c>
      <c r="C646" t="s">
        <v>1459</v>
      </c>
      <c r="D646" t="s">
        <v>211</v>
      </c>
      <c r="F646">
        <v>83.75</v>
      </c>
      <c r="H646">
        <v>464806.18</v>
      </c>
      <c r="I646">
        <v>71227.7</v>
      </c>
      <c r="J646">
        <v>130501.95999999999</v>
      </c>
      <c r="K646">
        <v>369350.55800000002</v>
      </c>
      <c r="L646">
        <v>1035886.398</v>
      </c>
      <c r="M646">
        <v>0.9</v>
      </c>
      <c r="N646">
        <v>969232.81</v>
      </c>
      <c r="O646">
        <v>11572.92</v>
      </c>
      <c r="Q646">
        <v>1054893.8899999999</v>
      </c>
      <c r="R646">
        <v>62564.19</v>
      </c>
      <c r="S646">
        <v>1183698.8899999999</v>
      </c>
      <c r="T646">
        <v>1.2212740610792983</v>
      </c>
      <c r="V646">
        <v>-214466.07999999984</v>
      </c>
      <c r="W646">
        <v>1.2212740610792983</v>
      </c>
      <c r="X646">
        <v>4</v>
      </c>
      <c r="Y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0.92660179589164648</v>
      </c>
      <c r="AL646">
        <v>0</v>
      </c>
      <c r="AM646">
        <v>77.602900405925396</v>
      </c>
      <c r="AN646">
        <v>77.599999999999994</v>
      </c>
      <c r="AO646">
        <v>0.92</v>
      </c>
      <c r="AP646">
        <v>62564.189999999995</v>
      </c>
      <c r="AQ646">
        <v>62641.789999999994</v>
      </c>
      <c r="AS646">
        <v>62641.789999999994</v>
      </c>
      <c r="AU646">
        <v>75</v>
      </c>
      <c r="AV646">
        <v>38</v>
      </c>
      <c r="AX646">
        <v>0</v>
      </c>
      <c r="AY646">
        <v>30</v>
      </c>
    </row>
    <row r="647" spans="1:51" x14ac:dyDescent="0.25">
      <c r="A647" t="s">
        <v>1476</v>
      </c>
      <c r="B647" t="s">
        <v>1477</v>
      </c>
      <c r="C647" t="s">
        <v>1459</v>
      </c>
      <c r="D647" t="s">
        <v>211</v>
      </c>
      <c r="F647">
        <v>141.97999999999999</v>
      </c>
      <c r="H647">
        <v>782702.83000000007</v>
      </c>
      <c r="I647">
        <v>120751.15</v>
      </c>
      <c r="J647">
        <v>226274.31000000003</v>
      </c>
      <c r="K647">
        <v>625929.17312000005</v>
      </c>
      <c r="L647">
        <v>1755657.46312</v>
      </c>
      <c r="M647">
        <v>0.9</v>
      </c>
      <c r="N647">
        <v>1642684.63</v>
      </c>
      <c r="O647">
        <v>11569.83</v>
      </c>
      <c r="Q647">
        <v>1246469.0900000001</v>
      </c>
      <c r="R647">
        <v>605121.17000000004</v>
      </c>
      <c r="S647">
        <v>1894512.2000000002</v>
      </c>
      <c r="T647">
        <v>1.153302444912996</v>
      </c>
      <c r="V647">
        <v>-251827.5700000003</v>
      </c>
      <c r="W647">
        <v>1.153302444912996</v>
      </c>
      <c r="X647">
        <v>4</v>
      </c>
      <c r="Y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0.9263537583535747</v>
      </c>
      <c r="AL647">
        <v>0</v>
      </c>
      <c r="AM647">
        <v>131.52370661104052</v>
      </c>
      <c r="AN647">
        <v>131.52000000000001</v>
      </c>
      <c r="AO647">
        <v>0.92</v>
      </c>
      <c r="AP647">
        <v>605121.17000000004</v>
      </c>
      <c r="AQ647">
        <v>605252.69000000006</v>
      </c>
      <c r="AS647">
        <v>605252.69000000006</v>
      </c>
      <c r="AU647">
        <v>76</v>
      </c>
      <c r="AV647">
        <v>38</v>
      </c>
      <c r="AX647">
        <v>7.33</v>
      </c>
      <c r="AY647">
        <v>44.66</v>
      </c>
    </row>
    <row r="648" spans="1:51" x14ac:dyDescent="0.25">
      <c r="A648" t="s">
        <v>1478</v>
      </c>
      <c r="B648" t="s">
        <v>1479</v>
      </c>
      <c r="C648" t="s">
        <v>1459</v>
      </c>
      <c r="D648" t="s">
        <v>211</v>
      </c>
      <c r="F648">
        <v>63</v>
      </c>
      <c r="H648">
        <v>336416.03</v>
      </c>
      <c r="I648">
        <v>53580.24</v>
      </c>
      <c r="J648">
        <v>80107.87999999999</v>
      </c>
      <c r="K648">
        <v>269322.04599999997</v>
      </c>
      <c r="L648">
        <v>739426.196</v>
      </c>
      <c r="M648">
        <v>0.9</v>
      </c>
      <c r="N648">
        <v>692415.78</v>
      </c>
      <c r="O648">
        <v>10990.72</v>
      </c>
      <c r="Q648">
        <v>828683.37</v>
      </c>
      <c r="R648">
        <v>102523.3</v>
      </c>
      <c r="S648">
        <v>962867.19000000006</v>
      </c>
      <c r="T648">
        <v>1.3905910549872218</v>
      </c>
      <c r="V648">
        <v>-270451.41000000003</v>
      </c>
      <c r="W648">
        <v>1.3905910549872218</v>
      </c>
      <c r="X648">
        <v>4</v>
      </c>
      <c r="Y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0.87998699394223123</v>
      </c>
      <c r="AL648">
        <v>0</v>
      </c>
      <c r="AM648">
        <v>55.439180618360567</v>
      </c>
      <c r="AN648">
        <v>55.43</v>
      </c>
      <c r="AO648">
        <v>0.87</v>
      </c>
      <c r="AP648">
        <v>102523.3</v>
      </c>
      <c r="AQ648">
        <v>102578.73</v>
      </c>
      <c r="AS648">
        <v>102578.73</v>
      </c>
      <c r="AU648">
        <v>76</v>
      </c>
      <c r="AV648">
        <v>38</v>
      </c>
      <c r="AX648">
        <v>0</v>
      </c>
      <c r="AY648">
        <v>15.33</v>
      </c>
    </row>
    <row r="649" spans="1:51" x14ac:dyDescent="0.25">
      <c r="A649" t="s">
        <v>1480</v>
      </c>
      <c r="B649" t="s">
        <v>1481</v>
      </c>
      <c r="C649" t="s">
        <v>1459</v>
      </c>
      <c r="D649" t="s">
        <v>211</v>
      </c>
      <c r="F649">
        <v>203.75</v>
      </c>
      <c r="H649">
        <v>1132230.5499999998</v>
      </c>
      <c r="I649">
        <v>173285.3</v>
      </c>
      <c r="J649">
        <v>272702.03999999998</v>
      </c>
      <c r="K649">
        <v>884682.38099999982</v>
      </c>
      <c r="L649">
        <v>2462900.2709999997</v>
      </c>
      <c r="M649">
        <v>0.9</v>
      </c>
      <c r="N649">
        <v>2305078.48</v>
      </c>
      <c r="O649">
        <v>11313.26</v>
      </c>
      <c r="Q649">
        <v>2222193.0299999998</v>
      </c>
      <c r="R649">
        <v>247502.97</v>
      </c>
      <c r="S649">
        <v>2519411.39</v>
      </c>
      <c r="T649">
        <v>1.0929829122347279</v>
      </c>
      <c r="V649">
        <v>-214332.91000000015</v>
      </c>
      <c r="W649">
        <v>1.0929829122347279</v>
      </c>
      <c r="X649">
        <v>4</v>
      </c>
      <c r="Y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0.90581173936805137</v>
      </c>
      <c r="AL649">
        <v>0</v>
      </c>
      <c r="AM649">
        <v>184.55914189624048</v>
      </c>
      <c r="AN649">
        <v>184.55</v>
      </c>
      <c r="AO649">
        <v>0.9</v>
      </c>
      <c r="AP649">
        <v>247502.97</v>
      </c>
      <c r="AQ649">
        <v>247687.52</v>
      </c>
      <c r="AS649">
        <v>247687.52</v>
      </c>
      <c r="AU649">
        <v>76</v>
      </c>
      <c r="AV649">
        <v>38</v>
      </c>
      <c r="AX649">
        <v>0</v>
      </c>
      <c r="AY649">
        <v>53</v>
      </c>
    </row>
    <row r="650" spans="1:51" x14ac:dyDescent="0.25">
      <c r="A650" t="s">
        <v>1482</v>
      </c>
      <c r="B650" t="s">
        <v>1483</v>
      </c>
      <c r="C650" t="s">
        <v>1459</v>
      </c>
      <c r="D650" t="s">
        <v>222</v>
      </c>
      <c r="F650">
        <v>1205.6500000000001</v>
      </c>
      <c r="H650">
        <v>7651467.96</v>
      </c>
      <c r="I650">
        <v>1025381.21</v>
      </c>
      <c r="J650">
        <v>2186345.85</v>
      </c>
      <c r="K650">
        <v>6794546.2676000008</v>
      </c>
      <c r="L650">
        <v>17657741.287599999</v>
      </c>
      <c r="M650">
        <v>0.9</v>
      </c>
      <c r="N650">
        <v>16571421.779999999</v>
      </c>
      <c r="O650">
        <v>13744.8</v>
      </c>
      <c r="Q650">
        <v>7740340.5599999996</v>
      </c>
      <c r="R650">
        <v>2116272.08</v>
      </c>
      <c r="S650">
        <v>11200751.449999999</v>
      </c>
      <c r="T650">
        <v>0.67590769209182477</v>
      </c>
      <c r="V650">
        <v>5370670.3300000001</v>
      </c>
      <c r="W650">
        <v>0.67590769209182477</v>
      </c>
      <c r="X650">
        <v>1</v>
      </c>
      <c r="Y650">
        <v>1</v>
      </c>
      <c r="AA650">
        <v>292725.70678728074</v>
      </c>
      <c r="AB650">
        <v>87817.712036184224</v>
      </c>
      <c r="AC650">
        <v>2159835.7090864456</v>
      </c>
      <c r="AD650">
        <v>112658.46159163451</v>
      </c>
      <c r="AE650">
        <v>112658.46159163451</v>
      </c>
      <c r="AF650">
        <v>110552.48666026608</v>
      </c>
      <c r="AG650">
        <v>72.838478858859716</v>
      </c>
      <c r="AH650">
        <v>93.442094796694306</v>
      </c>
      <c r="AI650">
        <v>91.695339991096972</v>
      </c>
      <c r="AJ650">
        <v>0</v>
      </c>
      <c r="AK650">
        <v>0</v>
      </c>
      <c r="AL650">
        <v>0</v>
      </c>
      <c r="AM650">
        <v>0</v>
      </c>
      <c r="AN650">
        <v>198370.19</v>
      </c>
      <c r="AO650">
        <v>164.53</v>
      </c>
      <c r="AP650">
        <v>2280752.2599999998</v>
      </c>
      <c r="AQ650">
        <v>2479122.4499999997</v>
      </c>
      <c r="AS650">
        <v>2479122.4499999997</v>
      </c>
      <c r="AU650">
        <v>76</v>
      </c>
      <c r="AV650">
        <v>38</v>
      </c>
      <c r="AX650">
        <v>23.5</v>
      </c>
      <c r="AY650">
        <v>535.33000000000004</v>
      </c>
    </row>
    <row r="651" spans="1:51" x14ac:dyDescent="0.25">
      <c r="A651" t="s">
        <v>1484</v>
      </c>
      <c r="B651" t="s">
        <v>1485</v>
      </c>
      <c r="C651" t="s">
        <v>1459</v>
      </c>
      <c r="D651" t="s">
        <v>211</v>
      </c>
      <c r="F651">
        <v>921</v>
      </c>
      <c r="H651">
        <v>5540709.3099999996</v>
      </c>
      <c r="I651">
        <v>783292.08</v>
      </c>
      <c r="J651">
        <v>2547752.36</v>
      </c>
      <c r="K651">
        <v>4776424.8249999993</v>
      </c>
      <c r="L651">
        <v>13648178.574999999</v>
      </c>
      <c r="M651">
        <v>0.9</v>
      </c>
      <c r="N651">
        <v>12761003.199999999</v>
      </c>
      <c r="O651">
        <v>13855.59</v>
      </c>
      <c r="Q651">
        <v>2100265.2799999998</v>
      </c>
      <c r="R651">
        <v>5372874.9299999997</v>
      </c>
      <c r="S651">
        <v>7735900.25</v>
      </c>
      <c r="T651">
        <v>0.60621411410664017</v>
      </c>
      <c r="V651">
        <v>5025102.9499999993</v>
      </c>
      <c r="W651">
        <v>0.60621411410664017</v>
      </c>
      <c r="X651">
        <v>1</v>
      </c>
      <c r="Y651">
        <v>1</v>
      </c>
      <c r="AA651">
        <v>1114776.5793051906</v>
      </c>
      <c r="AB651">
        <v>334432.97379155719</v>
      </c>
      <c r="AC651">
        <v>2868238.5112150908</v>
      </c>
      <c r="AD651">
        <v>149609.22110508507</v>
      </c>
      <c r="AE651">
        <v>149609.22110508507</v>
      </c>
      <c r="AF651">
        <v>146812.50912537647</v>
      </c>
      <c r="AG651">
        <v>363.11940693980154</v>
      </c>
      <c r="AH651">
        <v>162.44215103700876</v>
      </c>
      <c r="AI651">
        <v>159.40554736740117</v>
      </c>
      <c r="AJ651">
        <v>0</v>
      </c>
      <c r="AK651">
        <v>0</v>
      </c>
      <c r="AL651">
        <v>0</v>
      </c>
      <c r="AM651">
        <v>0</v>
      </c>
      <c r="AN651">
        <v>481245.48</v>
      </c>
      <c r="AO651">
        <v>522.52</v>
      </c>
      <c r="AP651">
        <v>5901489.0199999986</v>
      </c>
      <c r="AQ651">
        <v>6382734.4999999981</v>
      </c>
      <c r="AS651">
        <v>6382734.4999999981</v>
      </c>
      <c r="AU651">
        <v>76</v>
      </c>
      <c r="AV651">
        <v>38</v>
      </c>
      <c r="AX651">
        <v>132</v>
      </c>
      <c r="AY651">
        <v>650.66</v>
      </c>
    </row>
    <row r="652" spans="1:51" x14ac:dyDescent="0.25">
      <c r="A652" t="s">
        <v>1486</v>
      </c>
      <c r="B652" t="s">
        <v>1487</v>
      </c>
      <c r="C652" t="s">
        <v>1459</v>
      </c>
      <c r="D652" t="s">
        <v>211</v>
      </c>
      <c r="F652">
        <v>872.14</v>
      </c>
      <c r="H652">
        <v>5009605.3900000006</v>
      </c>
      <c r="I652">
        <v>741737.62</v>
      </c>
      <c r="J652">
        <v>1545745.5099999998</v>
      </c>
      <c r="K652">
        <v>4196836.2061599996</v>
      </c>
      <c r="L652">
        <v>11493924.726160001</v>
      </c>
      <c r="M652">
        <v>0.9</v>
      </c>
      <c r="N652">
        <v>10764215.869999999</v>
      </c>
      <c r="O652">
        <v>12342.3</v>
      </c>
      <c r="Q652">
        <v>5382107.9299999997</v>
      </c>
      <c r="R652">
        <v>1669004.89</v>
      </c>
      <c r="S652">
        <v>7510350.6499999994</v>
      </c>
      <c r="T652">
        <v>0.69771460742732205</v>
      </c>
      <c r="V652">
        <v>3253865.2199999997</v>
      </c>
      <c r="W652">
        <v>0.69771460742732205</v>
      </c>
      <c r="X652">
        <v>2</v>
      </c>
      <c r="Y652">
        <v>0</v>
      </c>
      <c r="AA652">
        <v>0</v>
      </c>
      <c r="AB652">
        <v>0</v>
      </c>
      <c r="AC652">
        <v>1088721.8165000002</v>
      </c>
      <c r="AD652">
        <v>56788.451284574403</v>
      </c>
      <c r="AE652">
        <v>56788.451284574403</v>
      </c>
      <c r="AF652">
        <v>55726.879405224048</v>
      </c>
      <c r="AG652">
        <v>0</v>
      </c>
      <c r="AH652">
        <v>65.113916670000691</v>
      </c>
      <c r="AI652">
        <v>63.896713148375319</v>
      </c>
      <c r="AJ652">
        <v>0</v>
      </c>
      <c r="AK652">
        <v>0</v>
      </c>
      <c r="AL652">
        <v>0</v>
      </c>
      <c r="AM652">
        <v>0</v>
      </c>
      <c r="AN652">
        <v>55726.87</v>
      </c>
      <c r="AO652">
        <v>63.89</v>
      </c>
      <c r="AP652">
        <v>1770360.6300000001</v>
      </c>
      <c r="AQ652">
        <v>1826087.5000000002</v>
      </c>
      <c r="AS652">
        <v>1826087.5000000002</v>
      </c>
      <c r="AU652">
        <v>76</v>
      </c>
      <c r="AV652">
        <v>38</v>
      </c>
      <c r="AX652">
        <v>1</v>
      </c>
      <c r="AY652">
        <v>392.66</v>
      </c>
    </row>
    <row r="653" spans="1:51" x14ac:dyDescent="0.25">
      <c r="A653" t="s">
        <v>1488</v>
      </c>
      <c r="B653" t="s">
        <v>1489</v>
      </c>
      <c r="C653" t="s">
        <v>1459</v>
      </c>
      <c r="D653" t="s">
        <v>211</v>
      </c>
      <c r="F653">
        <v>433.55</v>
      </c>
      <c r="H653">
        <v>2494278.9699999997</v>
      </c>
      <c r="I653">
        <v>368725.6</v>
      </c>
      <c r="J653">
        <v>836196.19000000018</v>
      </c>
      <c r="K653">
        <v>2108263.2281999993</v>
      </c>
      <c r="L653">
        <v>5807463.9881999996</v>
      </c>
      <c r="M653">
        <v>0.9</v>
      </c>
      <c r="N653">
        <v>5437543.9100000001</v>
      </c>
      <c r="O653">
        <v>12541.9</v>
      </c>
      <c r="Q653">
        <v>1327226.72</v>
      </c>
      <c r="R653">
        <v>2229146.64</v>
      </c>
      <c r="S653">
        <v>3829170.64</v>
      </c>
      <c r="T653">
        <v>0.70420960333909288</v>
      </c>
      <c r="V653">
        <v>1608373.27</v>
      </c>
      <c r="W653">
        <v>0.70420960333909288</v>
      </c>
      <c r="X653">
        <v>2</v>
      </c>
      <c r="Y653">
        <v>0</v>
      </c>
      <c r="AA653">
        <v>0</v>
      </c>
      <c r="AB653">
        <v>0</v>
      </c>
      <c r="AC653">
        <v>811665.43334960006</v>
      </c>
      <c r="AD653">
        <v>42337.006774904403</v>
      </c>
      <c r="AE653">
        <v>42337.006774904403</v>
      </c>
      <c r="AF653">
        <v>41545.582201219782</v>
      </c>
      <c r="AG653">
        <v>0</v>
      </c>
      <c r="AH653">
        <v>97.651958885721143</v>
      </c>
      <c r="AI653">
        <v>95.826507210747963</v>
      </c>
      <c r="AJ653">
        <v>0</v>
      </c>
      <c r="AK653">
        <v>0</v>
      </c>
      <c r="AL653">
        <v>0</v>
      </c>
      <c r="AM653">
        <v>0</v>
      </c>
      <c r="AN653">
        <v>41545.58</v>
      </c>
      <c r="AO653">
        <v>95.82</v>
      </c>
      <c r="AP653">
        <v>2284685.4900000002</v>
      </c>
      <c r="AQ653">
        <v>2326231.0700000003</v>
      </c>
      <c r="AS653">
        <v>2326231.0700000003</v>
      </c>
      <c r="AU653">
        <v>76</v>
      </c>
      <c r="AV653">
        <v>38</v>
      </c>
      <c r="AX653">
        <v>17</v>
      </c>
      <c r="AY653">
        <v>204</v>
      </c>
    </row>
    <row r="654" spans="1:51" x14ac:dyDescent="0.25">
      <c r="A654" t="s">
        <v>1490</v>
      </c>
      <c r="B654" t="s">
        <v>1491</v>
      </c>
      <c r="C654" t="s">
        <v>1459</v>
      </c>
      <c r="D654" t="s">
        <v>222</v>
      </c>
      <c r="F654">
        <v>1211.82</v>
      </c>
      <c r="H654">
        <v>7731770.6600000001</v>
      </c>
      <c r="I654">
        <v>1030628.67</v>
      </c>
      <c r="J654">
        <v>2285837.1300000004</v>
      </c>
      <c r="K654">
        <v>6867582.1960800001</v>
      </c>
      <c r="L654">
        <v>17915818.65608</v>
      </c>
      <c r="M654">
        <v>0.9</v>
      </c>
      <c r="N654">
        <v>16810995.010000002</v>
      </c>
      <c r="O654">
        <v>13872.51</v>
      </c>
      <c r="Q654">
        <v>9291258.9900000002</v>
      </c>
      <c r="R654">
        <v>2420265.5</v>
      </c>
      <c r="S654">
        <v>13143457.960000001</v>
      </c>
      <c r="T654">
        <v>0.78183700323399241</v>
      </c>
      <c r="V654">
        <v>3667537.0500000007</v>
      </c>
      <c r="W654">
        <v>0.78183700323399241</v>
      </c>
      <c r="X654">
        <v>2</v>
      </c>
      <c r="Y654">
        <v>0</v>
      </c>
      <c r="AA654">
        <v>0</v>
      </c>
      <c r="AB654">
        <v>0</v>
      </c>
      <c r="AC654">
        <v>1102870.1272048005</v>
      </c>
      <c r="AD654">
        <v>57526.436544942859</v>
      </c>
      <c r="AE654">
        <v>57526.436544942859</v>
      </c>
      <c r="AF654">
        <v>56451.069177565259</v>
      </c>
      <c r="AG654">
        <v>0</v>
      </c>
      <c r="AH654">
        <v>47.471106719597678</v>
      </c>
      <c r="AI654">
        <v>46.583708122959898</v>
      </c>
      <c r="AJ654">
        <v>0</v>
      </c>
      <c r="AK654">
        <v>0</v>
      </c>
      <c r="AL654">
        <v>0</v>
      </c>
      <c r="AM654">
        <v>0</v>
      </c>
      <c r="AN654">
        <v>56451.06</v>
      </c>
      <c r="AO654">
        <v>46.58</v>
      </c>
      <c r="AP654">
        <v>2573769.66</v>
      </c>
      <c r="AQ654">
        <v>2630220.7200000002</v>
      </c>
      <c r="AS654">
        <v>2630220.7200000002</v>
      </c>
      <c r="AU654">
        <v>76</v>
      </c>
      <c r="AV654">
        <v>38</v>
      </c>
      <c r="AX654">
        <v>23</v>
      </c>
      <c r="AY654">
        <v>577.66</v>
      </c>
    </row>
    <row r="655" spans="1:51" x14ac:dyDescent="0.25">
      <c r="A655" t="s">
        <v>1492</v>
      </c>
      <c r="B655" t="s">
        <v>1493</v>
      </c>
      <c r="C655" t="s">
        <v>1459</v>
      </c>
      <c r="D655" t="s">
        <v>211</v>
      </c>
      <c r="F655">
        <v>1789.22</v>
      </c>
      <c r="H655">
        <v>10395122.189999999</v>
      </c>
      <c r="I655">
        <v>1521695.82</v>
      </c>
      <c r="J655">
        <v>3827945.2</v>
      </c>
      <c r="K655">
        <v>8839464.8986799978</v>
      </c>
      <c r="L655">
        <v>24584228.108679999</v>
      </c>
      <c r="M655">
        <v>0.9</v>
      </c>
      <c r="N655">
        <v>23009751.780000001</v>
      </c>
      <c r="O655">
        <v>12860.21</v>
      </c>
      <c r="Q655">
        <v>7792331.6600000001</v>
      </c>
      <c r="R655">
        <v>6506363.4299999997</v>
      </c>
      <c r="S655">
        <v>15770833.59</v>
      </c>
      <c r="T655">
        <v>0.68539781483900908</v>
      </c>
      <c r="V655">
        <v>7238918.1900000013</v>
      </c>
      <c r="W655">
        <v>0.68539781483900908</v>
      </c>
      <c r="X655">
        <v>1</v>
      </c>
      <c r="Y655">
        <v>1</v>
      </c>
      <c r="AA655">
        <v>188090.15098847263</v>
      </c>
      <c r="AB655">
        <v>56427.045296541786</v>
      </c>
      <c r="AC655">
        <v>3272080.1524813296</v>
      </c>
      <c r="AD655">
        <v>170673.86868003369</v>
      </c>
      <c r="AE655">
        <v>170673.86868003369</v>
      </c>
      <c r="AF655">
        <v>167483.38583656383</v>
      </c>
      <c r="AG655">
        <v>31.537231473235146</v>
      </c>
      <c r="AH655">
        <v>95.390096623128343</v>
      </c>
      <c r="AI655">
        <v>93.606926949488511</v>
      </c>
      <c r="AJ655">
        <v>0</v>
      </c>
      <c r="AK655">
        <v>0</v>
      </c>
      <c r="AL655">
        <v>0</v>
      </c>
      <c r="AM655">
        <v>0</v>
      </c>
      <c r="AN655">
        <v>223910.43</v>
      </c>
      <c r="AO655">
        <v>125.14</v>
      </c>
      <c r="AP655">
        <v>6868320.8600000003</v>
      </c>
      <c r="AQ655">
        <v>7092231.29</v>
      </c>
      <c r="AS655">
        <v>7092231.29</v>
      </c>
      <c r="AU655">
        <v>76</v>
      </c>
      <c r="AV655">
        <v>38</v>
      </c>
      <c r="AX655">
        <v>122</v>
      </c>
      <c r="AY655">
        <v>940.33</v>
      </c>
    </row>
    <row r="656" spans="1:51" x14ac:dyDescent="0.25">
      <c r="A656" t="s">
        <v>1494</v>
      </c>
      <c r="B656" t="s">
        <v>1495</v>
      </c>
      <c r="C656" t="s">
        <v>1459</v>
      </c>
      <c r="D656" t="s">
        <v>211</v>
      </c>
      <c r="F656">
        <v>483.25</v>
      </c>
      <c r="H656">
        <v>2787419.34</v>
      </c>
      <c r="I656">
        <v>410994.46</v>
      </c>
      <c r="J656">
        <v>1019569.19</v>
      </c>
      <c r="K656">
        <v>2378979.5049999999</v>
      </c>
      <c r="L656">
        <v>6596962.4950000001</v>
      </c>
      <c r="M656">
        <v>0.9</v>
      </c>
      <c r="N656">
        <v>6175164.1900000004</v>
      </c>
      <c r="O656">
        <v>12778.4</v>
      </c>
      <c r="Q656">
        <v>1330158.28</v>
      </c>
      <c r="R656">
        <v>2816156.46</v>
      </c>
      <c r="S656">
        <v>4422167.47</v>
      </c>
      <c r="T656">
        <v>0.71612143967948483</v>
      </c>
      <c r="V656">
        <v>1752996.7200000007</v>
      </c>
      <c r="W656">
        <v>0.71612143967948483</v>
      </c>
      <c r="X656">
        <v>2</v>
      </c>
      <c r="Y656">
        <v>0</v>
      </c>
      <c r="AA656">
        <v>0</v>
      </c>
      <c r="AB656">
        <v>0</v>
      </c>
      <c r="AC656">
        <v>913720.99821470072</v>
      </c>
      <c r="AD656">
        <v>47660.292655491408</v>
      </c>
      <c r="AE656">
        <v>47660.292655491408</v>
      </c>
      <c r="AF656">
        <v>46769.357521670965</v>
      </c>
      <c r="AG656">
        <v>0</v>
      </c>
      <c r="AH656">
        <v>98.624506271063439</v>
      </c>
      <c r="AI656">
        <v>96.780874333514674</v>
      </c>
      <c r="AJ656">
        <v>0</v>
      </c>
      <c r="AK656">
        <v>0</v>
      </c>
      <c r="AL656">
        <v>0</v>
      </c>
      <c r="AM656">
        <v>0</v>
      </c>
      <c r="AN656">
        <v>46769.35</v>
      </c>
      <c r="AO656">
        <v>96.78</v>
      </c>
      <c r="AP656">
        <v>2934662.11</v>
      </c>
      <c r="AQ656">
        <v>2981431.46</v>
      </c>
      <c r="AS656">
        <v>2981431.46</v>
      </c>
      <c r="AU656">
        <v>76</v>
      </c>
      <c r="AV656">
        <v>38</v>
      </c>
      <c r="AX656">
        <v>15.5</v>
      </c>
      <c r="AY656">
        <v>271.33</v>
      </c>
    </row>
    <row r="657" spans="1:51" x14ac:dyDescent="0.25">
      <c r="A657" t="s">
        <v>1496</v>
      </c>
      <c r="B657" t="s">
        <v>1497</v>
      </c>
      <c r="C657" t="s">
        <v>1459</v>
      </c>
      <c r="D657" t="s">
        <v>222</v>
      </c>
      <c r="F657">
        <v>418.5</v>
      </c>
      <c r="H657">
        <v>2571034.9400000004</v>
      </c>
      <c r="I657">
        <v>355925.88</v>
      </c>
      <c r="J657">
        <v>569021.4</v>
      </c>
      <c r="K657">
        <v>2157780.2340000002</v>
      </c>
      <c r="L657">
        <v>5653762.4539999999</v>
      </c>
      <c r="M657">
        <v>0.9</v>
      </c>
      <c r="N657">
        <v>5304164.2300000004</v>
      </c>
      <c r="O657">
        <v>12674.22</v>
      </c>
      <c r="Q657">
        <v>10331783.48</v>
      </c>
      <c r="R657">
        <v>304378.59000000003</v>
      </c>
      <c r="S657">
        <v>11212393.939999999</v>
      </c>
      <c r="T657">
        <v>2.1138851388845472</v>
      </c>
      <c r="V657">
        <v>-5908229.709999999</v>
      </c>
      <c r="W657">
        <v>2.1138851388845472</v>
      </c>
      <c r="X657">
        <v>4</v>
      </c>
      <c r="Y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1.0147787076512103</v>
      </c>
      <c r="AL657">
        <v>0</v>
      </c>
      <c r="AM657">
        <v>424.68488915203147</v>
      </c>
      <c r="AN657">
        <v>424.68</v>
      </c>
      <c r="AO657">
        <v>1.01</v>
      </c>
      <c r="AP657">
        <v>304378.59000000003</v>
      </c>
      <c r="AQ657">
        <v>304803.27</v>
      </c>
      <c r="AS657">
        <v>304803.27</v>
      </c>
      <c r="AU657">
        <v>75</v>
      </c>
      <c r="AV657">
        <v>38</v>
      </c>
      <c r="AX657">
        <v>4</v>
      </c>
      <c r="AY657">
        <v>107.66</v>
      </c>
    </row>
    <row r="658" spans="1:51" x14ac:dyDescent="0.25">
      <c r="A658" t="s">
        <v>1498</v>
      </c>
      <c r="B658" t="s">
        <v>1499</v>
      </c>
      <c r="C658" t="s">
        <v>1459</v>
      </c>
      <c r="D658" t="s">
        <v>211</v>
      </c>
      <c r="F658">
        <v>456.7</v>
      </c>
      <c r="H658">
        <v>2552660.7400000002</v>
      </c>
      <c r="I658">
        <v>388414.21</v>
      </c>
      <c r="J658">
        <v>678600.53</v>
      </c>
      <c r="K658">
        <v>2007335.3158</v>
      </c>
      <c r="L658">
        <v>5627010.7958000004</v>
      </c>
      <c r="M658">
        <v>0.9</v>
      </c>
      <c r="N658">
        <v>5265043.24</v>
      </c>
      <c r="O658">
        <v>11528.45</v>
      </c>
      <c r="Q658">
        <v>6699884.5</v>
      </c>
      <c r="R658">
        <v>437499.47</v>
      </c>
      <c r="S658">
        <v>7619666.96</v>
      </c>
      <c r="T658">
        <v>1.4472183062261041</v>
      </c>
      <c r="V658">
        <v>-2354623.7199999997</v>
      </c>
      <c r="W658">
        <v>1.4472183062261041</v>
      </c>
      <c r="X658">
        <v>4</v>
      </c>
      <c r="Y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0.92304054216324982</v>
      </c>
      <c r="AL658">
        <v>0</v>
      </c>
      <c r="AM658">
        <v>421.55261560595619</v>
      </c>
      <c r="AN658">
        <v>421.55</v>
      </c>
      <c r="AO658">
        <v>0.92</v>
      </c>
      <c r="AP658">
        <v>437499.47000000009</v>
      </c>
      <c r="AQ658">
        <v>437921.02000000008</v>
      </c>
      <c r="AS658">
        <v>437921.02000000008</v>
      </c>
      <c r="AU658">
        <v>75</v>
      </c>
      <c r="AV658">
        <v>38</v>
      </c>
      <c r="AX658">
        <v>1</v>
      </c>
      <c r="AY658">
        <v>147.66</v>
      </c>
    </row>
    <row r="659" spans="1:51" x14ac:dyDescent="0.25">
      <c r="A659" t="s">
        <v>1468</v>
      </c>
      <c r="B659" t="s">
        <v>1469</v>
      </c>
      <c r="C659" t="s">
        <v>1459</v>
      </c>
      <c r="D659" t="s">
        <v>211</v>
      </c>
      <c r="F659">
        <v>163.25</v>
      </c>
      <c r="H659">
        <v>893151</v>
      </c>
      <c r="I659">
        <v>138840.85999999999</v>
      </c>
      <c r="J659">
        <v>238864.13999999998</v>
      </c>
      <c r="K659">
        <v>711616.07400000002</v>
      </c>
      <c r="L659">
        <v>1982472.074</v>
      </c>
      <c r="M659">
        <v>0.9</v>
      </c>
      <c r="N659">
        <v>1855386.47</v>
      </c>
      <c r="O659">
        <v>11365.3</v>
      </c>
      <c r="Q659">
        <v>1677963.44</v>
      </c>
      <c r="R659">
        <v>213917.61</v>
      </c>
      <c r="S659">
        <v>2138989.2199999997</v>
      </c>
      <c r="T659">
        <v>1.1528537340255585</v>
      </c>
      <c r="V659">
        <v>-283602.74999999977</v>
      </c>
      <c r="W659">
        <v>1.1528537340255585</v>
      </c>
      <c r="X659">
        <v>4</v>
      </c>
      <c r="Y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0.90997831141267804</v>
      </c>
      <c r="AL659">
        <v>0</v>
      </c>
      <c r="AM659">
        <v>148.55395933811968</v>
      </c>
      <c r="AN659">
        <v>148.55000000000001</v>
      </c>
      <c r="AO659">
        <v>0.9</v>
      </c>
      <c r="AP659">
        <v>213917.61000000002</v>
      </c>
      <c r="AQ659">
        <v>214066.16</v>
      </c>
      <c r="AS659">
        <v>214066.16</v>
      </c>
      <c r="AU659">
        <v>76</v>
      </c>
      <c r="AV659">
        <v>38</v>
      </c>
      <c r="AX659">
        <v>8</v>
      </c>
      <c r="AY659">
        <v>42</v>
      </c>
    </row>
    <row r="660" spans="1:51" x14ac:dyDescent="0.25">
      <c r="A660" t="s">
        <v>1500</v>
      </c>
      <c r="B660" t="s">
        <v>1501</v>
      </c>
      <c r="C660" t="s">
        <v>1459</v>
      </c>
      <c r="D660" t="s">
        <v>211</v>
      </c>
      <c r="F660">
        <v>204.89</v>
      </c>
      <c r="H660">
        <v>1108694.51</v>
      </c>
      <c r="I660">
        <v>174254.84</v>
      </c>
      <c r="J660">
        <v>242048.60000000003</v>
      </c>
      <c r="K660">
        <v>872050.07916000008</v>
      </c>
      <c r="L660">
        <v>2397048.0291600004</v>
      </c>
      <c r="M660">
        <v>0.9</v>
      </c>
      <c r="N660">
        <v>2244548.23</v>
      </c>
      <c r="O660">
        <v>10954.89</v>
      </c>
      <c r="Q660">
        <v>2103705.75</v>
      </c>
      <c r="R660">
        <v>165951.16</v>
      </c>
      <c r="S660">
        <v>2376959.6800000002</v>
      </c>
      <c r="T660">
        <v>1.0589924726188664</v>
      </c>
      <c r="V660">
        <v>-132411.45000000019</v>
      </c>
      <c r="W660">
        <v>1.0589924726188664</v>
      </c>
      <c r="X660">
        <v>4</v>
      </c>
      <c r="Y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0.87711800368245696</v>
      </c>
      <c r="AL660">
        <v>0</v>
      </c>
      <c r="AM660">
        <v>179.7127077744986</v>
      </c>
      <c r="AN660">
        <v>179.71</v>
      </c>
      <c r="AO660">
        <v>0.87</v>
      </c>
      <c r="AP660">
        <v>165951.16000000003</v>
      </c>
      <c r="AQ660">
        <v>166130.87000000002</v>
      </c>
      <c r="AS660">
        <v>166130.87000000002</v>
      </c>
      <c r="AU660">
        <v>76</v>
      </c>
      <c r="AV660">
        <v>38</v>
      </c>
      <c r="AX660">
        <v>0</v>
      </c>
      <c r="AY660">
        <v>39</v>
      </c>
    </row>
    <row r="661" spans="1:51" x14ac:dyDescent="0.25">
      <c r="A661" t="s">
        <v>1502</v>
      </c>
      <c r="B661" t="s">
        <v>1503</v>
      </c>
      <c r="C661" t="s">
        <v>1459</v>
      </c>
      <c r="D661" t="s">
        <v>211</v>
      </c>
      <c r="F661">
        <v>356.25</v>
      </c>
      <c r="H661">
        <v>1930332.36</v>
      </c>
      <c r="I661">
        <v>302983.5</v>
      </c>
      <c r="J661">
        <v>438049.62</v>
      </c>
      <c r="K661">
        <v>1621586.3130000001</v>
      </c>
      <c r="L661">
        <v>4292951.7930000005</v>
      </c>
      <c r="M661">
        <v>0.9</v>
      </c>
      <c r="N661">
        <v>4025815.24</v>
      </c>
      <c r="O661">
        <v>11300.53</v>
      </c>
      <c r="Q661">
        <v>3035062.1</v>
      </c>
      <c r="R661">
        <v>328038.03000000003</v>
      </c>
      <c r="S661">
        <v>3427881.0600000005</v>
      </c>
      <c r="T661">
        <v>0.85147500708452784</v>
      </c>
      <c r="V661">
        <v>597934.1799999997</v>
      </c>
      <c r="W661">
        <v>0.85147500708452784</v>
      </c>
      <c r="X661">
        <v>2</v>
      </c>
      <c r="Y661">
        <v>0</v>
      </c>
      <c r="AA661">
        <v>0</v>
      </c>
      <c r="AB661">
        <v>0</v>
      </c>
      <c r="AC661">
        <v>48076.288641599989</v>
      </c>
      <c r="AD661">
        <v>2507.6910686363913</v>
      </c>
      <c r="AE661">
        <v>11504.903612095624</v>
      </c>
      <c r="AF661">
        <v>11289.837311237468</v>
      </c>
      <c r="AG661">
        <v>0</v>
      </c>
      <c r="AH661">
        <v>7.0391328242425022</v>
      </c>
      <c r="AI661">
        <v>31.690771399964824</v>
      </c>
      <c r="AJ661">
        <v>0</v>
      </c>
      <c r="AK661">
        <v>0</v>
      </c>
      <c r="AL661">
        <v>0</v>
      </c>
      <c r="AM661">
        <v>0</v>
      </c>
      <c r="AN661">
        <v>11289.83</v>
      </c>
      <c r="AO661">
        <v>31.69</v>
      </c>
      <c r="AP661">
        <v>333966.14</v>
      </c>
      <c r="AQ661">
        <v>345255.97000000003</v>
      </c>
      <c r="AS661">
        <v>345255.97000000003</v>
      </c>
      <c r="AU661">
        <v>76</v>
      </c>
      <c r="AV661">
        <v>38</v>
      </c>
      <c r="AX661">
        <v>0</v>
      </c>
      <c r="AY661">
        <v>75</v>
      </c>
    </row>
    <row r="662" spans="1:51" x14ac:dyDescent="0.25">
      <c r="A662" t="s">
        <v>1504</v>
      </c>
      <c r="B662" t="s">
        <v>1505</v>
      </c>
      <c r="C662" t="s">
        <v>1459</v>
      </c>
      <c r="D662" t="s">
        <v>211</v>
      </c>
      <c r="F662">
        <v>171.98</v>
      </c>
      <c r="H662">
        <v>961235.10000000009</v>
      </c>
      <c r="I662">
        <v>146265.54999999999</v>
      </c>
      <c r="J662">
        <v>270175.04000000004</v>
      </c>
      <c r="K662">
        <v>761729.42712000012</v>
      </c>
      <c r="L662">
        <v>2139405.1171200005</v>
      </c>
      <c r="M662">
        <v>0.9</v>
      </c>
      <c r="N662">
        <v>2001637.54</v>
      </c>
      <c r="O662">
        <v>11638.78</v>
      </c>
      <c r="Q662">
        <v>1754635.46</v>
      </c>
      <c r="R662">
        <v>201021.16</v>
      </c>
      <c r="S662">
        <v>1982119.8199999998</v>
      </c>
      <c r="T662">
        <v>0.99024912372496765</v>
      </c>
      <c r="V662">
        <v>19517.720000000205</v>
      </c>
      <c r="W662">
        <v>0.99024912372496765</v>
      </c>
      <c r="X662">
        <v>3</v>
      </c>
      <c r="Y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23.834199401346847</v>
      </c>
      <c r="AK662">
        <v>0</v>
      </c>
      <c r="AL662">
        <v>4099.0056130436305</v>
      </c>
      <c r="AM662">
        <v>0</v>
      </c>
      <c r="AN662">
        <v>4099</v>
      </c>
      <c r="AO662">
        <v>23.83</v>
      </c>
      <c r="AP662">
        <v>201254.44</v>
      </c>
      <c r="AQ662">
        <v>205353.44</v>
      </c>
      <c r="AS662">
        <v>205353.44</v>
      </c>
      <c r="AU662">
        <v>75</v>
      </c>
      <c r="AV662">
        <v>38</v>
      </c>
      <c r="AX662">
        <v>0</v>
      </c>
      <c r="AY662">
        <v>63</v>
      </c>
    </row>
    <row r="663" spans="1:51" x14ac:dyDescent="0.25">
      <c r="A663" t="s">
        <v>1506</v>
      </c>
      <c r="B663" t="s">
        <v>1507</v>
      </c>
      <c r="C663" t="s">
        <v>1459</v>
      </c>
      <c r="D663" t="s">
        <v>211</v>
      </c>
      <c r="F663">
        <v>71</v>
      </c>
      <c r="H663">
        <v>393304.22</v>
      </c>
      <c r="I663">
        <v>60384.08</v>
      </c>
      <c r="J663">
        <v>100421.18</v>
      </c>
      <c r="K663">
        <v>309656.80300000001</v>
      </c>
      <c r="L663">
        <v>863766.28300000005</v>
      </c>
      <c r="M663">
        <v>0.9</v>
      </c>
      <c r="N663">
        <v>808355.33</v>
      </c>
      <c r="O663">
        <v>11385.28</v>
      </c>
      <c r="Q663">
        <v>904439.75</v>
      </c>
      <c r="R663">
        <v>72608</v>
      </c>
      <c r="S663">
        <v>1213770.01</v>
      </c>
      <c r="T663">
        <v>1.5015302861923359</v>
      </c>
      <c r="V663">
        <v>-405414.68000000005</v>
      </c>
      <c r="W663">
        <v>1.5015302861923359</v>
      </c>
      <c r="X663">
        <v>4</v>
      </c>
      <c r="Y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0.91157793325521352</v>
      </c>
      <c r="AL663">
        <v>0</v>
      </c>
      <c r="AM663">
        <v>64.72203326112016</v>
      </c>
      <c r="AN663">
        <v>64.72</v>
      </c>
      <c r="AO663">
        <v>0.91</v>
      </c>
      <c r="AP663">
        <v>72608</v>
      </c>
      <c r="AQ663">
        <v>72672.72</v>
      </c>
      <c r="AS663">
        <v>72672.72</v>
      </c>
      <c r="AU663">
        <v>76</v>
      </c>
      <c r="AV663">
        <v>38</v>
      </c>
      <c r="AX663">
        <v>0</v>
      </c>
      <c r="AY663">
        <v>21.33</v>
      </c>
    </row>
    <row r="664" spans="1:51" x14ac:dyDescent="0.25">
      <c r="A664" t="s">
        <v>1508</v>
      </c>
      <c r="B664" t="s">
        <v>1509</v>
      </c>
      <c r="C664" t="s">
        <v>1459</v>
      </c>
      <c r="D664" t="s">
        <v>222</v>
      </c>
      <c r="F664">
        <v>526.65</v>
      </c>
      <c r="H664">
        <v>3362458.22</v>
      </c>
      <c r="I664">
        <v>447905.29</v>
      </c>
      <c r="J664">
        <v>1122696.71</v>
      </c>
      <c r="K664">
        <v>3023483.9245999996</v>
      </c>
      <c r="L664">
        <v>7956544.1446000002</v>
      </c>
      <c r="M664">
        <v>0.9</v>
      </c>
      <c r="N664">
        <v>7463238.1200000001</v>
      </c>
      <c r="O664">
        <v>14171.15</v>
      </c>
      <c r="Q664">
        <v>2976515.05</v>
      </c>
      <c r="R664">
        <v>1702538.92</v>
      </c>
      <c r="S664">
        <v>5199467.01</v>
      </c>
      <c r="T664">
        <v>0.69667708927395178</v>
      </c>
      <c r="V664">
        <v>2263771.1100000003</v>
      </c>
      <c r="W664">
        <v>0.69667708927395178</v>
      </c>
      <c r="X664">
        <v>2</v>
      </c>
      <c r="Y664">
        <v>0</v>
      </c>
      <c r="AA664">
        <v>0</v>
      </c>
      <c r="AB664">
        <v>0</v>
      </c>
      <c r="AC664">
        <v>999087.30100320023</v>
      </c>
      <c r="AD664">
        <v>52113.055568641808</v>
      </c>
      <c r="AE664">
        <v>52113.055568641808</v>
      </c>
      <c r="AF664">
        <v>51138.882949257139</v>
      </c>
      <c r="AG664">
        <v>0</v>
      </c>
      <c r="AH664">
        <v>98.95197107878441</v>
      </c>
      <c r="AI664">
        <v>97.102217695352024</v>
      </c>
      <c r="AJ664">
        <v>0</v>
      </c>
      <c r="AK664">
        <v>0</v>
      </c>
      <c r="AL664">
        <v>0</v>
      </c>
      <c r="AM664">
        <v>0</v>
      </c>
      <c r="AN664">
        <v>51138.879999999997</v>
      </c>
      <c r="AO664">
        <v>97.1</v>
      </c>
      <c r="AP664">
        <v>1805389.7199999997</v>
      </c>
      <c r="AQ664">
        <v>1856528.5999999996</v>
      </c>
      <c r="AS664">
        <v>1856528.5999999996</v>
      </c>
      <c r="AU664">
        <v>90</v>
      </c>
      <c r="AV664">
        <v>45</v>
      </c>
      <c r="AX664">
        <v>53.5</v>
      </c>
      <c r="AY664">
        <v>253.33</v>
      </c>
    </row>
    <row r="665" spans="1:51" x14ac:dyDescent="0.25">
      <c r="A665" t="s">
        <v>1510</v>
      </c>
      <c r="B665" t="s">
        <v>1511</v>
      </c>
      <c r="C665" t="s">
        <v>1459</v>
      </c>
      <c r="D665" t="s">
        <v>211</v>
      </c>
      <c r="F665">
        <v>1046.46</v>
      </c>
      <c r="H665">
        <v>6160210.0199999996</v>
      </c>
      <c r="I665">
        <v>889993.3</v>
      </c>
      <c r="J665">
        <v>2877333.5300000003</v>
      </c>
      <c r="K665">
        <v>5379021.352239999</v>
      </c>
      <c r="L665">
        <v>15306558.202239998</v>
      </c>
      <c r="M665">
        <v>0.9</v>
      </c>
      <c r="N665">
        <v>14313804.51</v>
      </c>
      <c r="O665">
        <v>13678.31</v>
      </c>
      <c r="Q665">
        <v>6023248.9299999997</v>
      </c>
      <c r="R665">
        <v>3481487.19</v>
      </c>
      <c r="S665">
        <v>10157306.879999999</v>
      </c>
      <c r="T665">
        <v>0.70961615221891827</v>
      </c>
      <c r="V665">
        <v>4156497.6300000008</v>
      </c>
      <c r="W665">
        <v>0.70961615221891827</v>
      </c>
      <c r="X665">
        <v>2</v>
      </c>
      <c r="Y665">
        <v>0</v>
      </c>
      <c r="AA665">
        <v>0</v>
      </c>
      <c r="AB665">
        <v>0</v>
      </c>
      <c r="AC665">
        <v>1578387.8700768007</v>
      </c>
      <c r="AD665">
        <v>82329.75706886602</v>
      </c>
      <c r="AE665">
        <v>82329.75706886602</v>
      </c>
      <c r="AF665">
        <v>80790.730154747755</v>
      </c>
      <c r="AG665">
        <v>0</v>
      </c>
      <c r="AH665">
        <v>78.674538031903765</v>
      </c>
      <c r="AI665">
        <v>77.203839759520434</v>
      </c>
      <c r="AJ665">
        <v>0</v>
      </c>
      <c r="AK665">
        <v>0</v>
      </c>
      <c r="AL665">
        <v>0</v>
      </c>
      <c r="AM665">
        <v>0</v>
      </c>
      <c r="AN665">
        <v>80790.73</v>
      </c>
      <c r="AO665">
        <v>77.2</v>
      </c>
      <c r="AP665">
        <v>3743211.85</v>
      </c>
      <c r="AQ665">
        <v>3824002.58</v>
      </c>
      <c r="AS665">
        <v>3824002.58</v>
      </c>
      <c r="AU665">
        <v>90</v>
      </c>
      <c r="AV665">
        <v>45</v>
      </c>
      <c r="AX665">
        <v>259</v>
      </c>
      <c r="AY665">
        <v>589.66</v>
      </c>
    </row>
    <row r="666" spans="1:51" x14ac:dyDescent="0.25">
      <c r="A666" t="s">
        <v>1512</v>
      </c>
      <c r="B666" t="s">
        <v>1513</v>
      </c>
      <c r="C666" t="s">
        <v>1459</v>
      </c>
      <c r="D666" t="s">
        <v>102</v>
      </c>
      <c r="F666">
        <v>95.71</v>
      </c>
      <c r="H666">
        <v>557203.13</v>
      </c>
      <c r="I666">
        <v>81399.44</v>
      </c>
      <c r="J666">
        <v>152744.57999999999</v>
      </c>
      <c r="K666">
        <v>453144.65324000007</v>
      </c>
      <c r="L666">
        <v>1244491.80324</v>
      </c>
      <c r="M666">
        <v>0.9</v>
      </c>
      <c r="N666">
        <v>1165357.08</v>
      </c>
      <c r="O666">
        <v>12175.91</v>
      </c>
      <c r="Q666">
        <v>1351836.94</v>
      </c>
      <c r="R666">
        <v>178508.52</v>
      </c>
      <c r="S666">
        <v>1582099.1099999999</v>
      </c>
      <c r="T666">
        <v>1.3576088712654493</v>
      </c>
      <c r="V666">
        <v>-416742.0299999998</v>
      </c>
      <c r="W666">
        <v>1.3576088712654493</v>
      </c>
      <c r="X666">
        <v>4</v>
      </c>
      <c r="Y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0.97488087112639243</v>
      </c>
      <c r="AL666">
        <v>0</v>
      </c>
      <c r="AM666">
        <v>93.305848175507009</v>
      </c>
      <c r="AN666">
        <v>93.3</v>
      </c>
      <c r="AO666">
        <v>0.97</v>
      </c>
      <c r="AP666">
        <v>178508.52</v>
      </c>
      <c r="AQ666">
        <v>178601.81999999998</v>
      </c>
      <c r="AS666">
        <v>178601.81999999998</v>
      </c>
      <c r="AU666">
        <v>73</v>
      </c>
      <c r="AV666">
        <v>37</v>
      </c>
      <c r="AX666">
        <v>0</v>
      </c>
      <c r="AY666">
        <v>36.33</v>
      </c>
    </row>
    <row r="667" spans="1:51" x14ac:dyDescent="0.25">
      <c r="A667" t="s">
        <v>1514</v>
      </c>
      <c r="B667" t="s">
        <v>1515</v>
      </c>
      <c r="C667" t="s">
        <v>1516</v>
      </c>
      <c r="D667" t="s">
        <v>102</v>
      </c>
      <c r="F667">
        <v>495.5</v>
      </c>
      <c r="H667">
        <v>2920243.58</v>
      </c>
      <c r="I667">
        <v>421412.84</v>
      </c>
      <c r="J667">
        <v>870251.62</v>
      </c>
      <c r="K667">
        <v>2361023.2680000002</v>
      </c>
      <c r="L667">
        <v>6572931.3080000002</v>
      </c>
      <c r="M667">
        <v>0.9</v>
      </c>
      <c r="N667">
        <v>6151740.5</v>
      </c>
      <c r="O667">
        <v>12415.21</v>
      </c>
      <c r="Q667">
        <v>4662404.12</v>
      </c>
      <c r="R667">
        <v>676490.38</v>
      </c>
      <c r="S667">
        <v>5922367.2599999998</v>
      </c>
      <c r="T667">
        <v>0.96271409042692868</v>
      </c>
      <c r="V667">
        <v>229373.24000000022</v>
      </c>
      <c r="W667">
        <v>0.96271409042692868</v>
      </c>
      <c r="X667">
        <v>3</v>
      </c>
      <c r="Y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25.424207477635296</v>
      </c>
      <c r="AK667">
        <v>0</v>
      </c>
      <c r="AL667">
        <v>12597.694805168288</v>
      </c>
      <c r="AM667">
        <v>0</v>
      </c>
      <c r="AN667">
        <v>12597.69</v>
      </c>
      <c r="AO667">
        <v>25.42</v>
      </c>
      <c r="AP667">
        <v>685184.16</v>
      </c>
      <c r="AQ667">
        <v>697781.85</v>
      </c>
      <c r="AS667">
        <v>697781.85</v>
      </c>
      <c r="AU667">
        <v>73</v>
      </c>
      <c r="AV667">
        <v>37</v>
      </c>
      <c r="AX667">
        <v>0</v>
      </c>
      <c r="AY667">
        <v>220.66</v>
      </c>
    </row>
    <row r="668" spans="1:51" x14ac:dyDescent="0.25">
      <c r="A668" t="s">
        <v>1517</v>
      </c>
      <c r="B668" t="s">
        <v>1518</v>
      </c>
      <c r="C668" t="s">
        <v>1516</v>
      </c>
      <c r="D668" t="s">
        <v>102</v>
      </c>
      <c r="F668">
        <v>667.5</v>
      </c>
      <c r="H668">
        <v>3911885.8600000003</v>
      </c>
      <c r="I668">
        <v>567695.4</v>
      </c>
      <c r="J668">
        <v>1113897.32</v>
      </c>
      <c r="K668">
        <v>3348697.1850000001</v>
      </c>
      <c r="L668">
        <v>8942175.7650000006</v>
      </c>
      <c r="M668">
        <v>0.9</v>
      </c>
      <c r="N668">
        <v>8382827.9000000004</v>
      </c>
      <c r="O668">
        <v>12558.54</v>
      </c>
      <c r="Q668">
        <v>4877967.55</v>
      </c>
      <c r="R668">
        <v>1117482.3600000001</v>
      </c>
      <c r="S668">
        <v>6131423.8200000003</v>
      </c>
      <c r="T668">
        <v>0.73142666092429265</v>
      </c>
      <c r="V668">
        <v>2251404.08</v>
      </c>
      <c r="W668">
        <v>0.73142666092429265</v>
      </c>
      <c r="X668">
        <v>2</v>
      </c>
      <c r="Y668">
        <v>0</v>
      </c>
      <c r="AA668">
        <v>0</v>
      </c>
      <c r="AB668">
        <v>0</v>
      </c>
      <c r="AC668">
        <v>590826.01134900004</v>
      </c>
      <c r="AD668">
        <v>30817.876205525718</v>
      </c>
      <c r="AE668">
        <v>30817.876205525718</v>
      </c>
      <c r="AF668">
        <v>30241.783883564949</v>
      </c>
      <c r="AG668">
        <v>0</v>
      </c>
      <c r="AH668">
        <v>46.16910292962654</v>
      </c>
      <c r="AI668">
        <v>45.306043271258353</v>
      </c>
      <c r="AJ668">
        <v>0</v>
      </c>
      <c r="AK668">
        <v>0</v>
      </c>
      <c r="AL668">
        <v>0</v>
      </c>
      <c r="AM668">
        <v>0</v>
      </c>
      <c r="AN668">
        <v>30241.78</v>
      </c>
      <c r="AO668">
        <v>45.3</v>
      </c>
      <c r="AP668">
        <v>1176662.9600000002</v>
      </c>
      <c r="AQ668">
        <v>1206904.7400000002</v>
      </c>
      <c r="AS668">
        <v>1206904.7400000002</v>
      </c>
      <c r="AU668">
        <v>73</v>
      </c>
      <c r="AV668">
        <v>37</v>
      </c>
      <c r="AX668">
        <v>0</v>
      </c>
      <c r="AY668">
        <v>270</v>
      </c>
    </row>
    <row r="669" spans="1:51" x14ac:dyDescent="0.25">
      <c r="A669" t="s">
        <v>1519</v>
      </c>
      <c r="B669" t="s">
        <v>1520</v>
      </c>
      <c r="C669" t="s">
        <v>1521</v>
      </c>
      <c r="D669" t="s">
        <v>102</v>
      </c>
      <c r="F669">
        <v>748.71</v>
      </c>
      <c r="H669">
        <v>4330657.790000001</v>
      </c>
      <c r="I669">
        <v>636762.88</v>
      </c>
      <c r="J669">
        <v>1179511.0699999998</v>
      </c>
      <c r="K669">
        <v>3505048.2322400003</v>
      </c>
      <c r="L669">
        <v>9651979.972240001</v>
      </c>
      <c r="M669">
        <v>0.9</v>
      </c>
      <c r="N669">
        <v>9037286.7899999991</v>
      </c>
      <c r="O669">
        <v>12070.47</v>
      </c>
      <c r="Q669">
        <v>5787478.46</v>
      </c>
      <c r="R669">
        <v>900906.46</v>
      </c>
      <c r="S669">
        <v>9434098.3000000007</v>
      </c>
      <c r="T669">
        <v>1.0439082568939921</v>
      </c>
      <c r="V669">
        <v>-396811.51000000164</v>
      </c>
      <c r="W669">
        <v>1.0439082568939921</v>
      </c>
      <c r="X669">
        <v>4</v>
      </c>
      <c r="Y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0.96643862051370366</v>
      </c>
      <c r="AL669">
        <v>0</v>
      </c>
      <c r="AM669">
        <v>723.5822595648151</v>
      </c>
      <c r="AN669">
        <v>723.58</v>
      </c>
      <c r="AO669">
        <v>0.96</v>
      </c>
      <c r="AP669">
        <v>900906.46000000008</v>
      </c>
      <c r="AQ669">
        <v>901630.04</v>
      </c>
      <c r="AS669">
        <v>901630.04</v>
      </c>
      <c r="AU669">
        <v>76</v>
      </c>
      <c r="AV669">
        <v>38</v>
      </c>
      <c r="AX669">
        <v>21</v>
      </c>
      <c r="AY669">
        <v>245</v>
      </c>
    </row>
    <row r="670" spans="1:51" x14ac:dyDescent="0.25">
      <c r="A670" t="s">
        <v>1522</v>
      </c>
      <c r="B670" t="s">
        <v>1523</v>
      </c>
      <c r="C670" t="s">
        <v>1524</v>
      </c>
      <c r="D670" t="s">
        <v>97</v>
      </c>
      <c r="F670">
        <v>112</v>
      </c>
      <c r="H670">
        <v>714172.66999999993</v>
      </c>
      <c r="I670">
        <v>95253.759999999995</v>
      </c>
      <c r="J670">
        <v>211929.63</v>
      </c>
      <c r="K670">
        <v>634788.79499999993</v>
      </c>
      <c r="L670">
        <v>1656144.855</v>
      </c>
      <c r="M670">
        <v>0.91418999999999995</v>
      </c>
      <c r="N670">
        <v>1568502.29</v>
      </c>
      <c r="O670">
        <v>14004.48</v>
      </c>
      <c r="Q670">
        <v>156850.22</v>
      </c>
      <c r="R670">
        <v>790985.21</v>
      </c>
      <c r="S670">
        <v>947835.42999999993</v>
      </c>
      <c r="T670">
        <v>0.60429330326320396</v>
      </c>
      <c r="V670">
        <v>620666.8600000001</v>
      </c>
      <c r="W670">
        <v>0.60429330326320396</v>
      </c>
      <c r="X670">
        <v>1</v>
      </c>
      <c r="Y670">
        <v>1</v>
      </c>
      <c r="AA670">
        <v>140034.12517847773</v>
      </c>
      <c r="AB670">
        <v>42010.237553543317</v>
      </c>
      <c r="AC670">
        <v>379625.75410181109</v>
      </c>
      <c r="AD670">
        <v>19801.530856142734</v>
      </c>
      <c r="AE670">
        <v>19801.530856142734</v>
      </c>
      <c r="AF670">
        <v>19431.371997264338</v>
      </c>
      <c r="AG670">
        <v>375.09140672806535</v>
      </c>
      <c r="AH670">
        <v>176.79938264413155</v>
      </c>
      <c r="AI670">
        <v>173.4943928327173</v>
      </c>
      <c r="AJ670">
        <v>0</v>
      </c>
      <c r="AK670">
        <v>0</v>
      </c>
      <c r="AL670">
        <v>0</v>
      </c>
      <c r="AM670">
        <v>0</v>
      </c>
      <c r="AN670">
        <v>61441.599999999999</v>
      </c>
      <c r="AO670">
        <v>548.58000000000004</v>
      </c>
      <c r="AP670">
        <v>790985.21</v>
      </c>
      <c r="AQ670">
        <v>852426.80999999994</v>
      </c>
      <c r="AS670">
        <v>852426.80999999994</v>
      </c>
      <c r="AU670">
        <v>96</v>
      </c>
      <c r="AV670">
        <v>48</v>
      </c>
      <c r="AX670">
        <v>1</v>
      </c>
      <c r="AY670">
        <v>56.974710059389324</v>
      </c>
    </row>
    <row r="671" spans="1:51" x14ac:dyDescent="0.25">
      <c r="A671" t="s">
        <v>1525</v>
      </c>
      <c r="B671" t="s">
        <v>1526</v>
      </c>
      <c r="C671" t="s">
        <v>1524</v>
      </c>
      <c r="D671" t="s">
        <v>97</v>
      </c>
      <c r="F671">
        <v>42.64</v>
      </c>
      <c r="H671">
        <v>256013.14999999997</v>
      </c>
      <c r="I671">
        <v>36264.46</v>
      </c>
      <c r="J671">
        <v>80167.659999999989</v>
      </c>
      <c r="K671">
        <v>230345.04016</v>
      </c>
      <c r="L671">
        <v>602790.31015999999</v>
      </c>
      <c r="M671">
        <v>0.91418999999999995</v>
      </c>
      <c r="N671">
        <v>570830.78</v>
      </c>
      <c r="O671">
        <v>13387.21</v>
      </c>
      <c r="Q671">
        <v>57083.07</v>
      </c>
      <c r="R671">
        <v>332643.96000000002</v>
      </c>
      <c r="S671">
        <v>389727.03</v>
      </c>
      <c r="T671">
        <v>0.68273653708722581</v>
      </c>
      <c r="V671">
        <v>181103.75</v>
      </c>
      <c r="W671">
        <v>0.68273653708722581</v>
      </c>
      <c r="X671">
        <v>1</v>
      </c>
      <c r="Y671">
        <v>1</v>
      </c>
      <c r="AA671">
        <v>6185.3194303495693</v>
      </c>
      <c r="AB671">
        <v>1855.5958291048707</v>
      </c>
      <c r="AC671">
        <v>109948.56855380563</v>
      </c>
      <c r="AD671">
        <v>5734.990182523341</v>
      </c>
      <c r="AE671">
        <v>5734.990182523341</v>
      </c>
      <c r="AF671">
        <v>5627.7834500204799</v>
      </c>
      <c r="AG671">
        <v>43.517725823284962</v>
      </c>
      <c r="AH671">
        <v>134.4978935863823</v>
      </c>
      <c r="AI671">
        <v>131.98366440010506</v>
      </c>
      <c r="AJ671">
        <v>0</v>
      </c>
      <c r="AK671">
        <v>0</v>
      </c>
      <c r="AL671">
        <v>0</v>
      </c>
      <c r="AM671">
        <v>0</v>
      </c>
      <c r="AN671">
        <v>7483.37</v>
      </c>
      <c r="AO671">
        <v>175.5</v>
      </c>
      <c r="AP671">
        <v>332643.96000000002</v>
      </c>
      <c r="AQ671">
        <v>340127.33</v>
      </c>
      <c r="AS671">
        <v>340127.33</v>
      </c>
      <c r="AU671">
        <v>96</v>
      </c>
      <c r="AV671">
        <v>48</v>
      </c>
      <c r="AX671">
        <v>0</v>
      </c>
      <c r="AY671">
        <v>21.691086044038936</v>
      </c>
    </row>
    <row r="672" spans="1:51" x14ac:dyDescent="0.25">
      <c r="A672" t="s">
        <v>1527</v>
      </c>
      <c r="B672" t="s">
        <v>1528</v>
      </c>
      <c r="C672" t="s">
        <v>1524</v>
      </c>
      <c r="D672" t="s">
        <v>102</v>
      </c>
      <c r="F672">
        <v>905.05</v>
      </c>
      <c r="H672">
        <v>5286105.74</v>
      </c>
      <c r="I672">
        <v>769726.92</v>
      </c>
      <c r="J672">
        <v>1421112.76</v>
      </c>
      <c r="K672">
        <v>4508014.5461999997</v>
      </c>
      <c r="L672">
        <v>11984959.9662</v>
      </c>
      <c r="M672">
        <v>0.91418999999999995</v>
      </c>
      <c r="N672">
        <v>11343363.27</v>
      </c>
      <c r="O672">
        <v>12533.41</v>
      </c>
      <c r="Q672">
        <v>5459560.7400000002</v>
      </c>
      <c r="R672">
        <v>2188494.0299999998</v>
      </c>
      <c r="S672">
        <v>7792995.2899999991</v>
      </c>
      <c r="T672">
        <v>0.68700923213931409</v>
      </c>
      <c r="V672">
        <v>3550367.9800000004</v>
      </c>
      <c r="W672">
        <v>0.68700923213931409</v>
      </c>
      <c r="X672">
        <v>1</v>
      </c>
      <c r="Y672">
        <v>1</v>
      </c>
      <c r="AA672">
        <v>74445.920278872363</v>
      </c>
      <c r="AB672">
        <v>22333.776083661709</v>
      </c>
      <c r="AC672">
        <v>1241611.0887565049</v>
      </c>
      <c r="AD672">
        <v>64763.257022723723</v>
      </c>
      <c r="AE672">
        <v>64763.257022723723</v>
      </c>
      <c r="AF672">
        <v>63552.608538475695</v>
      </c>
      <c r="AG672">
        <v>24.676842255855156</v>
      </c>
      <c r="AH672">
        <v>71.557656508174929</v>
      </c>
      <c r="AI672">
        <v>70.219997280233912</v>
      </c>
      <c r="AJ672">
        <v>0</v>
      </c>
      <c r="AK672">
        <v>0</v>
      </c>
      <c r="AL672">
        <v>0</v>
      </c>
      <c r="AM672">
        <v>0</v>
      </c>
      <c r="AN672">
        <v>85886.38</v>
      </c>
      <c r="AO672">
        <v>94.89</v>
      </c>
      <c r="AP672">
        <v>2295523.0299999998</v>
      </c>
      <c r="AQ672">
        <v>2381409.4099999997</v>
      </c>
      <c r="AS672">
        <v>2381409.4099999997</v>
      </c>
      <c r="AU672">
        <v>101</v>
      </c>
      <c r="AV672">
        <v>51</v>
      </c>
      <c r="AX672">
        <v>0.5</v>
      </c>
      <c r="AY672">
        <v>327.33</v>
      </c>
    </row>
    <row r="673" spans="1:51" x14ac:dyDescent="0.25">
      <c r="A673" t="s">
        <v>1529</v>
      </c>
      <c r="B673" t="s">
        <v>1530</v>
      </c>
      <c r="C673" t="s">
        <v>1524</v>
      </c>
      <c r="D673" t="s">
        <v>102</v>
      </c>
      <c r="F673">
        <v>1147.1199999999999</v>
      </c>
      <c r="H673">
        <v>6513919.3300000001</v>
      </c>
      <c r="I673">
        <v>975602.61</v>
      </c>
      <c r="J673">
        <v>1479242.0400000003</v>
      </c>
      <c r="K673">
        <v>5574480.7442799993</v>
      </c>
      <c r="L673">
        <v>14543244.72428</v>
      </c>
      <c r="M673">
        <v>0.91418999999999995</v>
      </c>
      <c r="N673">
        <v>13773635.08</v>
      </c>
      <c r="O673">
        <v>12007.14</v>
      </c>
      <c r="Q673">
        <v>9773771.4499999993</v>
      </c>
      <c r="R673">
        <v>1612981.74</v>
      </c>
      <c r="S673">
        <v>11486004.99</v>
      </c>
      <c r="T673">
        <v>0.83391239300932607</v>
      </c>
      <c r="V673">
        <v>2287630.09</v>
      </c>
      <c r="W673">
        <v>0.83391239300932607</v>
      </c>
      <c r="X673">
        <v>2</v>
      </c>
      <c r="Y673">
        <v>0</v>
      </c>
      <c r="AA673">
        <v>0</v>
      </c>
      <c r="AB673">
        <v>0</v>
      </c>
      <c r="AC673">
        <v>264341.4154128001</v>
      </c>
      <c r="AD673">
        <v>13788.223368136429</v>
      </c>
      <c r="AE673">
        <v>37045.628158616506</v>
      </c>
      <c r="AF673">
        <v>36353.117688327642</v>
      </c>
      <c r="AG673">
        <v>0</v>
      </c>
      <c r="AH673">
        <v>12.019861364230795</v>
      </c>
      <c r="AI673">
        <v>31.69077139996482</v>
      </c>
      <c r="AJ673">
        <v>0</v>
      </c>
      <c r="AK673">
        <v>0</v>
      </c>
      <c r="AL673">
        <v>0</v>
      </c>
      <c r="AM673">
        <v>0</v>
      </c>
      <c r="AN673">
        <v>36353.11</v>
      </c>
      <c r="AO673">
        <v>31.69</v>
      </c>
      <c r="AP673">
        <v>1627258.0899999999</v>
      </c>
      <c r="AQ673">
        <v>1663611.2</v>
      </c>
      <c r="AS673">
        <v>1663611.2</v>
      </c>
      <c r="AU673">
        <v>101</v>
      </c>
      <c r="AV673">
        <v>51</v>
      </c>
      <c r="AX673">
        <v>34.5</v>
      </c>
      <c r="AY673">
        <v>226.33</v>
      </c>
    </row>
    <row r="674" spans="1:51" x14ac:dyDescent="0.25">
      <c r="A674" t="s">
        <v>1531</v>
      </c>
      <c r="B674" t="s">
        <v>1532</v>
      </c>
      <c r="C674" t="s">
        <v>1524</v>
      </c>
      <c r="D674" t="s">
        <v>102</v>
      </c>
      <c r="F674">
        <v>2445.86</v>
      </c>
      <c r="H674">
        <v>13836780.800000001</v>
      </c>
      <c r="I674">
        <v>2080155.01</v>
      </c>
      <c r="J674">
        <v>2913593.5500000003</v>
      </c>
      <c r="K674">
        <v>11780255.476840001</v>
      </c>
      <c r="L674">
        <v>30610784.83684</v>
      </c>
      <c r="M674">
        <v>0.91418999999999995</v>
      </c>
      <c r="N674">
        <v>28994937.109999999</v>
      </c>
      <c r="O674">
        <v>11854.7</v>
      </c>
      <c r="Q674">
        <v>10994880.15</v>
      </c>
      <c r="R674">
        <v>7649691.1299999999</v>
      </c>
      <c r="S674">
        <v>18882733.510000002</v>
      </c>
      <c r="T674">
        <v>0.651242437200789</v>
      </c>
      <c r="V674">
        <v>10112203.599999998</v>
      </c>
      <c r="W674">
        <v>0.651242437200789</v>
      </c>
      <c r="X674">
        <v>1</v>
      </c>
      <c r="Y674">
        <v>1</v>
      </c>
      <c r="AA674">
        <v>1227348.277820427</v>
      </c>
      <c r="AB674">
        <v>368204.48334612808</v>
      </c>
      <c r="AC674">
        <v>4249068.955829923</v>
      </c>
      <c r="AD674">
        <v>221634.2519695847</v>
      </c>
      <c r="AE674">
        <v>221634.2519695847</v>
      </c>
      <c r="AF674">
        <v>217491.14392438129</v>
      </c>
      <c r="AG674">
        <v>150.54192936068625</v>
      </c>
      <c r="AH674">
        <v>90.616082674226931</v>
      </c>
      <c r="AI674">
        <v>88.922155775220688</v>
      </c>
      <c r="AJ674">
        <v>0</v>
      </c>
      <c r="AK674">
        <v>0</v>
      </c>
      <c r="AL674">
        <v>0</v>
      </c>
      <c r="AM674">
        <v>0</v>
      </c>
      <c r="AN674">
        <v>585695.62</v>
      </c>
      <c r="AO674">
        <v>239.46</v>
      </c>
      <c r="AP674">
        <v>7712162.5599999996</v>
      </c>
      <c r="AQ674">
        <v>8297858.1799999997</v>
      </c>
      <c r="AS674">
        <v>8297858.1799999997</v>
      </c>
      <c r="AU674">
        <v>101</v>
      </c>
      <c r="AV674">
        <v>51</v>
      </c>
      <c r="AX674">
        <v>17</v>
      </c>
      <c r="AY674">
        <v>446.66</v>
      </c>
    </row>
    <row r="675" spans="1:51" x14ac:dyDescent="0.25">
      <c r="A675" t="s">
        <v>1533</v>
      </c>
      <c r="B675" t="s">
        <v>1534</v>
      </c>
      <c r="C675" t="s">
        <v>1524</v>
      </c>
      <c r="D675" t="s">
        <v>102</v>
      </c>
      <c r="F675">
        <v>665.79</v>
      </c>
      <c r="H675">
        <v>3849250.42</v>
      </c>
      <c r="I675">
        <v>566241.06999999995</v>
      </c>
      <c r="J675">
        <v>986460.26</v>
      </c>
      <c r="K675">
        <v>3291375.65576</v>
      </c>
      <c r="L675">
        <v>8693327.4057599995</v>
      </c>
      <c r="M675">
        <v>0.91418999999999995</v>
      </c>
      <c r="N675">
        <v>8229785.9199999999</v>
      </c>
      <c r="O675">
        <v>12360.93</v>
      </c>
      <c r="Q675">
        <v>3965075.02</v>
      </c>
      <c r="R675">
        <v>1500388.55</v>
      </c>
      <c r="S675">
        <v>5940062.7599999998</v>
      </c>
      <c r="T675">
        <v>0.72177609694129197</v>
      </c>
      <c r="V675">
        <v>2289723.16</v>
      </c>
      <c r="W675">
        <v>0.72177609694129197</v>
      </c>
      <c r="X675">
        <v>2</v>
      </c>
      <c r="Y675">
        <v>0</v>
      </c>
      <c r="AA675">
        <v>0</v>
      </c>
      <c r="AB675">
        <v>0</v>
      </c>
      <c r="AC675">
        <v>793068.7879175999</v>
      </c>
      <c r="AD675">
        <v>41366.993427907561</v>
      </c>
      <c r="AE675">
        <v>41366.993427907561</v>
      </c>
      <c r="AF675">
        <v>40593.701746888146</v>
      </c>
      <c r="AG675">
        <v>0</v>
      </c>
      <c r="AH675">
        <v>62.132193976941025</v>
      </c>
      <c r="AI675">
        <v>60.970729129137034</v>
      </c>
      <c r="AJ675">
        <v>0</v>
      </c>
      <c r="AK675">
        <v>0</v>
      </c>
      <c r="AL675">
        <v>0</v>
      </c>
      <c r="AM675">
        <v>0</v>
      </c>
      <c r="AN675">
        <v>40593.699999999997</v>
      </c>
      <c r="AO675">
        <v>60.97</v>
      </c>
      <c r="AP675">
        <v>1544525.4000000001</v>
      </c>
      <c r="AQ675">
        <v>1585119.1</v>
      </c>
      <c r="AS675">
        <v>1585119.1</v>
      </c>
      <c r="AU675">
        <v>96</v>
      </c>
      <c r="AV675">
        <v>48</v>
      </c>
      <c r="AX675">
        <v>0</v>
      </c>
      <c r="AY675">
        <v>214.66</v>
      </c>
    </row>
    <row r="676" spans="1:51" x14ac:dyDescent="0.25">
      <c r="A676" t="s">
        <v>1535</v>
      </c>
      <c r="B676" t="s">
        <v>1536</v>
      </c>
      <c r="C676" t="s">
        <v>1524</v>
      </c>
      <c r="D676" t="s">
        <v>102</v>
      </c>
      <c r="F676">
        <v>934.96</v>
      </c>
      <c r="H676">
        <v>5355836.01</v>
      </c>
      <c r="I676">
        <v>795164.78</v>
      </c>
      <c r="J676">
        <v>1281081</v>
      </c>
      <c r="K676">
        <v>4591452.1472400008</v>
      </c>
      <c r="L676">
        <v>12023533.937240001</v>
      </c>
      <c r="M676">
        <v>0.91418999999999995</v>
      </c>
      <c r="N676">
        <v>11385786.99</v>
      </c>
      <c r="O676">
        <v>12177.83</v>
      </c>
      <c r="Q676">
        <v>6199561.0099999998</v>
      </c>
      <c r="R676">
        <v>2057477.4</v>
      </c>
      <c r="S676">
        <v>8407694.5499999989</v>
      </c>
      <c r="T676">
        <v>0.73843771689953241</v>
      </c>
      <c r="V676">
        <v>2978092.4400000013</v>
      </c>
      <c r="W676">
        <v>0.73843771689953241</v>
      </c>
      <c r="X676">
        <v>2</v>
      </c>
      <c r="Y676">
        <v>0</v>
      </c>
      <c r="AA676">
        <v>0</v>
      </c>
      <c r="AB676">
        <v>0</v>
      </c>
      <c r="AC676">
        <v>837898.50902550109</v>
      </c>
      <c r="AD676">
        <v>43705.341382963081</v>
      </c>
      <c r="AE676">
        <v>43705.341382963081</v>
      </c>
      <c r="AF676">
        <v>42888.337919405625</v>
      </c>
      <c r="AG676">
        <v>0</v>
      </c>
      <c r="AH676">
        <v>46.745680438695857</v>
      </c>
      <c r="AI676">
        <v>45.871842559473798</v>
      </c>
      <c r="AJ676">
        <v>0</v>
      </c>
      <c r="AK676">
        <v>0</v>
      </c>
      <c r="AL676">
        <v>0</v>
      </c>
      <c r="AM676">
        <v>0</v>
      </c>
      <c r="AN676">
        <v>42888.33</v>
      </c>
      <c r="AO676">
        <v>45.87</v>
      </c>
      <c r="AP676">
        <v>2086213.53</v>
      </c>
      <c r="AQ676">
        <v>2129101.86</v>
      </c>
      <c r="AS676">
        <v>2129101.86</v>
      </c>
      <c r="AU676">
        <v>101</v>
      </c>
      <c r="AV676">
        <v>51</v>
      </c>
      <c r="AX676">
        <v>4</v>
      </c>
      <c r="AY676">
        <v>249.33</v>
      </c>
    </row>
    <row r="677" spans="1:51" x14ac:dyDescent="0.25">
      <c r="A677" t="s">
        <v>1537</v>
      </c>
      <c r="B677" t="s">
        <v>1538</v>
      </c>
      <c r="C677" t="s">
        <v>1524</v>
      </c>
      <c r="D677" t="s">
        <v>102</v>
      </c>
      <c r="F677">
        <v>961.25</v>
      </c>
      <c r="H677">
        <v>5565341.5899999999</v>
      </c>
      <c r="I677">
        <v>817523.9</v>
      </c>
      <c r="J677">
        <v>1487739.0999999999</v>
      </c>
      <c r="K677">
        <v>4747032.6539999992</v>
      </c>
      <c r="L677">
        <v>12617637.243999999</v>
      </c>
      <c r="M677">
        <v>0.91418999999999995</v>
      </c>
      <c r="N677">
        <v>11942260.66</v>
      </c>
      <c r="O677">
        <v>12423.67</v>
      </c>
      <c r="Q677">
        <v>4704056.47</v>
      </c>
      <c r="R677">
        <v>2753303.57</v>
      </c>
      <c r="S677">
        <v>7659409.1699999999</v>
      </c>
      <c r="T677">
        <v>0.6413701214590638</v>
      </c>
      <c r="V677">
        <v>4282851.49</v>
      </c>
      <c r="W677">
        <v>0.6413701214590638</v>
      </c>
      <c r="X677">
        <v>1</v>
      </c>
      <c r="Y677">
        <v>1</v>
      </c>
      <c r="AA677">
        <v>623410.60963808652</v>
      </c>
      <c r="AB677">
        <v>187023.18289142594</v>
      </c>
      <c r="AC677">
        <v>1758661.1183359071</v>
      </c>
      <c r="AD677">
        <v>91732.929138647218</v>
      </c>
      <c r="AE677">
        <v>91732.929138647218</v>
      </c>
      <c r="AF677">
        <v>90018.124529941881</v>
      </c>
      <c r="AG677">
        <v>194.5624789507682</v>
      </c>
      <c r="AH677">
        <v>95.430875566863165</v>
      </c>
      <c r="AI677">
        <v>93.646943594217817</v>
      </c>
      <c r="AJ677">
        <v>0</v>
      </c>
      <c r="AK677">
        <v>0</v>
      </c>
      <c r="AL677">
        <v>0</v>
      </c>
      <c r="AM677">
        <v>0</v>
      </c>
      <c r="AN677">
        <v>277041.3</v>
      </c>
      <c r="AO677">
        <v>288.2</v>
      </c>
      <c r="AP677">
        <v>2853321.2600000002</v>
      </c>
      <c r="AQ677">
        <v>3130362.56</v>
      </c>
      <c r="AS677">
        <v>3130362.56</v>
      </c>
      <c r="AU677">
        <v>102</v>
      </c>
      <c r="AV677">
        <v>51</v>
      </c>
      <c r="AX677">
        <v>2</v>
      </c>
      <c r="AY677">
        <v>335.33</v>
      </c>
    </row>
    <row r="678" spans="1:51" x14ac:dyDescent="0.25">
      <c r="A678" t="s">
        <v>1539</v>
      </c>
      <c r="B678" t="s">
        <v>1540</v>
      </c>
      <c r="C678" t="s">
        <v>1524</v>
      </c>
      <c r="D678" t="s">
        <v>102</v>
      </c>
      <c r="F678">
        <v>8177.75</v>
      </c>
      <c r="H678">
        <v>51413980.5</v>
      </c>
      <c r="I678">
        <v>6955012.8200000003</v>
      </c>
      <c r="J678">
        <v>21214197.119999994</v>
      </c>
      <c r="K678">
        <v>43985365.420999996</v>
      </c>
      <c r="L678">
        <v>123568555.861</v>
      </c>
      <c r="M678">
        <v>0.91418999999999995</v>
      </c>
      <c r="N678">
        <v>116739522.28</v>
      </c>
      <c r="O678">
        <v>14275.26</v>
      </c>
      <c r="Q678">
        <v>24148377.170000002</v>
      </c>
      <c r="R678">
        <v>47574955.100000001</v>
      </c>
      <c r="S678">
        <v>75527424.180000007</v>
      </c>
      <c r="T678">
        <v>0.64697390142515154</v>
      </c>
      <c r="V678">
        <v>41212098.099999994</v>
      </c>
      <c r="W678">
        <v>0.64697390142515154</v>
      </c>
      <c r="X678">
        <v>1</v>
      </c>
      <c r="Y678">
        <v>1</v>
      </c>
      <c r="AA678">
        <v>5439860.9710415006</v>
      </c>
      <c r="AB678">
        <v>1631958.2913124501</v>
      </c>
      <c r="AC678">
        <v>22467271.621211544</v>
      </c>
      <c r="AD678">
        <v>1171907.773521201</v>
      </c>
      <c r="AE678">
        <v>1171907.773521201</v>
      </c>
      <c r="AF678">
        <v>1150000.7781828702</v>
      </c>
      <c r="AG678">
        <v>199.56079500014675</v>
      </c>
      <c r="AH678">
        <v>143.30442646463894</v>
      </c>
      <c r="AI678">
        <v>140.62557282661737</v>
      </c>
      <c r="AJ678">
        <v>0</v>
      </c>
      <c r="AK678">
        <v>0</v>
      </c>
      <c r="AL678">
        <v>0</v>
      </c>
      <c r="AM678">
        <v>0</v>
      </c>
      <c r="AN678">
        <v>2781959.06</v>
      </c>
      <c r="AO678">
        <v>340.18</v>
      </c>
      <c r="AP678">
        <v>53815294.749999993</v>
      </c>
      <c r="AQ678">
        <v>56597253.809999995</v>
      </c>
      <c r="AS678">
        <v>56597253.809999995</v>
      </c>
      <c r="AU678">
        <v>96</v>
      </c>
      <c r="AV678">
        <v>48</v>
      </c>
      <c r="AX678">
        <v>158</v>
      </c>
      <c r="AY678">
        <v>6468</v>
      </c>
    </row>
    <row r="679" spans="1:51" x14ac:dyDescent="0.25">
      <c r="A679" t="s">
        <v>1541</v>
      </c>
      <c r="B679" t="s">
        <v>1542</v>
      </c>
      <c r="C679" t="s">
        <v>631</v>
      </c>
      <c r="D679" t="s">
        <v>102</v>
      </c>
      <c r="F679">
        <v>273.45999999999998</v>
      </c>
      <c r="H679">
        <v>1623770.31</v>
      </c>
      <c r="I679">
        <v>232572.26</v>
      </c>
      <c r="J679">
        <v>490382.76</v>
      </c>
      <c r="K679">
        <v>1313531.8252399999</v>
      </c>
      <c r="L679">
        <v>3660257.1552400002</v>
      </c>
      <c r="M679">
        <v>0.9</v>
      </c>
      <c r="N679">
        <v>3425584.62</v>
      </c>
      <c r="O679">
        <v>12526.82</v>
      </c>
      <c r="Q679">
        <v>2927504.61</v>
      </c>
      <c r="R679">
        <v>432299.17</v>
      </c>
      <c r="S679">
        <v>3438460.15</v>
      </c>
      <c r="T679">
        <v>1.0037586372629148</v>
      </c>
      <c r="V679">
        <v>-12875.529999999795</v>
      </c>
      <c r="W679">
        <v>1.0037586372629148</v>
      </c>
      <c r="X679">
        <v>4</v>
      </c>
      <c r="Y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1.0029764519071431</v>
      </c>
      <c r="AL679">
        <v>0</v>
      </c>
      <c r="AM679">
        <v>274.27394053852737</v>
      </c>
      <c r="AN679">
        <v>274.27</v>
      </c>
      <c r="AO679">
        <v>1</v>
      </c>
      <c r="AP679">
        <v>432299.17000000004</v>
      </c>
      <c r="AQ679">
        <v>432573.44000000006</v>
      </c>
      <c r="AS679">
        <v>432573.44000000006</v>
      </c>
      <c r="AU679">
        <v>101</v>
      </c>
      <c r="AV679">
        <v>51</v>
      </c>
      <c r="AX679">
        <v>0</v>
      </c>
      <c r="AY679">
        <v>126.33</v>
      </c>
    </row>
    <row r="680" spans="1:51" x14ac:dyDescent="0.25">
      <c r="A680" t="s">
        <v>1543</v>
      </c>
      <c r="B680" t="s">
        <v>1544</v>
      </c>
      <c r="C680" t="s">
        <v>631</v>
      </c>
      <c r="D680" t="s">
        <v>102</v>
      </c>
      <c r="F680">
        <v>1567.36</v>
      </c>
      <c r="H680">
        <v>8939355.8599999994</v>
      </c>
      <c r="I680">
        <v>1333008.33</v>
      </c>
      <c r="J680">
        <v>1929997.5000000002</v>
      </c>
      <c r="K680">
        <v>7149942.0438400004</v>
      </c>
      <c r="L680">
        <v>19352303.73384</v>
      </c>
      <c r="M680">
        <v>0.9</v>
      </c>
      <c r="N680">
        <v>18132067.559999999</v>
      </c>
      <c r="O680">
        <v>11568.54</v>
      </c>
      <c r="Q680">
        <v>11303530.91</v>
      </c>
      <c r="R680">
        <v>1018192.56</v>
      </c>
      <c r="S680">
        <v>19149851.919999998</v>
      </c>
      <c r="T680">
        <v>1.0561317321718604</v>
      </c>
      <c r="V680">
        <v>-1017784.3599999994</v>
      </c>
      <c r="W680">
        <v>1.0561317321718604</v>
      </c>
      <c r="X680">
        <v>4</v>
      </c>
      <c r="Y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0.92625041490034654</v>
      </c>
      <c r="AL680">
        <v>0</v>
      </c>
      <c r="AM680">
        <v>1451.7678502982071</v>
      </c>
      <c r="AN680">
        <v>1451.76</v>
      </c>
      <c r="AO680">
        <v>0.92</v>
      </c>
      <c r="AP680">
        <v>1018192.56</v>
      </c>
      <c r="AQ680">
        <v>1019644.3200000001</v>
      </c>
      <c r="AS680">
        <v>1019644.3200000001</v>
      </c>
      <c r="AU680">
        <v>101</v>
      </c>
      <c r="AV680">
        <v>51</v>
      </c>
      <c r="AX680">
        <v>8</v>
      </c>
      <c r="AY680">
        <v>319</v>
      </c>
    </row>
    <row r="681" spans="1:51" x14ac:dyDescent="0.25">
      <c r="A681" t="s">
        <v>1545</v>
      </c>
      <c r="B681" t="s">
        <v>1546</v>
      </c>
      <c r="C681" t="s">
        <v>631</v>
      </c>
      <c r="D681" t="s">
        <v>102</v>
      </c>
      <c r="F681">
        <v>184.46</v>
      </c>
      <c r="H681">
        <v>1077507.3599999999</v>
      </c>
      <c r="I681">
        <v>156879.54</v>
      </c>
      <c r="J681">
        <v>319501.62000000005</v>
      </c>
      <c r="K681">
        <v>876660.21023999981</v>
      </c>
      <c r="L681">
        <v>2430548.7302399999</v>
      </c>
      <c r="M681">
        <v>0.9</v>
      </c>
      <c r="N681">
        <v>2275159.87</v>
      </c>
      <c r="O681">
        <v>12334.16</v>
      </c>
      <c r="Q681">
        <v>2586904.41</v>
      </c>
      <c r="R681">
        <v>190780.73</v>
      </c>
      <c r="S681">
        <v>2849381.7800000003</v>
      </c>
      <c r="T681">
        <v>1.25238749925736</v>
      </c>
      <c r="V681">
        <v>-574221.91000000015</v>
      </c>
      <c r="W681">
        <v>1.25238749925736</v>
      </c>
      <c r="X681">
        <v>4</v>
      </c>
      <c r="Y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0.98755106264146708</v>
      </c>
      <c r="AL681">
        <v>0</v>
      </c>
      <c r="AM681">
        <v>182.16366901484503</v>
      </c>
      <c r="AN681">
        <v>182.16</v>
      </c>
      <c r="AO681">
        <v>0.98</v>
      </c>
      <c r="AP681">
        <v>190780.72999999998</v>
      </c>
      <c r="AQ681">
        <v>190962.88999999998</v>
      </c>
      <c r="AS681">
        <v>190962.88999999998</v>
      </c>
      <c r="AU681">
        <v>101</v>
      </c>
      <c r="AV681">
        <v>51</v>
      </c>
      <c r="AX681">
        <v>0</v>
      </c>
      <c r="AY681">
        <v>80.66</v>
      </c>
    </row>
    <row r="682" spans="1:51" x14ac:dyDescent="0.25">
      <c r="A682" t="s">
        <v>1547</v>
      </c>
      <c r="B682" t="s">
        <v>1548</v>
      </c>
      <c r="C682" t="s">
        <v>631</v>
      </c>
      <c r="D682" t="s">
        <v>102</v>
      </c>
      <c r="F682">
        <v>448.6</v>
      </c>
      <c r="H682">
        <v>2597980.66</v>
      </c>
      <c r="I682">
        <v>381525.32</v>
      </c>
      <c r="J682">
        <v>625571.73999999987</v>
      </c>
      <c r="K682">
        <v>2213171.7374</v>
      </c>
      <c r="L682">
        <v>5818249.4573999997</v>
      </c>
      <c r="M682">
        <v>0.9</v>
      </c>
      <c r="N682">
        <v>5457741.6799999997</v>
      </c>
      <c r="O682">
        <v>12166.16</v>
      </c>
      <c r="Q682">
        <v>3343412.55</v>
      </c>
      <c r="R682">
        <v>1359368</v>
      </c>
      <c r="S682">
        <v>4785498.1500000004</v>
      </c>
      <c r="T682">
        <v>0.87682752878109849</v>
      </c>
      <c r="V682">
        <v>672243.52999999933</v>
      </c>
      <c r="W682">
        <v>0.87682752878109849</v>
      </c>
      <c r="X682">
        <v>2</v>
      </c>
      <c r="Y682">
        <v>0</v>
      </c>
      <c r="AA682">
        <v>0</v>
      </c>
      <c r="AB682">
        <v>0</v>
      </c>
      <c r="AC682">
        <v>48994.230838799893</v>
      </c>
      <c r="AD682">
        <v>2555.5715418277191</v>
      </c>
      <c r="AE682">
        <v>14487.297573013606</v>
      </c>
      <c r="AF682">
        <v>14216.48005002422</v>
      </c>
      <c r="AG682">
        <v>0</v>
      </c>
      <c r="AH682">
        <v>5.6967711587777954</v>
      </c>
      <c r="AI682">
        <v>31.690771399964824</v>
      </c>
      <c r="AJ682">
        <v>0</v>
      </c>
      <c r="AK682">
        <v>0</v>
      </c>
      <c r="AL682">
        <v>0</v>
      </c>
      <c r="AM682">
        <v>0</v>
      </c>
      <c r="AN682">
        <v>14216.48</v>
      </c>
      <c r="AO682">
        <v>31.69</v>
      </c>
      <c r="AP682">
        <v>1375569.4999999995</v>
      </c>
      <c r="AQ682">
        <v>1389785.9799999995</v>
      </c>
      <c r="AS682">
        <v>1389785.9799999995</v>
      </c>
      <c r="AU682">
        <v>101</v>
      </c>
      <c r="AV682">
        <v>51</v>
      </c>
      <c r="AX682">
        <v>0</v>
      </c>
      <c r="AY682">
        <v>127.33</v>
      </c>
    </row>
    <row r="683" spans="1:51" x14ac:dyDescent="0.25">
      <c r="A683" t="s">
        <v>1549</v>
      </c>
      <c r="B683" t="s">
        <v>1550</v>
      </c>
      <c r="C683" t="s">
        <v>1551</v>
      </c>
      <c r="D683" t="s">
        <v>97</v>
      </c>
      <c r="F683">
        <v>5</v>
      </c>
      <c r="H683">
        <v>22884.14</v>
      </c>
      <c r="I683">
        <v>4252.3999999999996</v>
      </c>
      <c r="J683">
        <v>5643.380000000001</v>
      </c>
      <c r="K683">
        <v>21998.205000000002</v>
      </c>
      <c r="L683">
        <v>54778.125</v>
      </c>
      <c r="M683">
        <v>0.93033999999999994</v>
      </c>
      <c r="N683">
        <v>52494.67</v>
      </c>
      <c r="O683">
        <v>10498.93</v>
      </c>
      <c r="Q683">
        <v>5249.46</v>
      </c>
      <c r="R683">
        <v>82176.86</v>
      </c>
      <c r="S683">
        <v>87426.32</v>
      </c>
      <c r="T683">
        <v>1.6654323191287803</v>
      </c>
      <c r="V683">
        <v>-34931.650000000009</v>
      </c>
      <c r="W683">
        <v>1.6654323191287803</v>
      </c>
      <c r="X683">
        <v>4</v>
      </c>
      <c r="Y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0.84061096690524106</v>
      </c>
      <c r="AL683">
        <v>0</v>
      </c>
      <c r="AM683">
        <v>4.2030548345262053</v>
      </c>
      <c r="AN683">
        <v>4.2</v>
      </c>
      <c r="AO683">
        <v>0.84</v>
      </c>
      <c r="AP683">
        <v>82176.86</v>
      </c>
      <c r="AQ683">
        <v>82181.06</v>
      </c>
      <c r="AS683">
        <v>82181.06</v>
      </c>
      <c r="AU683">
        <v>95</v>
      </c>
      <c r="AV683">
        <v>48</v>
      </c>
      <c r="AX683">
        <v>0</v>
      </c>
      <c r="AY683">
        <v>2.149949606174832</v>
      </c>
    </row>
    <row r="684" spans="1:51" x14ac:dyDescent="0.25">
      <c r="A684" t="s">
        <v>1552</v>
      </c>
      <c r="B684" t="s">
        <v>1553</v>
      </c>
      <c r="C684" t="s">
        <v>1551</v>
      </c>
      <c r="D684" t="s">
        <v>97</v>
      </c>
      <c r="F684">
        <v>58</v>
      </c>
      <c r="H684">
        <v>348410.85</v>
      </c>
      <c r="I684">
        <v>49327.839999999997</v>
      </c>
      <c r="J684">
        <v>97056.059999999983</v>
      </c>
      <c r="K684">
        <v>309758.10200000007</v>
      </c>
      <c r="L684">
        <v>804552.85199999996</v>
      </c>
      <c r="M684">
        <v>0.93033999999999994</v>
      </c>
      <c r="N684">
        <v>770085.44</v>
      </c>
      <c r="O684">
        <v>13277.33</v>
      </c>
      <c r="Q684">
        <v>77008.539999999994</v>
      </c>
      <c r="R684">
        <v>301128.68</v>
      </c>
      <c r="S684">
        <v>378137.22</v>
      </c>
      <c r="T684">
        <v>0.49103281319018316</v>
      </c>
      <c r="V684">
        <v>391948.22</v>
      </c>
      <c r="W684">
        <v>0.49103281319018316</v>
      </c>
      <c r="X684">
        <v>1</v>
      </c>
      <c r="Y684">
        <v>1</v>
      </c>
      <c r="AA684">
        <v>155972.61866795772</v>
      </c>
      <c r="AB684">
        <v>46791.785600387317</v>
      </c>
      <c r="AC684">
        <v>241333.10135965139</v>
      </c>
      <c r="AD684">
        <v>12588.094462896084</v>
      </c>
      <c r="AE684">
        <v>12588.094462896084</v>
      </c>
      <c r="AF684">
        <v>12352.779591753502</v>
      </c>
      <c r="AG684">
        <v>806.75492414460894</v>
      </c>
      <c r="AH684">
        <v>217.03611142924282</v>
      </c>
      <c r="AI684">
        <v>212.97895847850867</v>
      </c>
      <c r="AJ684">
        <v>0</v>
      </c>
      <c r="AK684">
        <v>0</v>
      </c>
      <c r="AL684">
        <v>0</v>
      </c>
      <c r="AM684">
        <v>0</v>
      </c>
      <c r="AN684">
        <v>59144.56</v>
      </c>
      <c r="AO684">
        <v>1019.73</v>
      </c>
      <c r="AP684">
        <v>301128.68</v>
      </c>
      <c r="AQ684">
        <v>360273.24</v>
      </c>
      <c r="AS684">
        <v>360273.24</v>
      </c>
      <c r="AU684">
        <v>95</v>
      </c>
      <c r="AV684">
        <v>48</v>
      </c>
      <c r="AX684">
        <v>0</v>
      </c>
      <c r="AY684">
        <v>24.939415431628049</v>
      </c>
    </row>
    <row r="685" spans="1:51" x14ac:dyDescent="0.25">
      <c r="A685" t="s">
        <v>1554</v>
      </c>
      <c r="B685" t="s">
        <v>1555</v>
      </c>
      <c r="C685" t="s">
        <v>1556</v>
      </c>
      <c r="D685" t="s">
        <v>102</v>
      </c>
      <c r="F685">
        <v>460</v>
      </c>
      <c r="H685">
        <v>2651147.8200000003</v>
      </c>
      <c r="I685">
        <v>391220.8</v>
      </c>
      <c r="J685">
        <v>663714.39999999991</v>
      </c>
      <c r="K685">
        <v>2263032.9330000002</v>
      </c>
      <c r="L685">
        <v>5969115.9529999997</v>
      </c>
      <c r="M685">
        <v>0.93033999999999994</v>
      </c>
      <c r="N685">
        <v>5710950.2000000002</v>
      </c>
      <c r="O685">
        <v>12415.1</v>
      </c>
      <c r="Q685">
        <v>1828656.84</v>
      </c>
      <c r="R685">
        <v>1795420.23</v>
      </c>
      <c r="S685">
        <v>3674274.6</v>
      </c>
      <c r="T685">
        <v>0.64337360182198755</v>
      </c>
      <c r="V685">
        <v>2036675.6</v>
      </c>
      <c r="W685">
        <v>0.64337360182198755</v>
      </c>
      <c r="X685">
        <v>1</v>
      </c>
      <c r="Y685">
        <v>1</v>
      </c>
      <c r="AA685">
        <v>286681.589436254</v>
      </c>
      <c r="AB685">
        <v>86004.4768308762</v>
      </c>
      <c r="AC685">
        <v>972325.23751359875</v>
      </c>
      <c r="AD685">
        <v>50717.128605738035</v>
      </c>
      <c r="AE685">
        <v>50717.128605738035</v>
      </c>
      <c r="AF685">
        <v>49769.050672436977</v>
      </c>
      <c r="AG685">
        <v>186.96625398016565</v>
      </c>
      <c r="AH685">
        <v>110.25462740377834</v>
      </c>
      <c r="AI685">
        <v>108.19358841834125</v>
      </c>
      <c r="AJ685">
        <v>0</v>
      </c>
      <c r="AK685">
        <v>0</v>
      </c>
      <c r="AL685">
        <v>0</v>
      </c>
      <c r="AM685">
        <v>0</v>
      </c>
      <c r="AN685">
        <v>135773.51999999999</v>
      </c>
      <c r="AO685">
        <v>295.14999999999998</v>
      </c>
      <c r="AP685">
        <v>1849685.47</v>
      </c>
      <c r="AQ685">
        <v>1985458.99</v>
      </c>
      <c r="AS685">
        <v>1985458.99</v>
      </c>
      <c r="AU685">
        <v>100</v>
      </c>
      <c r="AV685">
        <v>50</v>
      </c>
      <c r="AX685">
        <v>0</v>
      </c>
      <c r="AY685">
        <v>140</v>
      </c>
    </row>
    <row r="686" spans="1:51" x14ac:dyDescent="0.25">
      <c r="A686" t="s">
        <v>1557</v>
      </c>
      <c r="B686" t="s">
        <v>1558</v>
      </c>
      <c r="C686" t="s">
        <v>1556</v>
      </c>
      <c r="D686" t="s">
        <v>102</v>
      </c>
      <c r="F686">
        <v>112.21</v>
      </c>
      <c r="H686">
        <v>645808.49</v>
      </c>
      <c r="I686">
        <v>95432.36</v>
      </c>
      <c r="J686">
        <v>143881.98000000001</v>
      </c>
      <c r="K686">
        <v>527301.70823999995</v>
      </c>
      <c r="L686">
        <v>1412424.5382399999</v>
      </c>
      <c r="M686">
        <v>0.93033999999999994</v>
      </c>
      <c r="N686">
        <v>1350766.88</v>
      </c>
      <c r="O686">
        <v>12037.84</v>
      </c>
      <c r="Q686">
        <v>1157819.1399999999</v>
      </c>
      <c r="R686">
        <v>307009.98</v>
      </c>
      <c r="S686">
        <v>1486071.72</v>
      </c>
      <c r="T686">
        <v>1.1001689055331296</v>
      </c>
      <c r="V686">
        <v>-135304.84000000008</v>
      </c>
      <c r="W686">
        <v>1.1001689055331296</v>
      </c>
      <c r="X686">
        <v>4</v>
      </c>
      <c r="Y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0.96382611001431462</v>
      </c>
      <c r="AL686">
        <v>0</v>
      </c>
      <c r="AM686">
        <v>108.15092780470624</v>
      </c>
      <c r="AN686">
        <v>108.15</v>
      </c>
      <c r="AO686">
        <v>0.96</v>
      </c>
      <c r="AP686">
        <v>307009.98000000004</v>
      </c>
      <c r="AQ686">
        <v>307118.13000000006</v>
      </c>
      <c r="AS686">
        <v>307118.13000000006</v>
      </c>
      <c r="AU686">
        <v>100</v>
      </c>
      <c r="AV686">
        <v>50</v>
      </c>
      <c r="AX686">
        <v>0</v>
      </c>
      <c r="AY686">
        <v>27</v>
      </c>
    </row>
    <row r="687" spans="1:51" x14ac:dyDescent="0.25">
      <c r="A687" t="s">
        <v>1559</v>
      </c>
      <c r="B687" t="s">
        <v>1560</v>
      </c>
      <c r="C687" t="s">
        <v>1561</v>
      </c>
      <c r="D687" t="s">
        <v>102</v>
      </c>
      <c r="F687">
        <v>494.78</v>
      </c>
      <c r="H687">
        <v>2961076.0199999996</v>
      </c>
      <c r="I687">
        <v>420800.49</v>
      </c>
      <c r="J687">
        <v>895406.26</v>
      </c>
      <c r="K687">
        <v>2547916.1063199993</v>
      </c>
      <c r="L687">
        <v>6825198.8763199989</v>
      </c>
      <c r="M687">
        <v>0.9</v>
      </c>
      <c r="N687">
        <v>6397470.5899999999</v>
      </c>
      <c r="O687">
        <v>12929.92</v>
      </c>
      <c r="Q687">
        <v>2709968.54</v>
      </c>
      <c r="R687">
        <v>2149635.71</v>
      </c>
      <c r="S687">
        <v>4968556.6099999994</v>
      </c>
      <c r="T687">
        <v>0.77664391576358927</v>
      </c>
      <c r="V687">
        <v>1428913.9800000004</v>
      </c>
      <c r="W687">
        <v>0.77664391576358927</v>
      </c>
      <c r="X687">
        <v>2</v>
      </c>
      <c r="Y687">
        <v>0</v>
      </c>
      <c r="AA687">
        <v>0</v>
      </c>
      <c r="AB687">
        <v>0</v>
      </c>
      <c r="AC687">
        <v>454875.81326440058</v>
      </c>
      <c r="AD687">
        <v>23726.623799217832</v>
      </c>
      <c r="AE687">
        <v>23726.623799217832</v>
      </c>
      <c r="AF687">
        <v>23283.091425162471</v>
      </c>
      <c r="AG687">
        <v>0</v>
      </c>
      <c r="AH687">
        <v>47.953886170051</v>
      </c>
      <c r="AI687">
        <v>47.057462761555584</v>
      </c>
      <c r="AJ687">
        <v>0</v>
      </c>
      <c r="AK687">
        <v>0</v>
      </c>
      <c r="AL687">
        <v>0</v>
      </c>
      <c r="AM687">
        <v>0</v>
      </c>
      <c r="AN687">
        <v>23283.09</v>
      </c>
      <c r="AO687">
        <v>47.05</v>
      </c>
      <c r="AP687">
        <v>2212263.6100000003</v>
      </c>
      <c r="AQ687">
        <v>2235546.7000000002</v>
      </c>
      <c r="AS687">
        <v>2235546.7000000002</v>
      </c>
      <c r="AU687">
        <v>100</v>
      </c>
      <c r="AV687">
        <v>50</v>
      </c>
      <c r="AX687">
        <v>0</v>
      </c>
      <c r="AY687">
        <v>232</v>
      </c>
    </row>
    <row r="688" spans="1:51" x14ac:dyDescent="0.25">
      <c r="A688" t="s">
        <v>1562</v>
      </c>
      <c r="B688" t="s">
        <v>1563</v>
      </c>
      <c r="C688" t="s">
        <v>1561</v>
      </c>
      <c r="D688" t="s">
        <v>102</v>
      </c>
      <c r="F688">
        <v>795.79</v>
      </c>
      <c r="H688">
        <v>4821363.5</v>
      </c>
      <c r="I688">
        <v>676803.47</v>
      </c>
      <c r="J688">
        <v>1659952.0000000002</v>
      </c>
      <c r="K688">
        <v>4135829.3517600009</v>
      </c>
      <c r="L688">
        <v>11293948.321760001</v>
      </c>
      <c r="M688">
        <v>0.9</v>
      </c>
      <c r="N688">
        <v>10578136.42</v>
      </c>
      <c r="O688">
        <v>13292.62</v>
      </c>
      <c r="Q688">
        <v>2538369.87</v>
      </c>
      <c r="R688">
        <v>4440264.37</v>
      </c>
      <c r="S688">
        <v>7140730.0899999999</v>
      </c>
      <c r="T688">
        <v>0.67504613350410925</v>
      </c>
      <c r="V688">
        <v>3437406.33</v>
      </c>
      <c r="W688">
        <v>0.67504613350410925</v>
      </c>
      <c r="X688">
        <v>1</v>
      </c>
      <c r="Y688">
        <v>1</v>
      </c>
      <c r="AA688">
        <v>195971.06447689608</v>
      </c>
      <c r="AB688">
        <v>58791.319343068819</v>
      </c>
      <c r="AC688">
        <v>1764273.2004529999</v>
      </c>
      <c r="AD688">
        <v>92025.659060176768</v>
      </c>
      <c r="AE688">
        <v>92025.659060176768</v>
      </c>
      <c r="AF688">
        <v>90305.382320326622</v>
      </c>
      <c r="AG688">
        <v>73.877931794906729</v>
      </c>
      <c r="AH688">
        <v>115.64063265456562</v>
      </c>
      <c r="AI688">
        <v>113.47891066779756</v>
      </c>
      <c r="AJ688">
        <v>0</v>
      </c>
      <c r="AK688">
        <v>0</v>
      </c>
      <c r="AL688">
        <v>0</v>
      </c>
      <c r="AM688">
        <v>0</v>
      </c>
      <c r="AN688">
        <v>149096.70000000001</v>
      </c>
      <c r="AO688">
        <v>187.35</v>
      </c>
      <c r="AP688">
        <v>4689867.9799999995</v>
      </c>
      <c r="AQ688">
        <v>4838964.68</v>
      </c>
      <c r="AS688">
        <v>4838964.68</v>
      </c>
      <c r="AU688">
        <v>100</v>
      </c>
      <c r="AV688">
        <v>50</v>
      </c>
      <c r="AX688">
        <v>0</v>
      </c>
      <c r="AY688">
        <v>470.33</v>
      </c>
    </row>
    <row r="689" spans="1:51" x14ac:dyDescent="0.25">
      <c r="A689" t="s">
        <v>1564</v>
      </c>
      <c r="B689" t="s">
        <v>1565</v>
      </c>
      <c r="C689" t="s">
        <v>1561</v>
      </c>
      <c r="D689" t="s">
        <v>102</v>
      </c>
      <c r="F689">
        <v>406.72</v>
      </c>
      <c r="H689">
        <v>2382649.8099999996</v>
      </c>
      <c r="I689">
        <v>345907.22</v>
      </c>
      <c r="J689">
        <v>651255.98</v>
      </c>
      <c r="K689">
        <v>2030404.1416799997</v>
      </c>
      <c r="L689">
        <v>5410217.1516799992</v>
      </c>
      <c r="M689">
        <v>0.9</v>
      </c>
      <c r="N689">
        <v>5072235.8499999996</v>
      </c>
      <c r="O689">
        <v>12471.07</v>
      </c>
      <c r="Q689">
        <v>2430480.61</v>
      </c>
      <c r="R689">
        <v>1277021.1599999999</v>
      </c>
      <c r="S689">
        <v>3762227.38</v>
      </c>
      <c r="T689">
        <v>0.74172958262577637</v>
      </c>
      <c r="V689">
        <v>1310008.4699999997</v>
      </c>
      <c r="W689">
        <v>0.74172958262577637</v>
      </c>
      <c r="X689">
        <v>2</v>
      </c>
      <c r="Y689">
        <v>0</v>
      </c>
      <c r="AA689">
        <v>0</v>
      </c>
      <c r="AB689">
        <v>0</v>
      </c>
      <c r="AC689">
        <v>437196.64837099984</v>
      </c>
      <c r="AD689">
        <v>22804.466844993847</v>
      </c>
      <c r="AE689">
        <v>22804.466844993847</v>
      </c>
      <c r="AF689">
        <v>22378.172762682807</v>
      </c>
      <c r="AG689">
        <v>0</v>
      </c>
      <c r="AH689">
        <v>56.069204477266538</v>
      </c>
      <c r="AI689">
        <v>55.021077799672518</v>
      </c>
      <c r="AJ689">
        <v>0</v>
      </c>
      <c r="AK689">
        <v>0</v>
      </c>
      <c r="AL689">
        <v>0</v>
      </c>
      <c r="AM689">
        <v>0</v>
      </c>
      <c r="AN689">
        <v>22378.17</v>
      </c>
      <c r="AO689">
        <v>55.02</v>
      </c>
      <c r="AP689">
        <v>1313843.3700000001</v>
      </c>
      <c r="AQ689">
        <v>1336221.54</v>
      </c>
      <c r="AS689">
        <v>1336221.54</v>
      </c>
      <c r="AU689">
        <v>100</v>
      </c>
      <c r="AV689">
        <v>50</v>
      </c>
      <c r="AX689">
        <v>0</v>
      </c>
      <c r="AY689">
        <v>152.66</v>
      </c>
    </row>
    <row r="690" spans="1:51" x14ac:dyDescent="0.25">
      <c r="A690" t="s">
        <v>1566</v>
      </c>
      <c r="B690" t="s">
        <v>1567</v>
      </c>
      <c r="C690" t="s">
        <v>1568</v>
      </c>
      <c r="D690" t="s">
        <v>102</v>
      </c>
      <c r="F690">
        <v>2419.75</v>
      </c>
      <c r="H690">
        <v>14252315.09</v>
      </c>
      <c r="I690">
        <v>2057948.98</v>
      </c>
      <c r="J690">
        <v>3937979.3000000003</v>
      </c>
      <c r="K690">
        <v>12179115.046999998</v>
      </c>
      <c r="L690">
        <v>32427358.416999999</v>
      </c>
      <c r="M690">
        <v>0.93033999999999994</v>
      </c>
      <c r="N690">
        <v>31016865.780000001</v>
      </c>
      <c r="O690">
        <v>12818.21</v>
      </c>
      <c r="Q690">
        <v>12983660.01</v>
      </c>
      <c r="R690">
        <v>7104131.3700000001</v>
      </c>
      <c r="S690">
        <v>20669229.199999999</v>
      </c>
      <c r="T690">
        <v>0.66638677636241805</v>
      </c>
      <c r="V690">
        <v>10347636.580000002</v>
      </c>
      <c r="W690">
        <v>0.66638677636241805</v>
      </c>
      <c r="X690">
        <v>1</v>
      </c>
      <c r="Y690">
        <v>1</v>
      </c>
      <c r="AA690">
        <v>843206.06658743322</v>
      </c>
      <c r="AB690">
        <v>252961.81997622995</v>
      </c>
      <c r="AC690">
        <v>4065723.3290286218</v>
      </c>
      <c r="AD690">
        <v>212070.82259942891</v>
      </c>
      <c r="AE690">
        <v>212070.82259942891</v>
      </c>
      <c r="AF690">
        <v>208106.48801009307</v>
      </c>
      <c r="AG690">
        <v>104.54047731221405</v>
      </c>
      <c r="AH690">
        <v>87.641625208979818</v>
      </c>
      <c r="AI690">
        <v>86.003301171647095</v>
      </c>
      <c r="AJ690">
        <v>0</v>
      </c>
      <c r="AK690">
        <v>0</v>
      </c>
      <c r="AL690">
        <v>0</v>
      </c>
      <c r="AM690">
        <v>0</v>
      </c>
      <c r="AN690">
        <v>461068.3</v>
      </c>
      <c r="AO690">
        <v>190.54</v>
      </c>
      <c r="AP690">
        <v>7467250.4699999997</v>
      </c>
      <c r="AQ690">
        <v>7928318.7699999996</v>
      </c>
      <c r="AS690">
        <v>7928318.7699999996</v>
      </c>
      <c r="AU690">
        <v>100</v>
      </c>
      <c r="AV690">
        <v>50</v>
      </c>
      <c r="AX690">
        <v>6.66</v>
      </c>
      <c r="AY690">
        <v>925.66</v>
      </c>
    </row>
    <row r="691" spans="1:51" x14ac:dyDescent="0.25">
      <c r="A691" t="s">
        <v>1569</v>
      </c>
      <c r="B691" t="s">
        <v>1570</v>
      </c>
      <c r="C691" t="s">
        <v>1551</v>
      </c>
      <c r="D691" t="s">
        <v>102</v>
      </c>
      <c r="F691">
        <v>1323.54</v>
      </c>
      <c r="H691">
        <v>7835327.2300000004</v>
      </c>
      <c r="I691">
        <v>1125644.29</v>
      </c>
      <c r="J691">
        <v>2331428.06</v>
      </c>
      <c r="K691">
        <v>6717844.8247600002</v>
      </c>
      <c r="L691">
        <v>18010244.404759999</v>
      </c>
      <c r="M691">
        <v>0.93033999999999994</v>
      </c>
      <c r="N691">
        <v>17223615.850000001</v>
      </c>
      <c r="O691">
        <v>13013.29</v>
      </c>
      <c r="Q691">
        <v>6045489.1600000001</v>
      </c>
      <c r="R691">
        <v>5131119.18</v>
      </c>
      <c r="S691">
        <v>11567448.84</v>
      </c>
      <c r="T691">
        <v>0.67160397333176691</v>
      </c>
      <c r="V691">
        <v>5656167.0100000016</v>
      </c>
      <c r="W691">
        <v>0.67160397333176691</v>
      </c>
      <c r="X691">
        <v>1</v>
      </c>
      <c r="Y691">
        <v>1</v>
      </c>
      <c r="AA691">
        <v>378371.98076812364</v>
      </c>
      <c r="AB691">
        <v>113511.59423043708</v>
      </c>
      <c r="AC691">
        <v>2479370.6961694481</v>
      </c>
      <c r="AD691">
        <v>129325.61822675663</v>
      </c>
      <c r="AE691">
        <v>129325.61822675663</v>
      </c>
      <c r="AF691">
        <v>126908.07669351154</v>
      </c>
      <c r="AG691">
        <v>85.763629531738431</v>
      </c>
      <c r="AH691">
        <v>97.711907631621742</v>
      </c>
      <c r="AI691">
        <v>95.885335307970706</v>
      </c>
      <c r="AJ691">
        <v>0</v>
      </c>
      <c r="AK691">
        <v>0</v>
      </c>
      <c r="AL691">
        <v>0</v>
      </c>
      <c r="AM691">
        <v>0</v>
      </c>
      <c r="AN691">
        <v>240419.67</v>
      </c>
      <c r="AO691">
        <v>181.64</v>
      </c>
      <c r="AP691">
        <v>5295466.0699999994</v>
      </c>
      <c r="AQ691">
        <v>5535885.7399999993</v>
      </c>
      <c r="AS691">
        <v>5535885.7399999993</v>
      </c>
      <c r="AU691">
        <v>95</v>
      </c>
      <c r="AV691">
        <v>48</v>
      </c>
      <c r="AX691">
        <v>4.5</v>
      </c>
      <c r="AY691">
        <v>585.33000000000004</v>
      </c>
    </row>
    <row r="692" spans="1:51" x14ac:dyDescent="0.25">
      <c r="A692" t="s">
        <v>1571</v>
      </c>
      <c r="B692" t="s">
        <v>1572</v>
      </c>
      <c r="C692" t="s">
        <v>1551</v>
      </c>
      <c r="D692" t="s">
        <v>102</v>
      </c>
      <c r="F692">
        <v>320.52999999999997</v>
      </c>
      <c r="H692">
        <v>1894938.1199999999</v>
      </c>
      <c r="I692">
        <v>272604.34999999998</v>
      </c>
      <c r="J692">
        <v>568313.9</v>
      </c>
      <c r="K692">
        <v>1618138.7393199997</v>
      </c>
      <c r="L692">
        <v>4353995.1093199998</v>
      </c>
      <c r="M692">
        <v>0.93033999999999994</v>
      </c>
      <c r="N692">
        <v>4163415.35</v>
      </c>
      <c r="O692">
        <v>12989.15</v>
      </c>
      <c r="Q692">
        <v>1137478.51</v>
      </c>
      <c r="R692">
        <v>1561332.89</v>
      </c>
      <c r="S692">
        <v>2768527.79</v>
      </c>
      <c r="T692">
        <v>0.66496555286034575</v>
      </c>
      <c r="V692">
        <v>1394887.56</v>
      </c>
      <c r="W692">
        <v>0.66496555286034575</v>
      </c>
      <c r="X692">
        <v>1</v>
      </c>
      <c r="Y692">
        <v>1</v>
      </c>
      <c r="AA692">
        <v>119101.27736192662</v>
      </c>
      <c r="AB692">
        <v>35730.383208577987</v>
      </c>
      <c r="AC692">
        <v>714277.13022118132</v>
      </c>
      <c r="AD692">
        <v>37257.168358811112</v>
      </c>
      <c r="AE692">
        <v>37257.168358811112</v>
      </c>
      <c r="AF692">
        <v>36560.70347309448</v>
      </c>
      <c r="AG692">
        <v>111.47282066757555</v>
      </c>
      <c r="AH692">
        <v>116.23613502265347</v>
      </c>
      <c r="AI692">
        <v>114.06328104419082</v>
      </c>
      <c r="AJ692">
        <v>0</v>
      </c>
      <c r="AK692">
        <v>0</v>
      </c>
      <c r="AL692">
        <v>0</v>
      </c>
      <c r="AM692">
        <v>0</v>
      </c>
      <c r="AN692">
        <v>72291.08</v>
      </c>
      <c r="AO692">
        <v>225.53</v>
      </c>
      <c r="AP692">
        <v>1621044.13</v>
      </c>
      <c r="AQ692">
        <v>1693335.21</v>
      </c>
      <c r="AS692">
        <v>1693335.21</v>
      </c>
      <c r="AU692">
        <v>100</v>
      </c>
      <c r="AV692">
        <v>50</v>
      </c>
      <c r="AX692">
        <v>0</v>
      </c>
      <c r="AY692">
        <v>145</v>
      </c>
    </row>
    <row r="693" spans="1:51" x14ac:dyDescent="0.25">
      <c r="A693" t="s">
        <v>1573</v>
      </c>
      <c r="B693" t="s">
        <v>1574</v>
      </c>
      <c r="C693" t="s">
        <v>1551</v>
      </c>
      <c r="D693" t="s">
        <v>102</v>
      </c>
      <c r="F693">
        <v>448.25</v>
      </c>
      <c r="H693">
        <v>2637608.2000000002</v>
      </c>
      <c r="I693">
        <v>381227.66</v>
      </c>
      <c r="J693">
        <v>782697.58000000019</v>
      </c>
      <c r="K693">
        <v>2254789.6859999998</v>
      </c>
      <c r="L693">
        <v>6056323.1260000002</v>
      </c>
      <c r="M693">
        <v>0.93033999999999994</v>
      </c>
      <c r="N693">
        <v>5791508.2999999998</v>
      </c>
      <c r="O693">
        <v>12920.26</v>
      </c>
      <c r="Q693">
        <v>1415067.62</v>
      </c>
      <c r="R693">
        <v>2223134.84</v>
      </c>
      <c r="S693">
        <v>3774360.04</v>
      </c>
      <c r="T693">
        <v>0.65170588463112455</v>
      </c>
      <c r="V693">
        <v>2017148.2599999998</v>
      </c>
      <c r="W693">
        <v>0.65170588463112455</v>
      </c>
      <c r="X693">
        <v>1</v>
      </c>
      <c r="Y693">
        <v>1</v>
      </c>
      <c r="AA693">
        <v>242469.00660181371</v>
      </c>
      <c r="AB693">
        <v>72740.701980544109</v>
      </c>
      <c r="AC693">
        <v>1061487.1060351268</v>
      </c>
      <c r="AD693">
        <v>55367.870742286766</v>
      </c>
      <c r="AE693">
        <v>55367.870742286766</v>
      </c>
      <c r="AF693">
        <v>54332.854409388769</v>
      </c>
      <c r="AG693">
        <v>162.27708194209507</v>
      </c>
      <c r="AH693">
        <v>123.5200685829041</v>
      </c>
      <c r="AI693">
        <v>121.21105278168159</v>
      </c>
      <c r="AJ693">
        <v>0</v>
      </c>
      <c r="AK693">
        <v>0</v>
      </c>
      <c r="AL693">
        <v>0</v>
      </c>
      <c r="AM693">
        <v>0</v>
      </c>
      <c r="AN693">
        <v>127073.55</v>
      </c>
      <c r="AO693">
        <v>283.48</v>
      </c>
      <c r="AP693">
        <v>2294723.7799999998</v>
      </c>
      <c r="AQ693">
        <v>2421797.3299999996</v>
      </c>
      <c r="AS693">
        <v>2421797.3299999996</v>
      </c>
      <c r="AU693">
        <v>95</v>
      </c>
      <c r="AV693">
        <v>48</v>
      </c>
      <c r="AX693">
        <v>0</v>
      </c>
      <c r="AY693">
        <v>197.66</v>
      </c>
    </row>
    <row r="694" spans="1:51" x14ac:dyDescent="0.25">
      <c r="A694" t="s">
        <v>1575</v>
      </c>
      <c r="B694" t="s">
        <v>1576</v>
      </c>
      <c r="C694" t="s">
        <v>1551</v>
      </c>
      <c r="D694" t="s">
        <v>102</v>
      </c>
      <c r="F694">
        <v>1215.78</v>
      </c>
      <c r="H694">
        <v>7049331.9199999999</v>
      </c>
      <c r="I694">
        <v>1033996.57</v>
      </c>
      <c r="J694">
        <v>1912750.66</v>
      </c>
      <c r="K694">
        <v>6027667.2403199999</v>
      </c>
      <c r="L694">
        <v>16023746.390319999</v>
      </c>
      <c r="M694">
        <v>0.93033999999999994</v>
      </c>
      <c r="N694">
        <v>15327419.51</v>
      </c>
      <c r="O694">
        <v>12607.06</v>
      </c>
      <c r="Q694">
        <v>4143001.49</v>
      </c>
      <c r="R694">
        <v>5298526.12</v>
      </c>
      <c r="S694">
        <v>9649989.5</v>
      </c>
      <c r="T694">
        <v>0.62958996416220625</v>
      </c>
      <c r="V694">
        <v>5677430.0099999998</v>
      </c>
      <c r="W694">
        <v>0.62958996416220625</v>
      </c>
      <c r="X694">
        <v>1</v>
      </c>
      <c r="Y694">
        <v>1</v>
      </c>
      <c r="AA694">
        <v>980682.28842156567</v>
      </c>
      <c r="AB694">
        <v>294204.68652646971</v>
      </c>
      <c r="AC694">
        <v>2809697.7168939351</v>
      </c>
      <c r="AD694">
        <v>146555.69448691315</v>
      </c>
      <c r="AE694">
        <v>146555.69448691315</v>
      </c>
      <c r="AF694">
        <v>143816.06344386286</v>
      </c>
      <c r="AG694">
        <v>241.98842432551098</v>
      </c>
      <c r="AH694">
        <v>120.54458412452348</v>
      </c>
      <c r="AI694">
        <v>118.29119038301573</v>
      </c>
      <c r="AJ694">
        <v>0</v>
      </c>
      <c r="AK694">
        <v>0</v>
      </c>
      <c r="AL694">
        <v>0</v>
      </c>
      <c r="AM694">
        <v>0</v>
      </c>
      <c r="AN694">
        <v>438020.74</v>
      </c>
      <c r="AO694">
        <v>360.27</v>
      </c>
      <c r="AP694">
        <v>5426427.1399999997</v>
      </c>
      <c r="AQ694">
        <v>5864447.8799999999</v>
      </c>
      <c r="AS694">
        <v>5864447.8799999999</v>
      </c>
      <c r="AU694">
        <v>95</v>
      </c>
      <c r="AV694">
        <v>48</v>
      </c>
      <c r="AX694">
        <v>0</v>
      </c>
      <c r="AY694">
        <v>440.33</v>
      </c>
    </row>
    <row r="695" spans="1:51" x14ac:dyDescent="0.25">
      <c r="A695" t="s">
        <v>1577</v>
      </c>
      <c r="B695" t="s">
        <v>1578</v>
      </c>
      <c r="C695" t="s">
        <v>1551</v>
      </c>
      <c r="D695" t="s">
        <v>102</v>
      </c>
      <c r="F695">
        <v>1178.79</v>
      </c>
      <c r="H695">
        <v>7114467.8700000001</v>
      </c>
      <c r="I695">
        <v>1002537.31</v>
      </c>
      <c r="J695">
        <v>2379448.14</v>
      </c>
      <c r="K695">
        <v>6089686.26076</v>
      </c>
      <c r="L695">
        <v>16586139.58076</v>
      </c>
      <c r="M695">
        <v>0.93033999999999994</v>
      </c>
      <c r="N695">
        <v>15854956.640000001</v>
      </c>
      <c r="O695">
        <v>13450.19</v>
      </c>
      <c r="Q695">
        <v>1935890.2</v>
      </c>
      <c r="R695">
        <v>8143834.4800000004</v>
      </c>
      <c r="S695">
        <v>10225598.91</v>
      </c>
      <c r="T695">
        <v>0.64494650740337811</v>
      </c>
      <c r="V695">
        <v>5629357.7300000004</v>
      </c>
      <c r="W695">
        <v>0.64494650740337811</v>
      </c>
      <c r="X695">
        <v>1</v>
      </c>
      <c r="Y695">
        <v>1</v>
      </c>
      <c r="AA695">
        <v>770957.95657037199</v>
      </c>
      <c r="AB695">
        <v>231287.38697111158</v>
      </c>
      <c r="AC695">
        <v>3347059.3107194626</v>
      </c>
      <c r="AD695">
        <v>174584.83125140291</v>
      </c>
      <c r="AE695">
        <v>174584.83125140291</v>
      </c>
      <c r="AF695">
        <v>171321.23903810445</v>
      </c>
      <c r="AG695">
        <v>196.20745592608657</v>
      </c>
      <c r="AH695">
        <v>148.10511732488646</v>
      </c>
      <c r="AI695">
        <v>145.33652222881469</v>
      </c>
      <c r="AJ695">
        <v>0</v>
      </c>
      <c r="AK695">
        <v>0</v>
      </c>
      <c r="AL695">
        <v>0</v>
      </c>
      <c r="AM695">
        <v>0</v>
      </c>
      <c r="AN695">
        <v>402608.62</v>
      </c>
      <c r="AO695">
        <v>341.54</v>
      </c>
      <c r="AP695">
        <v>8473790.4800000004</v>
      </c>
      <c r="AQ695">
        <v>8876399.0999999996</v>
      </c>
      <c r="AS695">
        <v>8876399.0999999996</v>
      </c>
      <c r="AU695">
        <v>95</v>
      </c>
      <c r="AV695">
        <v>48</v>
      </c>
      <c r="AX695">
        <v>0.33</v>
      </c>
      <c r="AY695">
        <v>660.33</v>
      </c>
    </row>
    <row r="696" spans="1:51" x14ac:dyDescent="0.25">
      <c r="A696" t="s">
        <v>1579</v>
      </c>
      <c r="B696" t="s">
        <v>1580</v>
      </c>
      <c r="C696" t="s">
        <v>1551</v>
      </c>
      <c r="D696" t="s">
        <v>102</v>
      </c>
      <c r="F696">
        <v>560.13</v>
      </c>
      <c r="H696">
        <v>3307318.69</v>
      </c>
      <c r="I696">
        <v>476379.36</v>
      </c>
      <c r="J696">
        <v>948943.06</v>
      </c>
      <c r="K696">
        <v>2825167.8257199996</v>
      </c>
      <c r="L696">
        <v>7557808.9357199986</v>
      </c>
      <c r="M696">
        <v>0.93033999999999994</v>
      </c>
      <c r="N696">
        <v>7228133.1500000004</v>
      </c>
      <c r="O696">
        <v>12904.38</v>
      </c>
      <c r="Q696">
        <v>1884015.17</v>
      </c>
      <c r="R696">
        <v>2968609.53</v>
      </c>
      <c r="S696">
        <v>4923356.18</v>
      </c>
      <c r="T696">
        <v>0.68113800310941963</v>
      </c>
      <c r="V696">
        <v>2304776.9700000007</v>
      </c>
      <c r="W696">
        <v>0.68113800310941963</v>
      </c>
      <c r="X696">
        <v>1</v>
      </c>
      <c r="Y696">
        <v>1</v>
      </c>
      <c r="AA696">
        <v>89875.898010743782</v>
      </c>
      <c r="AB696">
        <v>26962.769403223134</v>
      </c>
      <c r="AC696">
        <v>1162674.1621607109</v>
      </c>
      <c r="AD696">
        <v>60645.854631587499</v>
      </c>
      <c r="AE696">
        <v>60645.854631587499</v>
      </c>
      <c r="AF696">
        <v>59512.174588906877</v>
      </c>
      <c r="AG696">
        <v>48.136627931414374</v>
      </c>
      <c r="AH696">
        <v>108.27103463765108</v>
      </c>
      <c r="AI696">
        <v>106.2470758375857</v>
      </c>
      <c r="AJ696">
        <v>0</v>
      </c>
      <c r="AK696">
        <v>0</v>
      </c>
      <c r="AL696">
        <v>0</v>
      </c>
      <c r="AM696">
        <v>0</v>
      </c>
      <c r="AN696">
        <v>86474.94</v>
      </c>
      <c r="AO696">
        <v>154.38</v>
      </c>
      <c r="AP696">
        <v>3058293.8199999994</v>
      </c>
      <c r="AQ696">
        <v>3144768.7599999993</v>
      </c>
      <c r="AS696">
        <v>3144768.7599999993</v>
      </c>
      <c r="AU696">
        <v>95</v>
      </c>
      <c r="AV696">
        <v>48</v>
      </c>
      <c r="AX696">
        <v>0</v>
      </c>
      <c r="AY696">
        <v>233.66</v>
      </c>
    </row>
    <row r="697" spans="1:51" x14ac:dyDescent="0.25">
      <c r="A697" t="s">
        <v>1581</v>
      </c>
      <c r="B697" t="s">
        <v>1582</v>
      </c>
      <c r="C697" t="s">
        <v>1551</v>
      </c>
      <c r="D697" t="s">
        <v>102</v>
      </c>
      <c r="F697">
        <v>1319.88</v>
      </c>
      <c r="H697">
        <v>7689464.5800000001</v>
      </c>
      <c r="I697">
        <v>1122531.54</v>
      </c>
      <c r="J697">
        <v>1968549.0000000002</v>
      </c>
      <c r="K697">
        <v>6567567.7487200005</v>
      </c>
      <c r="L697">
        <v>17348112.868720002</v>
      </c>
      <c r="M697">
        <v>0.93033999999999994</v>
      </c>
      <c r="N697">
        <v>16597140.09</v>
      </c>
      <c r="O697">
        <v>12574.73</v>
      </c>
      <c r="Q697">
        <v>5189812.0199999996</v>
      </c>
      <c r="R697">
        <v>6257746.5099999998</v>
      </c>
      <c r="S697">
        <v>11544363.26</v>
      </c>
      <c r="T697">
        <v>0.69556340414067086</v>
      </c>
      <c r="V697">
        <v>5052776.83</v>
      </c>
      <c r="W697">
        <v>0.69556340414067086</v>
      </c>
      <c r="X697">
        <v>2</v>
      </c>
      <c r="Y697">
        <v>0</v>
      </c>
      <c r="AA697">
        <v>0</v>
      </c>
      <c r="AB697">
        <v>0</v>
      </c>
      <c r="AC697">
        <v>2339516.8150795004</v>
      </c>
      <c r="AD697">
        <v>122030.7471284928</v>
      </c>
      <c r="AE697">
        <v>122030.7471284928</v>
      </c>
      <c r="AF697">
        <v>119749.57187828995</v>
      </c>
      <c r="AG697">
        <v>0</v>
      </c>
      <c r="AH697">
        <v>92.455940788929894</v>
      </c>
      <c r="AI697">
        <v>90.727620600577282</v>
      </c>
      <c r="AJ697">
        <v>0</v>
      </c>
      <c r="AK697">
        <v>0</v>
      </c>
      <c r="AL697">
        <v>0</v>
      </c>
      <c r="AM697">
        <v>0</v>
      </c>
      <c r="AN697">
        <v>119749.57</v>
      </c>
      <c r="AO697">
        <v>90.72</v>
      </c>
      <c r="AP697">
        <v>6376051.3399999999</v>
      </c>
      <c r="AQ697">
        <v>6495800.9100000001</v>
      </c>
      <c r="AS697">
        <v>6495800.9100000001</v>
      </c>
      <c r="AU697">
        <v>95</v>
      </c>
      <c r="AV697">
        <v>48</v>
      </c>
      <c r="AX697">
        <v>0.5</v>
      </c>
      <c r="AY697">
        <v>429.66</v>
      </c>
    </row>
    <row r="698" spans="1:51" x14ac:dyDescent="0.25">
      <c r="A698" t="s">
        <v>1583</v>
      </c>
      <c r="B698" t="s">
        <v>1584</v>
      </c>
      <c r="C698" t="s">
        <v>1551</v>
      </c>
      <c r="D698" t="s">
        <v>102</v>
      </c>
      <c r="F698">
        <v>1186.8499999999999</v>
      </c>
      <c r="H698">
        <v>7072639.3900000006</v>
      </c>
      <c r="I698">
        <v>1009392.18</v>
      </c>
      <c r="J698">
        <v>2204964.08</v>
      </c>
      <c r="K698">
        <v>6073847.0484000007</v>
      </c>
      <c r="L698">
        <v>16360842.698400002</v>
      </c>
      <c r="M698">
        <v>0.93033999999999994</v>
      </c>
      <c r="N698">
        <v>15644250.58</v>
      </c>
      <c r="O698">
        <v>13181.32</v>
      </c>
      <c r="Q698">
        <v>5176029.91</v>
      </c>
      <c r="R698">
        <v>5940684.1900000004</v>
      </c>
      <c r="S698">
        <v>11311706.609999999</v>
      </c>
      <c r="T698">
        <v>0.72305838826572921</v>
      </c>
      <c r="V698">
        <v>4332543.9700000007</v>
      </c>
      <c r="W698">
        <v>0.72305838826572921</v>
      </c>
      <c r="X698">
        <v>2</v>
      </c>
      <c r="Y698">
        <v>0</v>
      </c>
      <c r="AA698">
        <v>0</v>
      </c>
      <c r="AB698">
        <v>0</v>
      </c>
      <c r="AC698">
        <v>1905849.8709120003</v>
      </c>
      <c r="AD698">
        <v>99410.391993369703</v>
      </c>
      <c r="AE698">
        <v>99410.391993369703</v>
      </c>
      <c r="AF698">
        <v>97552.06914306822</v>
      </c>
      <c r="AG698">
        <v>0</v>
      </c>
      <c r="AH698">
        <v>83.759861813514519</v>
      </c>
      <c r="AI698">
        <v>82.194101312776027</v>
      </c>
      <c r="AJ698">
        <v>0</v>
      </c>
      <c r="AK698">
        <v>0</v>
      </c>
      <c r="AL698">
        <v>0</v>
      </c>
      <c r="AM698">
        <v>0</v>
      </c>
      <c r="AN698">
        <v>97552.06</v>
      </c>
      <c r="AO698">
        <v>82.19</v>
      </c>
      <c r="AP698">
        <v>6152950.5699999994</v>
      </c>
      <c r="AQ698">
        <v>6250502.629999999</v>
      </c>
      <c r="AS698">
        <v>6250502.629999999</v>
      </c>
      <c r="AU698">
        <v>95</v>
      </c>
      <c r="AV698">
        <v>48</v>
      </c>
      <c r="AX698">
        <v>0</v>
      </c>
      <c r="AY698">
        <v>580.33000000000004</v>
      </c>
    </row>
    <row r="699" spans="1:51" x14ac:dyDescent="0.25">
      <c r="A699" t="s">
        <v>1585</v>
      </c>
      <c r="B699" t="s">
        <v>1586</v>
      </c>
      <c r="C699" t="s">
        <v>1587</v>
      </c>
      <c r="D699" t="s">
        <v>97</v>
      </c>
      <c r="F699">
        <v>62.64</v>
      </c>
      <c r="H699">
        <v>373561.29000000004</v>
      </c>
      <c r="I699">
        <v>53274.06</v>
      </c>
      <c r="J699">
        <v>106914.53000000001</v>
      </c>
      <c r="K699">
        <v>335060.81016000005</v>
      </c>
      <c r="L699">
        <v>868810.69016</v>
      </c>
      <c r="M699">
        <v>0.93033999999999994</v>
      </c>
      <c r="N699">
        <v>831629.67</v>
      </c>
      <c r="O699">
        <v>13276.33</v>
      </c>
      <c r="Q699">
        <v>83162.960000000006</v>
      </c>
      <c r="R699">
        <v>402439.46</v>
      </c>
      <c r="S699">
        <v>485602.42000000004</v>
      </c>
      <c r="T699">
        <v>0.58391666088584837</v>
      </c>
      <c r="V699">
        <v>346027.25</v>
      </c>
      <c r="W699">
        <v>0.58391666088584837</v>
      </c>
      <c r="X699">
        <v>1</v>
      </c>
      <c r="Y699">
        <v>1</v>
      </c>
      <c r="AA699">
        <v>91192.784536248539</v>
      </c>
      <c r="AB699">
        <v>27357.83536087456</v>
      </c>
      <c r="AC699">
        <v>211955.80287521295</v>
      </c>
      <c r="AD699">
        <v>11055.755109929758</v>
      </c>
      <c r="AE699">
        <v>11055.755109929758</v>
      </c>
      <c r="AF699">
        <v>10849.084942594636</v>
      </c>
      <c r="AG699">
        <v>436.74705237666922</v>
      </c>
      <c r="AH699">
        <v>176.4967290857241</v>
      </c>
      <c r="AI699">
        <v>173.19739691243032</v>
      </c>
      <c r="AJ699">
        <v>0</v>
      </c>
      <c r="AK699">
        <v>0</v>
      </c>
      <c r="AL699">
        <v>0</v>
      </c>
      <c r="AM699">
        <v>0</v>
      </c>
      <c r="AN699">
        <v>38206.92</v>
      </c>
      <c r="AO699">
        <v>609.94000000000005</v>
      </c>
      <c r="AP699">
        <v>402439.46</v>
      </c>
      <c r="AQ699">
        <v>440646.38</v>
      </c>
      <c r="AS699">
        <v>440646.38</v>
      </c>
      <c r="AU699">
        <v>108</v>
      </c>
      <c r="AV699">
        <v>54</v>
      </c>
      <c r="AX699">
        <v>1</v>
      </c>
      <c r="AY699">
        <v>26.670023268309954</v>
      </c>
    </row>
    <row r="700" spans="1:51" x14ac:dyDescent="0.25">
      <c r="A700" t="s">
        <v>1588</v>
      </c>
      <c r="B700" t="s">
        <v>1589</v>
      </c>
      <c r="C700" t="s">
        <v>1587</v>
      </c>
      <c r="D700" t="s">
        <v>102</v>
      </c>
      <c r="F700">
        <v>1728.53</v>
      </c>
      <c r="H700">
        <v>10267558.459999999</v>
      </c>
      <c r="I700">
        <v>1470080.19</v>
      </c>
      <c r="J700">
        <v>3135685.7800000003</v>
      </c>
      <c r="K700">
        <v>8284370.0093200002</v>
      </c>
      <c r="L700">
        <v>23157694.439319998</v>
      </c>
      <c r="M700">
        <v>0.93033999999999994</v>
      </c>
      <c r="N700">
        <v>22121618.649999999</v>
      </c>
      <c r="O700">
        <v>12797.93</v>
      </c>
      <c r="Q700">
        <v>19909456.780000001</v>
      </c>
      <c r="R700">
        <v>2082754.53</v>
      </c>
      <c r="S700">
        <v>23235183.710000001</v>
      </c>
      <c r="T700">
        <v>1.0503383173545486</v>
      </c>
      <c r="V700">
        <v>-1113565.0600000024</v>
      </c>
      <c r="W700">
        <v>1.0503383173545486</v>
      </c>
      <c r="X700">
        <v>4</v>
      </c>
      <c r="Y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1.0246836956347705</v>
      </c>
      <c r="AL700">
        <v>0</v>
      </c>
      <c r="AM700">
        <v>1771.19650841557</v>
      </c>
      <c r="AN700">
        <v>1771.19</v>
      </c>
      <c r="AO700">
        <v>1.02</v>
      </c>
      <c r="AP700">
        <v>2082754.5300000003</v>
      </c>
      <c r="AQ700">
        <v>2084525.7200000002</v>
      </c>
      <c r="AS700">
        <v>2084525.7200000002</v>
      </c>
      <c r="AU700">
        <v>111</v>
      </c>
      <c r="AV700">
        <v>56</v>
      </c>
      <c r="AX700">
        <v>4</v>
      </c>
      <c r="AY700">
        <v>806.33</v>
      </c>
    </row>
    <row r="701" spans="1:51" x14ac:dyDescent="0.25">
      <c r="A701" t="s">
        <v>1590</v>
      </c>
      <c r="B701" t="s">
        <v>1591</v>
      </c>
      <c r="C701" t="s">
        <v>1587</v>
      </c>
      <c r="D701" t="s">
        <v>102</v>
      </c>
      <c r="F701">
        <v>3823</v>
      </c>
      <c r="H701">
        <v>21580444.530000001</v>
      </c>
      <c r="I701">
        <v>3251385.04</v>
      </c>
      <c r="J701">
        <v>4382073.4400000004</v>
      </c>
      <c r="K701">
        <v>18324172.807000004</v>
      </c>
      <c r="L701">
        <v>47538075.817000002</v>
      </c>
      <c r="M701">
        <v>0.93033999999999994</v>
      </c>
      <c r="N701">
        <v>45503035.329999998</v>
      </c>
      <c r="O701">
        <v>11902.44</v>
      </c>
      <c r="Q701">
        <v>21231716.280000001</v>
      </c>
      <c r="R701">
        <v>9809643.0399999991</v>
      </c>
      <c r="S701">
        <v>31326560.73</v>
      </c>
      <c r="T701">
        <v>0.6884499133477916</v>
      </c>
      <c r="V701">
        <v>14176474.599999998</v>
      </c>
      <c r="W701">
        <v>0.6884499133477916</v>
      </c>
      <c r="X701">
        <v>1</v>
      </c>
      <c r="Y701">
        <v>1</v>
      </c>
      <c r="AA701">
        <v>233078.75494946167</v>
      </c>
      <c r="AB701">
        <v>69923.626484838504</v>
      </c>
      <c r="AC701">
        <v>5097302.3847707855</v>
      </c>
      <c r="AD701">
        <v>265878.6696227655</v>
      </c>
      <c r="AE701">
        <v>265878.6696227655</v>
      </c>
      <c r="AF701">
        <v>260908.48092055522</v>
      </c>
      <c r="AG701">
        <v>18.290250192215147</v>
      </c>
      <c r="AH701">
        <v>69.547127811343316</v>
      </c>
      <c r="AI701">
        <v>68.247052294155168</v>
      </c>
      <c r="AJ701">
        <v>0</v>
      </c>
      <c r="AK701">
        <v>0</v>
      </c>
      <c r="AL701">
        <v>0</v>
      </c>
      <c r="AM701">
        <v>0</v>
      </c>
      <c r="AN701">
        <v>330832.09999999998</v>
      </c>
      <c r="AO701">
        <v>86.53</v>
      </c>
      <c r="AP701">
        <v>9900808.8599999994</v>
      </c>
      <c r="AQ701">
        <v>10231640.959999999</v>
      </c>
      <c r="AS701">
        <v>10231640.959999999</v>
      </c>
      <c r="AU701">
        <v>108</v>
      </c>
      <c r="AV701">
        <v>54</v>
      </c>
      <c r="AX701">
        <v>12.5</v>
      </c>
      <c r="AY701">
        <v>639.33000000000004</v>
      </c>
    </row>
    <row r="702" spans="1:51" x14ac:dyDescent="0.25">
      <c r="A702" t="s">
        <v>1592</v>
      </c>
      <c r="B702" t="s">
        <v>1593</v>
      </c>
      <c r="C702" t="s">
        <v>1587</v>
      </c>
      <c r="D702" t="s">
        <v>102</v>
      </c>
      <c r="F702">
        <v>90.5</v>
      </c>
      <c r="H702">
        <v>577814.15</v>
      </c>
      <c r="I702">
        <v>76968.44</v>
      </c>
      <c r="J702">
        <v>251578.40000000002</v>
      </c>
      <c r="K702">
        <v>461202.62599999999</v>
      </c>
      <c r="L702">
        <v>1367563.6160000002</v>
      </c>
      <c r="M702">
        <v>0.93033999999999994</v>
      </c>
      <c r="N702">
        <v>1304426.5</v>
      </c>
      <c r="O702">
        <v>14413.55</v>
      </c>
      <c r="Q702">
        <v>349499.73</v>
      </c>
      <c r="R702">
        <v>660188.85</v>
      </c>
      <c r="S702">
        <v>2114770.37</v>
      </c>
      <c r="T702">
        <v>1.6212261633752458</v>
      </c>
      <c r="V702">
        <v>-810343.87000000011</v>
      </c>
      <c r="W702">
        <v>1.6212261633752458</v>
      </c>
      <c r="X702">
        <v>4</v>
      </c>
      <c r="Y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1.1540400474899459</v>
      </c>
      <c r="AL702">
        <v>0</v>
      </c>
      <c r="AM702">
        <v>104.4406242978401</v>
      </c>
      <c r="AN702">
        <v>104.44</v>
      </c>
      <c r="AO702">
        <v>1.1499999999999999</v>
      </c>
      <c r="AP702">
        <v>660188.85</v>
      </c>
      <c r="AQ702">
        <v>660293.28999999992</v>
      </c>
      <c r="AS702">
        <v>660293.28999999992</v>
      </c>
      <c r="AU702">
        <v>113</v>
      </c>
      <c r="AV702">
        <v>57</v>
      </c>
      <c r="AX702">
        <v>0</v>
      </c>
      <c r="AY702">
        <v>81.66</v>
      </c>
    </row>
    <row r="703" spans="1:51" x14ac:dyDescent="0.25">
      <c r="A703" t="s">
        <v>1594</v>
      </c>
      <c r="B703" t="s">
        <v>1595</v>
      </c>
      <c r="C703" t="s">
        <v>1587</v>
      </c>
      <c r="D703" t="s">
        <v>102</v>
      </c>
      <c r="F703">
        <v>2766.53</v>
      </c>
      <c r="H703">
        <v>15784060.120000001</v>
      </c>
      <c r="I703">
        <v>2352878.4300000002</v>
      </c>
      <c r="J703">
        <v>3555043.8599999994</v>
      </c>
      <c r="K703">
        <v>13446317.680320002</v>
      </c>
      <c r="L703">
        <v>35138300.090320006</v>
      </c>
      <c r="M703">
        <v>0.93033999999999994</v>
      </c>
      <c r="N703">
        <v>33627236.590000004</v>
      </c>
      <c r="O703">
        <v>12155.02</v>
      </c>
      <c r="Q703">
        <v>16393277.83</v>
      </c>
      <c r="R703">
        <v>7340163.4500000002</v>
      </c>
      <c r="S703">
        <v>24276877.289999999</v>
      </c>
      <c r="T703">
        <v>0.72194089529257977</v>
      </c>
      <c r="V703">
        <v>9350359.3000000045</v>
      </c>
      <c r="W703">
        <v>0.72194089529257977</v>
      </c>
      <c r="X703">
        <v>2</v>
      </c>
      <c r="Y703">
        <v>0</v>
      </c>
      <c r="AA703">
        <v>0</v>
      </c>
      <c r="AB703">
        <v>0</v>
      </c>
      <c r="AC703">
        <v>3068663.2660125028</v>
      </c>
      <c r="AD703">
        <v>160063.50910734595</v>
      </c>
      <c r="AE703">
        <v>160063.50910734595</v>
      </c>
      <c r="AF703">
        <v>157071.37045353741</v>
      </c>
      <c r="AG703">
        <v>0</v>
      </c>
      <c r="AH703">
        <v>57.857138403467857</v>
      </c>
      <c r="AI703">
        <v>56.775589078570412</v>
      </c>
      <c r="AJ703">
        <v>0</v>
      </c>
      <c r="AK703">
        <v>0</v>
      </c>
      <c r="AL703">
        <v>0</v>
      </c>
      <c r="AM703">
        <v>0</v>
      </c>
      <c r="AN703">
        <v>157071.37</v>
      </c>
      <c r="AO703">
        <v>56.77</v>
      </c>
      <c r="AP703">
        <v>7448590.3699999992</v>
      </c>
      <c r="AQ703">
        <v>7605661.7399999993</v>
      </c>
      <c r="AS703">
        <v>7605661.7399999993</v>
      </c>
      <c r="AU703">
        <v>108</v>
      </c>
      <c r="AV703">
        <v>54</v>
      </c>
      <c r="AX703">
        <v>22</v>
      </c>
      <c r="AY703">
        <v>617</v>
      </c>
    </row>
    <row r="704" spans="1:51" x14ac:dyDescent="0.25">
      <c r="A704" t="s">
        <v>1596</v>
      </c>
      <c r="B704" t="s">
        <v>1597</v>
      </c>
      <c r="C704" t="s">
        <v>1587</v>
      </c>
      <c r="D704" t="s">
        <v>102</v>
      </c>
      <c r="F704">
        <v>7387.69</v>
      </c>
      <c r="H704">
        <v>41729450.329999998</v>
      </c>
      <c r="I704">
        <v>6283082.5899999999</v>
      </c>
      <c r="J704">
        <v>8570814.0099999998</v>
      </c>
      <c r="K704">
        <v>35502367.194360003</v>
      </c>
      <c r="L704">
        <v>92085714.124359995</v>
      </c>
      <c r="M704">
        <v>0.93033999999999994</v>
      </c>
      <c r="N704">
        <v>88144118.170000002</v>
      </c>
      <c r="O704">
        <v>11931.21</v>
      </c>
      <c r="Q704">
        <v>64151289.200000003</v>
      </c>
      <c r="R704">
        <v>8954368.6500000004</v>
      </c>
      <c r="S704">
        <v>74203515.420000002</v>
      </c>
      <c r="T704">
        <v>0.84184307428076688</v>
      </c>
      <c r="V704">
        <v>13940602.75</v>
      </c>
      <c r="W704">
        <v>0.84184307428076688</v>
      </c>
      <c r="X704">
        <v>2</v>
      </c>
      <c r="Y704">
        <v>0</v>
      </c>
      <c r="AA704">
        <v>0</v>
      </c>
      <c r="AB704">
        <v>0</v>
      </c>
      <c r="AC704">
        <v>1395349.1719625995</v>
      </c>
      <c r="AD704">
        <v>72782.337302385902</v>
      </c>
      <c r="AE704">
        <v>238581.50558889183</v>
      </c>
      <c r="AF704">
        <v>234121.5949638061</v>
      </c>
      <c r="AG704">
        <v>0</v>
      </c>
      <c r="AH704">
        <v>9.8518396552083143</v>
      </c>
      <c r="AI704">
        <v>31.69077139996482</v>
      </c>
      <c r="AJ704">
        <v>0</v>
      </c>
      <c r="AK704">
        <v>0</v>
      </c>
      <c r="AL704">
        <v>0</v>
      </c>
      <c r="AM704">
        <v>0</v>
      </c>
      <c r="AN704">
        <v>234121.59</v>
      </c>
      <c r="AO704">
        <v>31.69</v>
      </c>
      <c r="AP704">
        <v>9039729.7000000011</v>
      </c>
      <c r="AQ704">
        <v>9273851.290000001</v>
      </c>
      <c r="AS704">
        <v>9273851.290000001</v>
      </c>
      <c r="AU704">
        <v>112</v>
      </c>
      <c r="AV704">
        <v>56</v>
      </c>
      <c r="AX704">
        <v>65.33</v>
      </c>
      <c r="AY704">
        <v>1226.33</v>
      </c>
    </row>
    <row r="705" spans="1:51" x14ac:dyDescent="0.25">
      <c r="A705" t="s">
        <v>1598</v>
      </c>
      <c r="B705" t="s">
        <v>1599</v>
      </c>
      <c r="C705" t="s">
        <v>1587</v>
      </c>
      <c r="D705" t="s">
        <v>102</v>
      </c>
      <c r="F705">
        <v>2373.94</v>
      </c>
      <c r="H705">
        <v>13963155.92</v>
      </c>
      <c r="I705">
        <v>2018988.49</v>
      </c>
      <c r="J705">
        <v>3925027.3599999994</v>
      </c>
      <c r="K705">
        <v>11915619.815359998</v>
      </c>
      <c r="L705">
        <v>31822791.585359998</v>
      </c>
      <c r="M705">
        <v>0.93033999999999994</v>
      </c>
      <c r="N705">
        <v>30436057.989999998</v>
      </c>
      <c r="O705">
        <v>12820.9</v>
      </c>
      <c r="Q705">
        <v>7802909.3099999996</v>
      </c>
      <c r="R705">
        <v>11804063.689999999</v>
      </c>
      <c r="S705">
        <v>19914073.469999999</v>
      </c>
      <c r="T705">
        <v>0.65429213850699464</v>
      </c>
      <c r="V705">
        <v>10521984.52</v>
      </c>
      <c r="W705">
        <v>0.65429213850699464</v>
      </c>
      <c r="X705">
        <v>1</v>
      </c>
      <c r="Y705">
        <v>1</v>
      </c>
      <c r="AA705">
        <v>1195529.6705651656</v>
      </c>
      <c r="AB705">
        <v>358658.90116954967</v>
      </c>
      <c r="AC705">
        <v>5381084.2398278555</v>
      </c>
      <c r="AD705">
        <v>280680.91920306918</v>
      </c>
      <c r="AE705">
        <v>280680.91920306918</v>
      </c>
      <c r="AF705">
        <v>275434.02543935203</v>
      </c>
      <c r="AG705">
        <v>151.08170432679412</v>
      </c>
      <c r="AH705">
        <v>118.23420945898766</v>
      </c>
      <c r="AI705">
        <v>116.02400458282519</v>
      </c>
      <c r="AJ705">
        <v>0</v>
      </c>
      <c r="AK705">
        <v>0</v>
      </c>
      <c r="AL705">
        <v>0</v>
      </c>
      <c r="AM705">
        <v>0</v>
      </c>
      <c r="AN705">
        <v>634092.92000000004</v>
      </c>
      <c r="AO705">
        <v>267.10000000000002</v>
      </c>
      <c r="AP705">
        <v>12142805.689999999</v>
      </c>
      <c r="AQ705">
        <v>12776898.609999999</v>
      </c>
      <c r="AS705">
        <v>12776898.609999999</v>
      </c>
      <c r="AU705">
        <v>111</v>
      </c>
      <c r="AV705">
        <v>56</v>
      </c>
      <c r="AX705">
        <v>16</v>
      </c>
      <c r="AY705">
        <v>923.66</v>
      </c>
    </row>
    <row r="706" spans="1:51" x14ac:dyDescent="0.25">
      <c r="A706" t="s">
        <v>1600</v>
      </c>
      <c r="B706" t="s">
        <v>1601</v>
      </c>
      <c r="C706" t="s">
        <v>1587</v>
      </c>
      <c r="D706" t="s">
        <v>102</v>
      </c>
      <c r="F706">
        <v>5855.69</v>
      </c>
      <c r="H706">
        <v>35720746.340000004</v>
      </c>
      <c r="I706">
        <v>4980147.2300000004</v>
      </c>
      <c r="J706">
        <v>13309541.120000001</v>
      </c>
      <c r="K706">
        <v>30850438.434360001</v>
      </c>
      <c r="L706">
        <v>84860873.12436001</v>
      </c>
      <c r="M706">
        <v>0.93033999999999994</v>
      </c>
      <c r="N706">
        <v>81098506.239999995</v>
      </c>
      <c r="O706">
        <v>13849.52</v>
      </c>
      <c r="Q706">
        <v>16497868.9</v>
      </c>
      <c r="R706">
        <v>27263392.02</v>
      </c>
      <c r="S706">
        <v>52003688.629999995</v>
      </c>
      <c r="T706">
        <v>0.64124101714157544</v>
      </c>
      <c r="V706">
        <v>29094817.609999999</v>
      </c>
      <c r="W706">
        <v>0.64124101714157544</v>
      </c>
      <c r="X706">
        <v>1</v>
      </c>
      <c r="Y706">
        <v>1</v>
      </c>
      <c r="AA706">
        <v>4243979.270406954</v>
      </c>
      <c r="AB706">
        <v>1273193.7811220861</v>
      </c>
      <c r="AC706">
        <v>15800957.401030138</v>
      </c>
      <c r="AD706">
        <v>824188.4070098775</v>
      </c>
      <c r="AE706">
        <v>824188.4070098775</v>
      </c>
      <c r="AF706">
        <v>808781.48506752984</v>
      </c>
      <c r="AG706">
        <v>217.42848086597587</v>
      </c>
      <c r="AH706">
        <v>140.75000674726249</v>
      </c>
      <c r="AI706">
        <v>138.11890401772121</v>
      </c>
      <c r="AJ706">
        <v>0</v>
      </c>
      <c r="AK706">
        <v>0</v>
      </c>
      <c r="AL706">
        <v>0</v>
      </c>
      <c r="AM706">
        <v>0</v>
      </c>
      <c r="AN706">
        <v>2081975.26</v>
      </c>
      <c r="AO706">
        <v>355.54</v>
      </c>
      <c r="AP706">
        <v>29415477.620000001</v>
      </c>
      <c r="AQ706">
        <v>31497452.880000003</v>
      </c>
      <c r="AS706">
        <v>31497452.880000003</v>
      </c>
      <c r="AU706">
        <v>113</v>
      </c>
      <c r="AV706">
        <v>57</v>
      </c>
      <c r="AX706">
        <v>278</v>
      </c>
      <c r="AY706">
        <v>3579</v>
      </c>
    </row>
    <row r="707" spans="1:51" x14ac:dyDescent="0.25">
      <c r="A707" t="s">
        <v>1602</v>
      </c>
      <c r="B707" t="s">
        <v>1603</v>
      </c>
      <c r="C707" t="s">
        <v>1587</v>
      </c>
      <c r="D707" t="s">
        <v>102</v>
      </c>
      <c r="F707">
        <v>6097.63</v>
      </c>
      <c r="H707">
        <v>36772387.539999999</v>
      </c>
      <c r="I707">
        <v>5185912.3600000003</v>
      </c>
      <c r="J707">
        <v>14189741.000000002</v>
      </c>
      <c r="K707">
        <v>32061224.53272</v>
      </c>
      <c r="L707">
        <v>88209265.432720006</v>
      </c>
      <c r="M707">
        <v>0.93033999999999994</v>
      </c>
      <c r="N707">
        <v>84297992.900000006</v>
      </c>
      <c r="O707">
        <v>13824.71</v>
      </c>
      <c r="Q707">
        <v>28568701.57</v>
      </c>
      <c r="R707">
        <v>25285415.84</v>
      </c>
      <c r="S707">
        <v>54963110.890000001</v>
      </c>
      <c r="T707">
        <v>0.65200972169291116</v>
      </c>
      <c r="V707">
        <v>29334882.010000005</v>
      </c>
      <c r="W707">
        <v>0.65200972169291116</v>
      </c>
      <c r="X707">
        <v>1</v>
      </c>
      <c r="Y707">
        <v>1</v>
      </c>
      <c r="AA707">
        <v>3503631.9533027485</v>
      </c>
      <c r="AB707">
        <v>1051089.5859908245</v>
      </c>
      <c r="AC707">
        <v>13153270.451281087</v>
      </c>
      <c r="AD707">
        <v>686083.30147796555</v>
      </c>
      <c r="AE707">
        <v>686083.30147796555</v>
      </c>
      <c r="AF707">
        <v>673258.03994563187</v>
      </c>
      <c r="AG707">
        <v>172.37674079778938</v>
      </c>
      <c r="AH707">
        <v>112.51638775687694</v>
      </c>
      <c r="AI707">
        <v>110.41306867514622</v>
      </c>
      <c r="AJ707">
        <v>0</v>
      </c>
      <c r="AK707">
        <v>0</v>
      </c>
      <c r="AL707">
        <v>0</v>
      </c>
      <c r="AM707">
        <v>0</v>
      </c>
      <c r="AN707">
        <v>1724347.62</v>
      </c>
      <c r="AO707">
        <v>282.77999999999997</v>
      </c>
      <c r="AP707">
        <v>26733560.880000003</v>
      </c>
      <c r="AQ707">
        <v>28457908.500000004</v>
      </c>
      <c r="AS707">
        <v>28457908.500000004</v>
      </c>
      <c r="AU707">
        <v>112</v>
      </c>
      <c r="AV707">
        <v>56</v>
      </c>
      <c r="AX707">
        <v>762</v>
      </c>
      <c r="AY707">
        <v>3256.66</v>
      </c>
    </row>
    <row r="708" spans="1:51" x14ac:dyDescent="0.25">
      <c r="A708" t="s">
        <v>1604</v>
      </c>
      <c r="B708" t="s">
        <v>1605</v>
      </c>
      <c r="C708" t="s">
        <v>1587</v>
      </c>
      <c r="D708" t="s">
        <v>102</v>
      </c>
      <c r="F708">
        <v>5919.86</v>
      </c>
      <c r="H708">
        <v>36044864.950000003</v>
      </c>
      <c r="I708">
        <v>5034722.53</v>
      </c>
      <c r="J708">
        <v>12348181.02</v>
      </c>
      <c r="K708">
        <v>30915106.956839994</v>
      </c>
      <c r="L708">
        <v>84342875.456839994</v>
      </c>
      <c r="M708">
        <v>0.93033999999999994</v>
      </c>
      <c r="N708">
        <v>80621097.099999994</v>
      </c>
      <c r="O708">
        <v>13618.75</v>
      </c>
      <c r="Q708">
        <v>26250229.210000001</v>
      </c>
      <c r="R708">
        <v>21142903.23</v>
      </c>
      <c r="S708">
        <v>52475005.439999998</v>
      </c>
      <c r="T708">
        <v>0.65088428869817505</v>
      </c>
      <c r="V708">
        <v>28146091.659999996</v>
      </c>
      <c r="W708">
        <v>0.65088428869817505</v>
      </c>
      <c r="X708">
        <v>1</v>
      </c>
      <c r="Y708">
        <v>1</v>
      </c>
      <c r="AA708">
        <v>3441544.7616435438</v>
      </c>
      <c r="AB708">
        <v>1032463.4284930631</v>
      </c>
      <c r="AC708">
        <v>12848344.090904281</v>
      </c>
      <c r="AD708">
        <v>670178.14049082843</v>
      </c>
      <c r="AE708">
        <v>670178.14049082843</v>
      </c>
      <c r="AF708">
        <v>657650.20123544626</v>
      </c>
      <c r="AG708">
        <v>174.40673064786381</v>
      </c>
      <c r="AH708">
        <v>113.20844420152309</v>
      </c>
      <c r="AI708">
        <v>111.0921881996274</v>
      </c>
      <c r="AJ708">
        <v>0</v>
      </c>
      <c r="AK708">
        <v>0</v>
      </c>
      <c r="AL708">
        <v>0</v>
      </c>
      <c r="AM708">
        <v>0</v>
      </c>
      <c r="AN708">
        <v>1690113.62</v>
      </c>
      <c r="AO708">
        <v>285.49</v>
      </c>
      <c r="AP708">
        <v>23121855.880000003</v>
      </c>
      <c r="AQ708">
        <v>24811969.500000004</v>
      </c>
      <c r="AS708">
        <v>24811969.500000004</v>
      </c>
      <c r="AU708">
        <v>111</v>
      </c>
      <c r="AV708">
        <v>56</v>
      </c>
      <c r="AX708">
        <v>36.5</v>
      </c>
      <c r="AY708">
        <v>3444.66</v>
      </c>
    </row>
    <row r="709" spans="1:51" x14ac:dyDescent="0.25">
      <c r="A709" t="s">
        <v>1606</v>
      </c>
      <c r="B709" t="s">
        <v>1607</v>
      </c>
      <c r="C709" t="s">
        <v>1587</v>
      </c>
      <c r="D709" t="s">
        <v>102</v>
      </c>
      <c r="F709">
        <v>620.63</v>
      </c>
      <c r="H709">
        <v>4002231.85</v>
      </c>
      <c r="I709">
        <v>527833.4</v>
      </c>
      <c r="J709">
        <v>1775235.73</v>
      </c>
      <c r="K709">
        <v>3423111.7527200007</v>
      </c>
      <c r="L709">
        <v>9728412.7327200007</v>
      </c>
      <c r="M709">
        <v>0.93033999999999994</v>
      </c>
      <c r="N709">
        <v>9289185.4600000009</v>
      </c>
      <c r="O709">
        <v>14967.34</v>
      </c>
      <c r="Q709">
        <v>857104.49</v>
      </c>
      <c r="R709">
        <v>4773415.21</v>
      </c>
      <c r="S709">
        <v>6546023.3599999994</v>
      </c>
      <c r="T709">
        <v>0.70469293440073044</v>
      </c>
      <c r="V709">
        <v>2743162.1000000015</v>
      </c>
      <c r="W709">
        <v>0.70469293440073044</v>
      </c>
      <c r="X709">
        <v>2</v>
      </c>
      <c r="Y709">
        <v>0</v>
      </c>
      <c r="AA709">
        <v>0</v>
      </c>
      <c r="AB709">
        <v>0</v>
      </c>
      <c r="AC709">
        <v>1647514.5713874013</v>
      </c>
      <c r="AD709">
        <v>85935.4516093321</v>
      </c>
      <c r="AE709">
        <v>85935.4516093321</v>
      </c>
      <c r="AF709">
        <v>84329.021837007589</v>
      </c>
      <c r="AG709">
        <v>0</v>
      </c>
      <c r="AH709">
        <v>138.4648689385497</v>
      </c>
      <c r="AI709">
        <v>135.87648331051929</v>
      </c>
      <c r="AJ709">
        <v>0</v>
      </c>
      <c r="AK709">
        <v>0</v>
      </c>
      <c r="AL709">
        <v>0</v>
      </c>
      <c r="AM709">
        <v>0</v>
      </c>
      <c r="AN709">
        <v>84329.02</v>
      </c>
      <c r="AO709">
        <v>135.87</v>
      </c>
      <c r="AP709">
        <v>5271164.7899999991</v>
      </c>
      <c r="AQ709">
        <v>5355493.8099999987</v>
      </c>
      <c r="AS709">
        <v>5355493.8099999987</v>
      </c>
      <c r="AU709">
        <v>113</v>
      </c>
      <c r="AV709">
        <v>57</v>
      </c>
      <c r="AX709">
        <v>1</v>
      </c>
      <c r="AY709">
        <v>580.33000000000004</v>
      </c>
    </row>
    <row r="710" spans="1:51" x14ac:dyDescent="0.25">
      <c r="A710" t="s">
        <v>1608</v>
      </c>
      <c r="B710" t="s">
        <v>1609</v>
      </c>
      <c r="C710" t="s">
        <v>1587</v>
      </c>
      <c r="D710" t="s">
        <v>211</v>
      </c>
      <c r="F710">
        <v>682.5</v>
      </c>
      <c r="H710">
        <v>4086220.33</v>
      </c>
      <c r="I710">
        <v>580452.6</v>
      </c>
      <c r="J710">
        <v>1584527.71</v>
      </c>
      <c r="K710">
        <v>3443969.8119999995</v>
      </c>
      <c r="L710">
        <v>9695170.4519999996</v>
      </c>
      <c r="M710">
        <v>0.93033999999999994</v>
      </c>
      <c r="N710">
        <v>9259711.8100000005</v>
      </c>
      <c r="O710">
        <v>13567.34</v>
      </c>
      <c r="Q710">
        <v>1507828.05</v>
      </c>
      <c r="R710">
        <v>3882438.51</v>
      </c>
      <c r="S710">
        <v>6135517.8799999999</v>
      </c>
      <c r="T710">
        <v>0.6626035459736408</v>
      </c>
      <c r="V710">
        <v>3124193.9300000006</v>
      </c>
      <c r="W710">
        <v>0.6626035459736408</v>
      </c>
      <c r="X710">
        <v>1</v>
      </c>
      <c r="Y710">
        <v>1</v>
      </c>
      <c r="AA710">
        <v>286760.64139482565</v>
      </c>
      <c r="AB710">
        <v>86028.192418447696</v>
      </c>
      <c r="AC710">
        <v>1801913.176219723</v>
      </c>
      <c r="AD710">
        <v>93988.985134648901</v>
      </c>
      <c r="AE710">
        <v>93988.985134648901</v>
      </c>
      <c r="AF710">
        <v>92232.007063744473</v>
      </c>
      <c r="AG710">
        <v>126.04863358014315</v>
      </c>
      <c r="AH710">
        <v>137.7127987320863</v>
      </c>
      <c r="AI710">
        <v>135.13847188827029</v>
      </c>
      <c r="AJ710">
        <v>0</v>
      </c>
      <c r="AK710">
        <v>0</v>
      </c>
      <c r="AL710">
        <v>0</v>
      </c>
      <c r="AM710">
        <v>0</v>
      </c>
      <c r="AN710">
        <v>178260.19</v>
      </c>
      <c r="AO710">
        <v>261.18</v>
      </c>
      <c r="AP710">
        <v>4150417.4</v>
      </c>
      <c r="AQ710">
        <v>4328677.59</v>
      </c>
      <c r="AS710">
        <v>4328677.59</v>
      </c>
      <c r="AU710">
        <v>111</v>
      </c>
      <c r="AV710">
        <v>56</v>
      </c>
      <c r="AX710">
        <v>1</v>
      </c>
      <c r="AY710">
        <v>474.66</v>
      </c>
    </row>
    <row r="711" spans="1:51" x14ac:dyDescent="0.25">
      <c r="A711" t="s">
        <v>1610</v>
      </c>
      <c r="B711" t="s">
        <v>1611</v>
      </c>
      <c r="C711" t="s">
        <v>1587</v>
      </c>
      <c r="D711" t="s">
        <v>222</v>
      </c>
      <c r="F711">
        <v>581.16</v>
      </c>
      <c r="H711">
        <v>3759083.91</v>
      </c>
      <c r="I711">
        <v>494264.95</v>
      </c>
      <c r="J711">
        <v>1184921.6399999999</v>
      </c>
      <c r="K711">
        <v>3334849.3060399997</v>
      </c>
      <c r="L711">
        <v>8773119.8060400002</v>
      </c>
      <c r="M711">
        <v>0.93033999999999994</v>
      </c>
      <c r="N711">
        <v>8394289.8800000008</v>
      </c>
      <c r="O711">
        <v>14444.02</v>
      </c>
      <c r="Q711">
        <v>2100074.17</v>
      </c>
      <c r="R711">
        <v>2025486.16</v>
      </c>
      <c r="S711">
        <v>5198506.1399999997</v>
      </c>
      <c r="T711">
        <v>0.61929075768348363</v>
      </c>
      <c r="V711">
        <v>3195783.7400000012</v>
      </c>
      <c r="W711">
        <v>0.61929075768348363</v>
      </c>
      <c r="X711">
        <v>1</v>
      </c>
      <c r="Y711">
        <v>1</v>
      </c>
      <c r="AA711">
        <v>623539.80536792055</v>
      </c>
      <c r="AB711">
        <v>187061.94161037615</v>
      </c>
      <c r="AC711">
        <v>1692048.3921039074</v>
      </c>
      <c r="AD711">
        <v>88258.36520392276</v>
      </c>
      <c r="AE711">
        <v>88258.36520392276</v>
      </c>
      <c r="AF711">
        <v>86608.51217045277</v>
      </c>
      <c r="AG711">
        <v>321.87683531278162</v>
      </c>
      <c r="AH711">
        <v>151.86586345227263</v>
      </c>
      <c r="AI711">
        <v>149.02696704944037</v>
      </c>
      <c r="AJ711">
        <v>0</v>
      </c>
      <c r="AK711">
        <v>0</v>
      </c>
      <c r="AL711">
        <v>0</v>
      </c>
      <c r="AM711">
        <v>0</v>
      </c>
      <c r="AN711">
        <v>273670.45</v>
      </c>
      <c r="AO711">
        <v>470.9</v>
      </c>
      <c r="AP711">
        <v>2213460.37</v>
      </c>
      <c r="AQ711">
        <v>2487130.8200000003</v>
      </c>
      <c r="AS711">
        <v>2487130.8200000003</v>
      </c>
      <c r="AU711">
        <v>111</v>
      </c>
      <c r="AV711">
        <v>56</v>
      </c>
      <c r="AX711">
        <v>2.5</v>
      </c>
      <c r="AY711">
        <v>328</v>
      </c>
    </row>
    <row r="712" spans="1:51" x14ac:dyDescent="0.25">
      <c r="A712" t="s">
        <v>1612</v>
      </c>
      <c r="B712" t="s">
        <v>1613</v>
      </c>
      <c r="C712" t="s">
        <v>1587</v>
      </c>
      <c r="D712" t="s">
        <v>211</v>
      </c>
      <c r="F712">
        <v>634.22</v>
      </c>
      <c r="H712">
        <v>3662134.71</v>
      </c>
      <c r="I712">
        <v>539391.42000000004</v>
      </c>
      <c r="J712">
        <v>1195637.06</v>
      </c>
      <c r="K712">
        <v>3078745.7486799997</v>
      </c>
      <c r="L712">
        <v>8475908.9386799987</v>
      </c>
      <c r="M712">
        <v>0.93033999999999994</v>
      </c>
      <c r="N712">
        <v>8099942.5499999998</v>
      </c>
      <c r="O712">
        <v>12771.5</v>
      </c>
      <c r="Q712">
        <v>3141967.71</v>
      </c>
      <c r="R712">
        <v>1807036.99</v>
      </c>
      <c r="S712">
        <v>5934648.7999999998</v>
      </c>
      <c r="T712">
        <v>0.73267788794378552</v>
      </c>
      <c r="V712">
        <v>2165293.75</v>
      </c>
      <c r="W712">
        <v>0.73267788794378552</v>
      </c>
      <c r="X712">
        <v>2</v>
      </c>
      <c r="Y712">
        <v>0</v>
      </c>
      <c r="AA712">
        <v>0</v>
      </c>
      <c r="AB712">
        <v>0</v>
      </c>
      <c r="AC712">
        <v>829578.82088950009</v>
      </c>
      <c r="AD712">
        <v>43271.380937554713</v>
      </c>
      <c r="AE712">
        <v>43271.380937554713</v>
      </c>
      <c r="AF712">
        <v>42462.48969039294</v>
      </c>
      <c r="AG712">
        <v>0</v>
      </c>
      <c r="AH712">
        <v>68.227714259333851</v>
      </c>
      <c r="AI712">
        <v>66.952303128871591</v>
      </c>
      <c r="AJ712">
        <v>0</v>
      </c>
      <c r="AK712">
        <v>0</v>
      </c>
      <c r="AL712">
        <v>0</v>
      </c>
      <c r="AM712">
        <v>0</v>
      </c>
      <c r="AN712">
        <v>42462.48</v>
      </c>
      <c r="AO712">
        <v>66.95</v>
      </c>
      <c r="AP712">
        <v>1966248.52</v>
      </c>
      <c r="AQ712">
        <v>2008711</v>
      </c>
      <c r="AS712">
        <v>2008711</v>
      </c>
      <c r="AU712">
        <v>111</v>
      </c>
      <c r="AV712">
        <v>56</v>
      </c>
      <c r="AX712">
        <v>0</v>
      </c>
      <c r="AY712">
        <v>318.33</v>
      </c>
    </row>
    <row r="713" spans="1:51" x14ac:dyDescent="0.25">
      <c r="A713" t="s">
        <v>1614</v>
      </c>
      <c r="B713" t="s">
        <v>1615</v>
      </c>
      <c r="C713" t="s">
        <v>1616</v>
      </c>
      <c r="D713" t="s">
        <v>97</v>
      </c>
      <c r="F713">
        <v>27.64</v>
      </c>
      <c r="H713">
        <v>150062.39000000001</v>
      </c>
      <c r="I713">
        <v>23507.26</v>
      </c>
      <c r="J713">
        <v>52878.02</v>
      </c>
      <c r="K713">
        <v>141858.07115999999</v>
      </c>
      <c r="L713">
        <v>368305.74115999998</v>
      </c>
      <c r="M713">
        <v>1.0572999999999999</v>
      </c>
      <c r="N713">
        <v>381281.19</v>
      </c>
      <c r="O713">
        <v>13794.54</v>
      </c>
      <c r="Q713">
        <v>38128.11</v>
      </c>
      <c r="R713">
        <v>190517.04</v>
      </c>
      <c r="S713">
        <v>228645.15000000002</v>
      </c>
      <c r="T713">
        <v>0.59967592421750471</v>
      </c>
      <c r="V713">
        <v>152636.03999999998</v>
      </c>
      <c r="W713">
        <v>0.59967592421750471</v>
      </c>
      <c r="X713">
        <v>1</v>
      </c>
      <c r="Y713">
        <v>1</v>
      </c>
      <c r="AA713">
        <v>35800.876765584515</v>
      </c>
      <c r="AB713">
        <v>10740.263029675354</v>
      </c>
      <c r="AC713">
        <v>93390.892173292159</v>
      </c>
      <c r="AD713">
        <v>4871.3308121771634</v>
      </c>
      <c r="AE713">
        <v>4871.3308121771634</v>
      </c>
      <c r="AF713">
        <v>4780.2688499604747</v>
      </c>
      <c r="AG713">
        <v>388.57681004614159</v>
      </c>
      <c r="AH713">
        <v>176.2420699051072</v>
      </c>
      <c r="AI713">
        <v>172.9474981895975</v>
      </c>
      <c r="AJ713">
        <v>0</v>
      </c>
      <c r="AK713">
        <v>0</v>
      </c>
      <c r="AL713">
        <v>0</v>
      </c>
      <c r="AM713">
        <v>0</v>
      </c>
      <c r="AN713">
        <v>15520.53</v>
      </c>
      <c r="AO713">
        <v>561.52</v>
      </c>
      <c r="AP713">
        <v>190517.03999999998</v>
      </c>
      <c r="AQ713">
        <v>206037.56999999998</v>
      </c>
      <c r="AS713">
        <v>206037.56999999998</v>
      </c>
      <c r="AU713">
        <v>63</v>
      </c>
      <c r="AV713">
        <v>32</v>
      </c>
      <c r="AX713">
        <v>6</v>
      </c>
      <c r="AY713">
        <v>8.0059047798580441</v>
      </c>
    </row>
    <row r="714" spans="1:51" x14ac:dyDescent="0.25">
      <c r="A714" t="s">
        <v>1617</v>
      </c>
      <c r="B714" t="s">
        <v>1618</v>
      </c>
      <c r="C714" t="s">
        <v>1616</v>
      </c>
      <c r="D714" t="s">
        <v>211</v>
      </c>
      <c r="F714">
        <v>1115.7</v>
      </c>
      <c r="H714">
        <v>6105218.4699999997</v>
      </c>
      <c r="I714">
        <v>948880.53</v>
      </c>
      <c r="J714">
        <v>1408944.7000000002</v>
      </c>
      <c r="K714">
        <v>4794358.5577999987</v>
      </c>
      <c r="L714">
        <v>13257402.257799998</v>
      </c>
      <c r="M714">
        <v>1.0572999999999999</v>
      </c>
      <c r="N714">
        <v>13742334.66</v>
      </c>
      <c r="O714">
        <v>12317.23</v>
      </c>
      <c r="Q714">
        <v>11602921.93</v>
      </c>
      <c r="R714">
        <v>1133002.71</v>
      </c>
      <c r="S714">
        <v>12856852.359999999</v>
      </c>
      <c r="T714">
        <v>0.93556536629999365</v>
      </c>
      <c r="V714">
        <v>885482.30000000075</v>
      </c>
      <c r="W714">
        <v>0.93556536629999365</v>
      </c>
      <c r="X714">
        <v>3</v>
      </c>
      <c r="Y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25.223547280441661</v>
      </c>
      <c r="AK714">
        <v>0</v>
      </c>
      <c r="AL714">
        <v>28141.911700788762</v>
      </c>
      <c r="AM714">
        <v>0</v>
      </c>
      <c r="AN714">
        <v>28141.91</v>
      </c>
      <c r="AO714">
        <v>25.22</v>
      </c>
      <c r="AP714">
        <v>1150958.3799999997</v>
      </c>
      <c r="AQ714">
        <v>1179100.2899999996</v>
      </c>
      <c r="AS714">
        <v>1179100.2899999996</v>
      </c>
      <c r="AU714">
        <v>63</v>
      </c>
      <c r="AV714">
        <v>32</v>
      </c>
      <c r="AX714">
        <v>16</v>
      </c>
      <c r="AY714">
        <v>229.33</v>
      </c>
    </row>
    <row r="715" spans="1:51" x14ac:dyDescent="0.25">
      <c r="A715" t="s">
        <v>1619</v>
      </c>
      <c r="B715" t="s">
        <v>1620</v>
      </c>
      <c r="C715" t="s">
        <v>1616</v>
      </c>
      <c r="D715" t="s">
        <v>211</v>
      </c>
      <c r="F715">
        <v>414.25</v>
      </c>
      <c r="H715">
        <v>2252813.42</v>
      </c>
      <c r="I715">
        <v>352311.34</v>
      </c>
      <c r="J715">
        <v>532447.27</v>
      </c>
      <c r="K715">
        <v>1778597.9029999997</v>
      </c>
      <c r="L715">
        <v>4916169.9329999993</v>
      </c>
      <c r="M715">
        <v>1.0572999999999999</v>
      </c>
      <c r="N715">
        <v>5095952.8099999996</v>
      </c>
      <c r="O715">
        <v>12301.63</v>
      </c>
      <c r="Q715">
        <v>4139033.8</v>
      </c>
      <c r="R715">
        <v>1253489.1000000001</v>
      </c>
      <c r="S715">
        <v>5440992.7199999997</v>
      </c>
      <c r="T715">
        <v>1.0677086156141231</v>
      </c>
      <c r="V715">
        <v>-345039.91000000015</v>
      </c>
      <c r="W715">
        <v>1.0677086156141231</v>
      </c>
      <c r="X715">
        <v>4</v>
      </c>
      <c r="Y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0.98494669357024289</v>
      </c>
      <c r="AL715">
        <v>0</v>
      </c>
      <c r="AM715">
        <v>408.0141678114731</v>
      </c>
      <c r="AN715">
        <v>408.01</v>
      </c>
      <c r="AO715">
        <v>0.98</v>
      </c>
      <c r="AP715">
        <v>1261612.8799999999</v>
      </c>
      <c r="AQ715">
        <v>1262020.8899999999</v>
      </c>
      <c r="AS715">
        <v>1262020.8899999999</v>
      </c>
      <c r="AU715">
        <v>52</v>
      </c>
      <c r="AV715">
        <v>26</v>
      </c>
      <c r="AX715">
        <v>17</v>
      </c>
      <c r="AY715">
        <v>76</v>
      </c>
    </row>
    <row r="716" spans="1:51" x14ac:dyDescent="0.25">
      <c r="A716" t="s">
        <v>1621</v>
      </c>
      <c r="B716" t="s">
        <v>1622</v>
      </c>
      <c r="C716" t="s">
        <v>1616</v>
      </c>
      <c r="D716" t="s">
        <v>102</v>
      </c>
      <c r="F716">
        <v>1730.25</v>
      </c>
      <c r="H716">
        <v>9869184.0800000001</v>
      </c>
      <c r="I716">
        <v>1471543.02</v>
      </c>
      <c r="J716">
        <v>2319759.59</v>
      </c>
      <c r="K716">
        <v>8469087.8430000003</v>
      </c>
      <c r="L716">
        <v>22129574.533</v>
      </c>
      <c r="M716">
        <v>1.0572999999999999</v>
      </c>
      <c r="N716">
        <v>22912320.420000002</v>
      </c>
      <c r="O716">
        <v>13242.2</v>
      </c>
      <c r="Q716">
        <v>17277341.5</v>
      </c>
      <c r="R716">
        <v>3188074.27</v>
      </c>
      <c r="S716">
        <v>20666138.509999998</v>
      </c>
      <c r="T716">
        <v>0.90196619683969992</v>
      </c>
      <c r="V716">
        <v>2246181.9100000039</v>
      </c>
      <c r="W716">
        <v>0.90196619683969992</v>
      </c>
      <c r="X716">
        <v>3</v>
      </c>
      <c r="Y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27.117727466868633</v>
      </c>
      <c r="AK716">
        <v>0</v>
      </c>
      <c r="AL716">
        <v>46920.447949549452</v>
      </c>
      <c r="AM716">
        <v>0</v>
      </c>
      <c r="AN716">
        <v>46920.44</v>
      </c>
      <c r="AO716">
        <v>27.11</v>
      </c>
      <c r="AP716">
        <v>3235861.41</v>
      </c>
      <c r="AQ716">
        <v>3282781.85</v>
      </c>
      <c r="AS716">
        <v>3282781.85</v>
      </c>
      <c r="AU716">
        <v>63</v>
      </c>
      <c r="AV716">
        <v>32</v>
      </c>
      <c r="AX716">
        <v>51</v>
      </c>
      <c r="AY716">
        <v>381</v>
      </c>
    </row>
    <row r="717" spans="1:51" x14ac:dyDescent="0.25">
      <c r="A717" t="s">
        <v>1623</v>
      </c>
      <c r="B717" t="s">
        <v>1624</v>
      </c>
      <c r="C717" t="s">
        <v>1616</v>
      </c>
      <c r="D717" t="s">
        <v>211</v>
      </c>
      <c r="F717">
        <v>4288.1400000000003</v>
      </c>
      <c r="H717">
        <v>24314785.449999999</v>
      </c>
      <c r="I717">
        <v>3646977.3</v>
      </c>
      <c r="J717">
        <v>8821135.9299999997</v>
      </c>
      <c r="K717">
        <v>20916789.508160006</v>
      </c>
      <c r="L717">
        <v>57699688.188160002</v>
      </c>
      <c r="M717">
        <v>1.0572999999999999</v>
      </c>
      <c r="N717">
        <v>59807348.280000001</v>
      </c>
      <c r="O717">
        <v>13947.15</v>
      </c>
      <c r="Q717">
        <v>35402168.020000003</v>
      </c>
      <c r="R717">
        <v>9093614.0199999996</v>
      </c>
      <c r="S717">
        <v>44822319.159999996</v>
      </c>
      <c r="T717">
        <v>0.74944501719346246</v>
      </c>
      <c r="V717">
        <v>14985029.120000005</v>
      </c>
      <c r="W717">
        <v>0.74944501719346246</v>
      </c>
      <c r="X717">
        <v>2</v>
      </c>
      <c r="Y717">
        <v>0</v>
      </c>
      <c r="AA717">
        <v>0</v>
      </c>
      <c r="AB717">
        <v>0</v>
      </c>
      <c r="AC717">
        <v>5019894.0677900016</v>
      </c>
      <c r="AD717">
        <v>261841.00052193314</v>
      </c>
      <c r="AE717">
        <v>261841.00052193314</v>
      </c>
      <c r="AF717">
        <v>256946.28977128884</v>
      </c>
      <c r="AG717">
        <v>0</v>
      </c>
      <c r="AH717">
        <v>61.061672548455299</v>
      </c>
      <c r="AI717">
        <v>59.920219435766747</v>
      </c>
      <c r="AJ717">
        <v>0</v>
      </c>
      <c r="AK717">
        <v>0</v>
      </c>
      <c r="AL717">
        <v>0</v>
      </c>
      <c r="AM717">
        <v>0</v>
      </c>
      <c r="AN717">
        <v>256946.28</v>
      </c>
      <c r="AO717">
        <v>59.92</v>
      </c>
      <c r="AP717">
        <v>9711434.7699999977</v>
      </c>
      <c r="AQ717">
        <v>9968381.049999997</v>
      </c>
      <c r="AS717">
        <v>9968381.049999997</v>
      </c>
      <c r="AU717">
        <v>63</v>
      </c>
      <c r="AV717">
        <v>32</v>
      </c>
      <c r="AX717">
        <v>601</v>
      </c>
      <c r="AY717">
        <v>1690</v>
      </c>
    </row>
    <row r="718" spans="1:51" x14ac:dyDescent="0.25">
      <c r="A718" t="s">
        <v>1625</v>
      </c>
      <c r="B718" t="s">
        <v>1626</v>
      </c>
      <c r="C718" t="s">
        <v>1616</v>
      </c>
      <c r="D718" t="s">
        <v>211</v>
      </c>
      <c r="F718">
        <v>292.3</v>
      </c>
      <c r="H718">
        <v>1628733.6</v>
      </c>
      <c r="I718">
        <v>248595.3</v>
      </c>
      <c r="J718">
        <v>473826.58000000007</v>
      </c>
      <c r="K718">
        <v>1296326.8951999999</v>
      </c>
      <c r="L718">
        <v>3647482.3752000006</v>
      </c>
      <c r="M718">
        <v>1.0572999999999999</v>
      </c>
      <c r="N718">
        <v>3782203.58</v>
      </c>
      <c r="O718">
        <v>12939.45</v>
      </c>
      <c r="Q718">
        <v>3972411.12</v>
      </c>
      <c r="R718">
        <v>237322.23999999999</v>
      </c>
      <c r="S718">
        <v>4239399.6399999997</v>
      </c>
      <c r="T718">
        <v>1.1208808701936661</v>
      </c>
      <c r="V718">
        <v>-457196.05999999959</v>
      </c>
      <c r="W718">
        <v>1.1208808701936661</v>
      </c>
      <c r="X718">
        <v>4</v>
      </c>
      <c r="Y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1.0360147344092618</v>
      </c>
      <c r="AL718">
        <v>0</v>
      </c>
      <c r="AM718">
        <v>302.82710686782724</v>
      </c>
      <c r="AN718">
        <v>302.82</v>
      </c>
      <c r="AO718">
        <v>1.03</v>
      </c>
      <c r="AP718">
        <v>239934.28</v>
      </c>
      <c r="AQ718">
        <v>240237.1</v>
      </c>
      <c r="AS718">
        <v>240237.1</v>
      </c>
      <c r="AU718">
        <v>63</v>
      </c>
      <c r="AV718">
        <v>32</v>
      </c>
      <c r="AX718">
        <v>20</v>
      </c>
      <c r="AY718">
        <v>86.66</v>
      </c>
    </row>
    <row r="719" spans="1:51" x14ac:dyDescent="0.25">
      <c r="A719" t="s">
        <v>1627</v>
      </c>
      <c r="B719" t="s">
        <v>1628</v>
      </c>
      <c r="C719" t="s">
        <v>1616</v>
      </c>
      <c r="D719" t="s">
        <v>102</v>
      </c>
      <c r="F719">
        <v>376.87</v>
      </c>
      <c r="H719">
        <v>2251841.9800000004</v>
      </c>
      <c r="I719">
        <v>320520.39</v>
      </c>
      <c r="J719">
        <v>868548.25000000012</v>
      </c>
      <c r="K719">
        <v>1964931.10928</v>
      </c>
      <c r="L719">
        <v>5405841.7292800006</v>
      </c>
      <c r="M719">
        <v>1.0572999999999999</v>
      </c>
      <c r="N719">
        <v>5603005.9000000004</v>
      </c>
      <c r="O719">
        <v>14867.21</v>
      </c>
      <c r="Q719">
        <v>3928633.17</v>
      </c>
      <c r="R719">
        <v>528308.23</v>
      </c>
      <c r="S719">
        <v>4573260.25</v>
      </c>
      <c r="T719">
        <v>0.81621549782769276</v>
      </c>
      <c r="V719">
        <v>1029745.6500000004</v>
      </c>
      <c r="W719">
        <v>0.81621549782769276</v>
      </c>
      <c r="X719">
        <v>2</v>
      </c>
      <c r="Y719">
        <v>0</v>
      </c>
      <c r="AA719">
        <v>0</v>
      </c>
      <c r="AB719">
        <v>0</v>
      </c>
      <c r="AC719">
        <v>187496.35696400021</v>
      </c>
      <c r="AD719">
        <v>9779.9342055209891</v>
      </c>
      <c r="AE719">
        <v>12170.815506780289</v>
      </c>
      <c r="AF719">
        <v>11943.301017504742</v>
      </c>
      <c r="AG719">
        <v>0</v>
      </c>
      <c r="AH719">
        <v>25.950418461328812</v>
      </c>
      <c r="AI719">
        <v>31.69077139996482</v>
      </c>
      <c r="AJ719">
        <v>0</v>
      </c>
      <c r="AK719">
        <v>0</v>
      </c>
      <c r="AL719">
        <v>0</v>
      </c>
      <c r="AM719">
        <v>0</v>
      </c>
      <c r="AN719">
        <v>11943.3</v>
      </c>
      <c r="AO719">
        <v>31.69</v>
      </c>
      <c r="AP719">
        <v>581050.28000000014</v>
      </c>
      <c r="AQ719">
        <v>592993.58000000019</v>
      </c>
      <c r="AS719">
        <v>592993.58000000019</v>
      </c>
      <c r="AU719">
        <v>63</v>
      </c>
      <c r="AV719">
        <v>32</v>
      </c>
      <c r="AX719">
        <v>41</v>
      </c>
      <c r="AY719">
        <v>206.66</v>
      </c>
    </row>
    <row r="720" spans="1:51" x14ac:dyDescent="0.25">
      <c r="A720" t="s">
        <v>1629</v>
      </c>
      <c r="B720" t="s">
        <v>1630</v>
      </c>
      <c r="C720" t="s">
        <v>1616</v>
      </c>
      <c r="D720" t="s">
        <v>211</v>
      </c>
      <c r="F720">
        <v>2373.9699999999998</v>
      </c>
      <c r="H720">
        <v>13133248.579999998</v>
      </c>
      <c r="I720">
        <v>2019014</v>
      </c>
      <c r="J720">
        <v>4019881.6599999988</v>
      </c>
      <c r="K720">
        <v>11222201.838679999</v>
      </c>
      <c r="L720">
        <v>30394346.078679997</v>
      </c>
      <c r="M720">
        <v>1.0572999999999999</v>
      </c>
      <c r="N720">
        <v>31492909.940000001</v>
      </c>
      <c r="O720">
        <v>13265.92</v>
      </c>
      <c r="Q720">
        <v>18928024.260000002</v>
      </c>
      <c r="R720">
        <v>3271264.03</v>
      </c>
      <c r="S720">
        <v>22506508.270000003</v>
      </c>
      <c r="T720">
        <v>0.71465318107723907</v>
      </c>
      <c r="V720">
        <v>8986401.6699999981</v>
      </c>
      <c r="W720">
        <v>0.71465318107723907</v>
      </c>
      <c r="X720">
        <v>2</v>
      </c>
      <c r="Y720">
        <v>0</v>
      </c>
      <c r="AA720">
        <v>0</v>
      </c>
      <c r="AB720">
        <v>0</v>
      </c>
      <c r="AC720">
        <v>2707835.6425963994</v>
      </c>
      <c r="AD720">
        <v>141242.5012025281</v>
      </c>
      <c r="AE720">
        <v>141242.5012025281</v>
      </c>
      <c r="AF720">
        <v>138602.19205420589</v>
      </c>
      <c r="AG720">
        <v>0</v>
      </c>
      <c r="AH720">
        <v>59.496329440779839</v>
      </c>
      <c r="AI720">
        <v>58.384137985823706</v>
      </c>
      <c r="AJ720">
        <v>0</v>
      </c>
      <c r="AK720">
        <v>0</v>
      </c>
      <c r="AL720">
        <v>0</v>
      </c>
      <c r="AM720">
        <v>0</v>
      </c>
      <c r="AN720">
        <v>138602.19</v>
      </c>
      <c r="AO720">
        <v>58.38</v>
      </c>
      <c r="AP720">
        <v>3359665.6199999996</v>
      </c>
      <c r="AQ720">
        <v>3498267.8099999996</v>
      </c>
      <c r="AS720">
        <v>3498267.8099999996</v>
      </c>
      <c r="AU720">
        <v>52</v>
      </c>
      <c r="AV720">
        <v>26</v>
      </c>
      <c r="AX720">
        <v>292.5</v>
      </c>
      <c r="AY720">
        <v>604</v>
      </c>
    </row>
    <row r="721" spans="1:51" x14ac:dyDescent="0.25">
      <c r="A721" t="s">
        <v>1631</v>
      </c>
      <c r="B721" t="s">
        <v>1632</v>
      </c>
      <c r="C721" t="s">
        <v>1616</v>
      </c>
      <c r="D721" t="s">
        <v>211</v>
      </c>
      <c r="F721">
        <v>371.88</v>
      </c>
      <c r="H721">
        <v>2167659.2599999998</v>
      </c>
      <c r="I721">
        <v>316276.5</v>
      </c>
      <c r="J721">
        <v>839257.6599999998</v>
      </c>
      <c r="K721">
        <v>1850921.9537199996</v>
      </c>
      <c r="L721">
        <v>5174115.3737199996</v>
      </c>
      <c r="M721">
        <v>1.0572999999999999</v>
      </c>
      <c r="N721">
        <v>5364534.3499999996</v>
      </c>
      <c r="O721">
        <v>14425.44</v>
      </c>
      <c r="Q721">
        <v>2154761.15</v>
      </c>
      <c r="R721">
        <v>1405754.1</v>
      </c>
      <c r="S721">
        <v>3588653.47</v>
      </c>
      <c r="T721">
        <v>0.66895898802474818</v>
      </c>
      <c r="V721">
        <v>1775880.8799999994</v>
      </c>
      <c r="W721">
        <v>0.66895898802474818</v>
      </c>
      <c r="X721">
        <v>1</v>
      </c>
      <c r="Y721">
        <v>1</v>
      </c>
      <c r="AA721">
        <v>132038.3225979968</v>
      </c>
      <c r="AB721">
        <v>39611.496779399036</v>
      </c>
      <c r="AC721">
        <v>783719.77737769648</v>
      </c>
      <c r="AD721">
        <v>40879.342843930972</v>
      </c>
      <c r="AE721">
        <v>40879.342843930972</v>
      </c>
      <c r="AF721">
        <v>40115.167033043399</v>
      </c>
      <c r="AG721">
        <v>106.5168785075805</v>
      </c>
      <c r="AH721">
        <v>109.92616662345641</v>
      </c>
      <c r="AI721">
        <v>107.87126770206356</v>
      </c>
      <c r="AJ721">
        <v>0</v>
      </c>
      <c r="AK721">
        <v>0</v>
      </c>
      <c r="AL721">
        <v>0</v>
      </c>
      <c r="AM721">
        <v>0</v>
      </c>
      <c r="AN721">
        <v>79726.66</v>
      </c>
      <c r="AO721">
        <v>214.38</v>
      </c>
      <c r="AP721">
        <v>1521610.72</v>
      </c>
      <c r="AQ721">
        <v>1601337.38</v>
      </c>
      <c r="AS721">
        <v>1601337.38</v>
      </c>
      <c r="AU721">
        <v>63</v>
      </c>
      <c r="AV721">
        <v>32</v>
      </c>
      <c r="AX721">
        <v>26.16</v>
      </c>
      <c r="AY721">
        <v>215</v>
      </c>
    </row>
    <row r="722" spans="1:51" x14ac:dyDescent="0.25">
      <c r="A722" t="s">
        <v>1633</v>
      </c>
      <c r="B722" t="s">
        <v>1634</v>
      </c>
      <c r="C722" t="s">
        <v>1616</v>
      </c>
      <c r="D722" t="s">
        <v>211</v>
      </c>
      <c r="F722">
        <v>681.75</v>
      </c>
      <c r="H722">
        <v>3694580.1500000004</v>
      </c>
      <c r="I722">
        <v>579814.74</v>
      </c>
      <c r="J722">
        <v>861845.55</v>
      </c>
      <c r="K722">
        <v>2918058.6229999997</v>
      </c>
      <c r="L722">
        <v>8054299.0630000001</v>
      </c>
      <c r="M722">
        <v>1.0572999999999999</v>
      </c>
      <c r="N722">
        <v>8348605.6399999997</v>
      </c>
      <c r="O722">
        <v>12245.84</v>
      </c>
      <c r="Q722">
        <v>9935461.7200000007</v>
      </c>
      <c r="R722">
        <v>712937.05</v>
      </c>
      <c r="S722">
        <v>10838339.600000001</v>
      </c>
      <c r="T722">
        <v>1.2982215315179269</v>
      </c>
      <c r="V722">
        <v>-2489733.9600000018</v>
      </c>
      <c r="W722">
        <v>1.2982215315179269</v>
      </c>
      <c r="X722">
        <v>4</v>
      </c>
      <c r="Y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0.98047979026334386</v>
      </c>
      <c r="AL722">
        <v>0</v>
      </c>
      <c r="AM722">
        <v>668.44209701203465</v>
      </c>
      <c r="AN722">
        <v>668.44</v>
      </c>
      <c r="AO722">
        <v>0.98</v>
      </c>
      <c r="AP722">
        <v>715609.72999999986</v>
      </c>
      <c r="AQ722">
        <v>716278.16999999981</v>
      </c>
      <c r="AS722">
        <v>716278.16999999981</v>
      </c>
      <c r="AU722">
        <v>52</v>
      </c>
      <c r="AV722">
        <v>26</v>
      </c>
      <c r="AX722">
        <v>29.16</v>
      </c>
      <c r="AY722">
        <v>116</v>
      </c>
    </row>
    <row r="723" spans="1:51" x14ac:dyDescent="0.25">
      <c r="A723" t="s">
        <v>1635</v>
      </c>
      <c r="B723" t="s">
        <v>1636</v>
      </c>
      <c r="C723" t="s">
        <v>1616</v>
      </c>
      <c r="D723" t="s">
        <v>211</v>
      </c>
      <c r="F723">
        <v>7252.31</v>
      </c>
      <c r="H723">
        <v>40237188.019999996</v>
      </c>
      <c r="I723">
        <v>6167944.5999999996</v>
      </c>
      <c r="J723">
        <v>12493897.180000002</v>
      </c>
      <c r="K723">
        <v>34391546.304640003</v>
      </c>
      <c r="L723">
        <v>93290576.104640007</v>
      </c>
      <c r="M723">
        <v>1.0572999999999999</v>
      </c>
      <c r="N723">
        <v>96665490.510000005</v>
      </c>
      <c r="O723">
        <v>13328.92</v>
      </c>
      <c r="Q723">
        <v>59710195.689999998</v>
      </c>
      <c r="R723">
        <v>12939549.699999999</v>
      </c>
      <c r="S723">
        <v>73519969.599999994</v>
      </c>
      <c r="T723">
        <v>0.76056066350167006</v>
      </c>
      <c r="V723">
        <v>23145520.910000011</v>
      </c>
      <c r="W723">
        <v>0.76056066350167006</v>
      </c>
      <c r="X723">
        <v>2</v>
      </c>
      <c r="Y723">
        <v>0</v>
      </c>
      <c r="AA723">
        <v>0</v>
      </c>
      <c r="AB723">
        <v>0</v>
      </c>
      <c r="AC723">
        <v>6557519.8094035061</v>
      </c>
      <c r="AD723">
        <v>342044.57796308206</v>
      </c>
      <c r="AE723">
        <v>342044.57796308206</v>
      </c>
      <c r="AF723">
        <v>335650.58592356858</v>
      </c>
      <c r="AG723">
        <v>0</v>
      </c>
      <c r="AH723">
        <v>47.16353519955463</v>
      </c>
      <c r="AI723">
        <v>46.281886174690349</v>
      </c>
      <c r="AJ723">
        <v>0</v>
      </c>
      <c r="AK723">
        <v>0</v>
      </c>
      <c r="AL723">
        <v>0</v>
      </c>
      <c r="AM723">
        <v>0</v>
      </c>
      <c r="AN723">
        <v>335650.58</v>
      </c>
      <c r="AO723">
        <v>46.28</v>
      </c>
      <c r="AP723">
        <v>13290905.710000001</v>
      </c>
      <c r="AQ723">
        <v>13626556.290000001</v>
      </c>
      <c r="AS723">
        <v>13626556.290000001</v>
      </c>
      <c r="AU723">
        <v>64</v>
      </c>
      <c r="AV723">
        <v>32</v>
      </c>
      <c r="AX723">
        <v>890</v>
      </c>
      <c r="AY723">
        <v>1942</v>
      </c>
    </row>
    <row r="724" spans="1:51" x14ac:dyDescent="0.25">
      <c r="A724" t="s">
        <v>1637</v>
      </c>
      <c r="B724" t="s">
        <v>1638</v>
      </c>
      <c r="C724" t="s">
        <v>1616</v>
      </c>
      <c r="D724" t="s">
        <v>102</v>
      </c>
      <c r="F724">
        <v>2545.29</v>
      </c>
      <c r="H724">
        <v>15672404.9</v>
      </c>
      <c r="I724">
        <v>2164718.23</v>
      </c>
      <c r="J724">
        <v>8462548.5100000016</v>
      </c>
      <c r="K724">
        <v>14197493.434760001</v>
      </c>
      <c r="L724">
        <v>40497165.074760005</v>
      </c>
      <c r="M724">
        <v>1.0572999999999999</v>
      </c>
      <c r="N724">
        <v>42004136.25</v>
      </c>
      <c r="O724">
        <v>16502.689999999999</v>
      </c>
      <c r="Q724">
        <v>8281198.2800000003</v>
      </c>
      <c r="R724">
        <v>16352364.359999999</v>
      </c>
      <c r="S724">
        <v>25276785.259999998</v>
      </c>
      <c r="T724">
        <v>0.60176895697980215</v>
      </c>
      <c r="V724">
        <v>16727350.990000002</v>
      </c>
      <c r="W724">
        <v>0.60176895697980215</v>
      </c>
      <c r="X724">
        <v>1</v>
      </c>
      <c r="Y724">
        <v>1</v>
      </c>
      <c r="AA724">
        <v>3856115.1567049548</v>
      </c>
      <c r="AB724">
        <v>1156834.5470114865</v>
      </c>
      <c r="AC724">
        <v>9386019.8762495201</v>
      </c>
      <c r="AD724">
        <v>489581.01548104949</v>
      </c>
      <c r="AE724">
        <v>489581.01548104949</v>
      </c>
      <c r="AF724">
        <v>480429.058931045</v>
      </c>
      <c r="AG724">
        <v>454.50009508208751</v>
      </c>
      <c r="AH724">
        <v>192.34783285246456</v>
      </c>
      <c r="AI724">
        <v>188.75218891797988</v>
      </c>
      <c r="AJ724">
        <v>0</v>
      </c>
      <c r="AK724">
        <v>0</v>
      </c>
      <c r="AL724">
        <v>0</v>
      </c>
      <c r="AM724">
        <v>0</v>
      </c>
      <c r="AN724">
        <v>1637263.6</v>
      </c>
      <c r="AO724">
        <v>643.25</v>
      </c>
      <c r="AP724">
        <v>17484548.719999999</v>
      </c>
      <c r="AQ724">
        <v>19121812.32</v>
      </c>
      <c r="AS724">
        <v>19121812.32</v>
      </c>
      <c r="AU724">
        <v>63</v>
      </c>
      <c r="AV724">
        <v>32</v>
      </c>
      <c r="AX724">
        <v>961.5</v>
      </c>
      <c r="AY724">
        <v>1650</v>
      </c>
    </row>
    <row r="725" spans="1:51" x14ac:dyDescent="0.25">
      <c r="A725" t="s">
        <v>1639</v>
      </c>
      <c r="B725" t="s">
        <v>1640</v>
      </c>
      <c r="C725" t="s">
        <v>1616</v>
      </c>
      <c r="D725" t="s">
        <v>222</v>
      </c>
      <c r="F725">
        <v>661.99</v>
      </c>
      <c r="H725">
        <v>4089870.85</v>
      </c>
      <c r="I725">
        <v>563009.25</v>
      </c>
      <c r="J725">
        <v>970506.62999999977</v>
      </c>
      <c r="K725">
        <v>3629819.4265600001</v>
      </c>
      <c r="L725">
        <v>9253206.15656</v>
      </c>
      <c r="M725">
        <v>1.0572999999999999</v>
      </c>
      <c r="N725">
        <v>9575426.2100000009</v>
      </c>
      <c r="O725">
        <v>14464.6</v>
      </c>
      <c r="Q725">
        <v>5381720.5800000001</v>
      </c>
      <c r="R725">
        <v>1152759.1499999999</v>
      </c>
      <c r="S725">
        <v>6991986.4900000002</v>
      </c>
      <c r="T725">
        <v>0.7302010726893795</v>
      </c>
      <c r="V725">
        <v>2583439.7200000007</v>
      </c>
      <c r="W725">
        <v>0.7302010726893795</v>
      </c>
      <c r="X725">
        <v>2</v>
      </c>
      <c r="Y725">
        <v>0</v>
      </c>
      <c r="AA725">
        <v>0</v>
      </c>
      <c r="AB725">
        <v>0</v>
      </c>
      <c r="AC725">
        <v>970335.38868320081</v>
      </c>
      <c r="AD725">
        <v>50613.336772364113</v>
      </c>
      <c r="AE725">
        <v>50613.336772364113</v>
      </c>
      <c r="AF725">
        <v>49667.199066153669</v>
      </c>
      <c r="AG725">
        <v>0</v>
      </c>
      <c r="AH725">
        <v>76.456346428743799</v>
      </c>
      <c r="AI725">
        <v>75.027113802555434</v>
      </c>
      <c r="AJ725">
        <v>0</v>
      </c>
      <c r="AK725">
        <v>0</v>
      </c>
      <c r="AL725">
        <v>0</v>
      </c>
      <c r="AM725">
        <v>0</v>
      </c>
      <c r="AN725">
        <v>49667.19</v>
      </c>
      <c r="AO725">
        <v>75.02</v>
      </c>
      <c r="AP725">
        <v>1217902.58</v>
      </c>
      <c r="AQ725">
        <v>1267569.77</v>
      </c>
      <c r="AS725">
        <v>1267569.77</v>
      </c>
      <c r="AU725">
        <v>63</v>
      </c>
      <c r="AV725">
        <v>32</v>
      </c>
      <c r="AX725">
        <v>15</v>
      </c>
      <c r="AY725">
        <v>189</v>
      </c>
    </row>
    <row r="726" spans="1:51" x14ac:dyDescent="0.25">
      <c r="A726" t="s">
        <v>1641</v>
      </c>
      <c r="B726" t="s">
        <v>1642</v>
      </c>
      <c r="C726" t="s">
        <v>1616</v>
      </c>
      <c r="D726" t="s">
        <v>222</v>
      </c>
      <c r="F726">
        <v>5783.15</v>
      </c>
      <c r="H726">
        <v>35185734.370000005</v>
      </c>
      <c r="I726">
        <v>4918453.41</v>
      </c>
      <c r="J726">
        <v>7351245.9299999988</v>
      </c>
      <c r="K726">
        <v>31216399.322599996</v>
      </c>
      <c r="L726">
        <v>78671833.032600001</v>
      </c>
      <c r="M726">
        <v>1.0572999999999999</v>
      </c>
      <c r="N726">
        <v>81391029.379999995</v>
      </c>
      <c r="O726">
        <v>14073.82</v>
      </c>
      <c r="Q726">
        <v>45422497.090000004</v>
      </c>
      <c r="R726">
        <v>15021163.6</v>
      </c>
      <c r="S726">
        <v>61747817.530000009</v>
      </c>
      <c r="T726">
        <v>0.75865630402228501</v>
      </c>
      <c r="V726">
        <v>19643211.849999987</v>
      </c>
      <c r="W726">
        <v>0.75865630402228501</v>
      </c>
      <c r="X726">
        <v>2</v>
      </c>
      <c r="Y726">
        <v>0</v>
      </c>
      <c r="AA726">
        <v>0</v>
      </c>
      <c r="AB726">
        <v>0</v>
      </c>
      <c r="AC726">
        <v>7110689.7185071958</v>
      </c>
      <c r="AD726">
        <v>370898.28692632786</v>
      </c>
      <c r="AE726">
        <v>370898.28692632786</v>
      </c>
      <c r="AF726">
        <v>363964.91962023336</v>
      </c>
      <c r="AG726">
        <v>0</v>
      </c>
      <c r="AH726">
        <v>64.134301708641118</v>
      </c>
      <c r="AI726">
        <v>62.935410566945933</v>
      </c>
      <c r="AJ726">
        <v>0</v>
      </c>
      <c r="AK726">
        <v>0</v>
      </c>
      <c r="AL726">
        <v>0</v>
      </c>
      <c r="AM726">
        <v>0</v>
      </c>
      <c r="AN726">
        <v>363964.91</v>
      </c>
      <c r="AO726">
        <v>62.93</v>
      </c>
      <c r="AP726">
        <v>15185602.669999998</v>
      </c>
      <c r="AQ726">
        <v>15549567.579999998</v>
      </c>
      <c r="AS726">
        <v>15549567.579999998</v>
      </c>
      <c r="AU726">
        <v>66</v>
      </c>
      <c r="AV726">
        <v>33</v>
      </c>
      <c r="AX726">
        <v>163</v>
      </c>
      <c r="AY726">
        <v>1100</v>
      </c>
    </row>
    <row r="727" spans="1:51" x14ac:dyDescent="0.25">
      <c r="A727" t="s">
        <v>1643</v>
      </c>
      <c r="B727" t="s">
        <v>1644</v>
      </c>
      <c r="C727" t="s">
        <v>1616</v>
      </c>
      <c r="D727" t="s">
        <v>222</v>
      </c>
      <c r="F727">
        <v>2155</v>
      </c>
      <c r="H727">
        <v>13475527.83</v>
      </c>
      <c r="I727">
        <v>1832784.4</v>
      </c>
      <c r="J727">
        <v>3633283.8799999994</v>
      </c>
      <c r="K727">
        <v>12004165.584000001</v>
      </c>
      <c r="L727">
        <v>30945761.693999998</v>
      </c>
      <c r="M727">
        <v>1.0572999999999999</v>
      </c>
      <c r="N727">
        <v>32031115.149999999</v>
      </c>
      <c r="O727">
        <v>14863.62</v>
      </c>
      <c r="Q727">
        <v>15840648.34</v>
      </c>
      <c r="R727">
        <v>5319679.53</v>
      </c>
      <c r="S727">
        <v>21502949.030000001</v>
      </c>
      <c r="T727">
        <v>0.67131440567407163</v>
      </c>
      <c r="V727">
        <v>10528166.119999997</v>
      </c>
      <c r="W727">
        <v>0.67131440567407163</v>
      </c>
      <c r="X727">
        <v>1</v>
      </c>
      <c r="Y727">
        <v>1</v>
      </c>
      <c r="AA727">
        <v>712941.38486263528</v>
      </c>
      <c r="AB727">
        <v>213882.41545879058</v>
      </c>
      <c r="AC727">
        <v>4494260.8237900417</v>
      </c>
      <c r="AD727">
        <v>234423.62225499866</v>
      </c>
      <c r="AE727">
        <v>234423.62225499866</v>
      </c>
      <c r="AF727">
        <v>230041.43679982048</v>
      </c>
      <c r="AG727">
        <v>99.249380723336699</v>
      </c>
      <c r="AH727">
        <v>108.78126322737756</v>
      </c>
      <c r="AI727">
        <v>106.74776649643641</v>
      </c>
      <c r="AJ727">
        <v>0</v>
      </c>
      <c r="AK727">
        <v>0</v>
      </c>
      <c r="AL727">
        <v>0</v>
      </c>
      <c r="AM727">
        <v>0</v>
      </c>
      <c r="AN727">
        <v>443923.85</v>
      </c>
      <c r="AO727">
        <v>205.99</v>
      </c>
      <c r="AP727">
        <v>5528319.8999999994</v>
      </c>
      <c r="AQ727">
        <v>5972243.7499999991</v>
      </c>
      <c r="AS727">
        <v>5972243.7499999991</v>
      </c>
      <c r="AU727">
        <v>63</v>
      </c>
      <c r="AV727">
        <v>32</v>
      </c>
      <c r="AX727">
        <v>102.5</v>
      </c>
      <c r="AY727">
        <v>754</v>
      </c>
    </row>
    <row r="728" spans="1:51" x14ac:dyDescent="0.25">
      <c r="A728" t="s">
        <v>1645</v>
      </c>
      <c r="B728" t="s">
        <v>1646</v>
      </c>
      <c r="C728" t="s">
        <v>1616</v>
      </c>
      <c r="D728" t="s">
        <v>222</v>
      </c>
      <c r="F728">
        <v>617.32000000000005</v>
      </c>
      <c r="H728">
        <v>3735164.17</v>
      </c>
      <c r="I728">
        <v>525018.31000000006</v>
      </c>
      <c r="J728">
        <v>716481.15999999992</v>
      </c>
      <c r="K728">
        <v>3305873.2570799994</v>
      </c>
      <c r="L728">
        <v>8282536.8970800005</v>
      </c>
      <c r="M728">
        <v>1.0572999999999999</v>
      </c>
      <c r="N728">
        <v>8567699.7200000007</v>
      </c>
      <c r="O728">
        <v>13878.86</v>
      </c>
      <c r="Q728">
        <v>6859567.25</v>
      </c>
      <c r="R728">
        <v>1421985.87</v>
      </c>
      <c r="S728">
        <v>8424190.2300000004</v>
      </c>
      <c r="T728">
        <v>0.98324993934311222</v>
      </c>
      <c r="V728">
        <v>143509.49000000022</v>
      </c>
      <c r="W728">
        <v>0.98324993934311222</v>
      </c>
      <c r="X728">
        <v>3</v>
      </c>
      <c r="Y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28.421498042508325</v>
      </c>
      <c r="AK728">
        <v>0</v>
      </c>
      <c r="AL728">
        <v>17545.159171601241</v>
      </c>
      <c r="AM728">
        <v>0</v>
      </c>
      <c r="AN728">
        <v>17545.150000000001</v>
      </c>
      <c r="AO728">
        <v>28.42</v>
      </c>
      <c r="AP728">
        <v>1438319.37</v>
      </c>
      <c r="AQ728">
        <v>1455864.52</v>
      </c>
      <c r="AS728">
        <v>1455864.52</v>
      </c>
      <c r="AU728">
        <v>63</v>
      </c>
      <c r="AV728">
        <v>32</v>
      </c>
      <c r="AX728">
        <v>6</v>
      </c>
      <c r="AY728">
        <v>103.66</v>
      </c>
    </row>
    <row r="729" spans="1:51" x14ac:dyDescent="0.25">
      <c r="A729" t="s">
        <v>1647</v>
      </c>
      <c r="B729" t="s">
        <v>1648</v>
      </c>
      <c r="C729" t="s">
        <v>1616</v>
      </c>
      <c r="D729" t="s">
        <v>102</v>
      </c>
      <c r="F729">
        <v>9060.3700000000008</v>
      </c>
      <c r="H729">
        <v>50901586.25</v>
      </c>
      <c r="I729">
        <v>7705663.4699999997</v>
      </c>
      <c r="J729">
        <v>11120008.790000001</v>
      </c>
      <c r="K729">
        <v>43776933.401280008</v>
      </c>
      <c r="L729">
        <v>113504191.91128001</v>
      </c>
      <c r="M729">
        <v>1.0572999999999999</v>
      </c>
      <c r="N729">
        <v>117499563.81999999</v>
      </c>
      <c r="O729">
        <v>12968.51</v>
      </c>
      <c r="Q729">
        <v>54418805.310000002</v>
      </c>
      <c r="R729">
        <v>26977994.32</v>
      </c>
      <c r="S729">
        <v>81881745.340000004</v>
      </c>
      <c r="T729">
        <v>0.69686850468173944</v>
      </c>
      <c r="V729">
        <v>35617818.479999989</v>
      </c>
      <c r="W729">
        <v>0.69686850468173944</v>
      </c>
      <c r="X729">
        <v>2</v>
      </c>
      <c r="Y729">
        <v>0</v>
      </c>
      <c r="AA729">
        <v>0</v>
      </c>
      <c r="AB729">
        <v>0</v>
      </c>
      <c r="AC729">
        <v>13599907.823440393</v>
      </c>
      <c r="AD729">
        <v>709380.20273073763</v>
      </c>
      <c r="AE729">
        <v>709380.20273073763</v>
      </c>
      <c r="AF729">
        <v>696119.44181980647</v>
      </c>
      <c r="AG729">
        <v>0</v>
      </c>
      <c r="AH729">
        <v>78.294838150179032</v>
      </c>
      <c r="AI729">
        <v>76.8312377772438</v>
      </c>
      <c r="AJ729">
        <v>0</v>
      </c>
      <c r="AK729">
        <v>0</v>
      </c>
      <c r="AL729">
        <v>0</v>
      </c>
      <c r="AM729">
        <v>0</v>
      </c>
      <c r="AN729">
        <v>696119.44</v>
      </c>
      <c r="AO729">
        <v>76.83</v>
      </c>
      <c r="AP729">
        <v>27123406.939999998</v>
      </c>
      <c r="AQ729">
        <v>27819526.379999999</v>
      </c>
      <c r="AS729">
        <v>27819526.379999999</v>
      </c>
      <c r="AU729">
        <v>66</v>
      </c>
      <c r="AV729">
        <v>33</v>
      </c>
      <c r="AX729">
        <v>483</v>
      </c>
      <c r="AY729">
        <v>1248</v>
      </c>
    </row>
    <row r="730" spans="1:51" x14ac:dyDescent="0.25">
      <c r="A730" t="s">
        <v>1649</v>
      </c>
      <c r="B730" t="s">
        <v>1650</v>
      </c>
      <c r="C730" t="s">
        <v>1616</v>
      </c>
      <c r="D730" t="s">
        <v>211</v>
      </c>
      <c r="F730">
        <v>964.98</v>
      </c>
      <c r="H730">
        <v>5535058.3499999996</v>
      </c>
      <c r="I730">
        <v>820696.19</v>
      </c>
      <c r="J730">
        <v>1952532.2799999998</v>
      </c>
      <c r="K730">
        <v>4716220.3821200002</v>
      </c>
      <c r="L730">
        <v>13024507.202119999</v>
      </c>
      <c r="M730">
        <v>1.0572999999999999</v>
      </c>
      <c r="N730">
        <v>13500572.029999999</v>
      </c>
      <c r="O730">
        <v>13990.52</v>
      </c>
      <c r="Q730">
        <v>6106969.7999999998</v>
      </c>
      <c r="R730">
        <v>1920022.23</v>
      </c>
      <c r="S730">
        <v>8637209.1600000001</v>
      </c>
      <c r="T730">
        <v>0.63976616256015051</v>
      </c>
      <c r="V730">
        <v>4863362.8699999992</v>
      </c>
      <c r="W730">
        <v>0.63976616256015051</v>
      </c>
      <c r="X730">
        <v>1</v>
      </c>
      <c r="Y730">
        <v>1</v>
      </c>
      <c r="AA730">
        <v>726412.03619927168</v>
      </c>
      <c r="AB730">
        <v>217923.6108597815</v>
      </c>
      <c r="AC730">
        <v>1857277.3268406268</v>
      </c>
      <c r="AD730">
        <v>96876.815912720791</v>
      </c>
      <c r="AE730">
        <v>96876.815912720791</v>
      </c>
      <c r="AF730">
        <v>95065.854331490264</v>
      </c>
      <c r="AG730">
        <v>225.83225648177319</v>
      </c>
      <c r="AH730">
        <v>100.39256348600053</v>
      </c>
      <c r="AI730">
        <v>98.51588046538815</v>
      </c>
      <c r="AJ730">
        <v>0</v>
      </c>
      <c r="AK730">
        <v>0</v>
      </c>
      <c r="AL730">
        <v>0</v>
      </c>
      <c r="AM730">
        <v>0</v>
      </c>
      <c r="AN730">
        <v>312989.46000000002</v>
      </c>
      <c r="AO730">
        <v>324.33999999999997</v>
      </c>
      <c r="AP730">
        <v>2107844.77</v>
      </c>
      <c r="AQ730">
        <v>2420834.23</v>
      </c>
      <c r="AS730">
        <v>2420834.23</v>
      </c>
      <c r="AU730">
        <v>63</v>
      </c>
      <c r="AV730">
        <v>32</v>
      </c>
      <c r="AX730">
        <v>90.5</v>
      </c>
      <c r="AY730">
        <v>425</v>
      </c>
    </row>
    <row r="731" spans="1:51" x14ac:dyDescent="0.25">
      <c r="A731" t="s">
        <v>1651</v>
      </c>
      <c r="B731" t="s">
        <v>1652</v>
      </c>
      <c r="C731" t="s">
        <v>1616</v>
      </c>
      <c r="D731" t="s">
        <v>102</v>
      </c>
      <c r="F731">
        <v>5871.52</v>
      </c>
      <c r="H731">
        <v>34593167.289999999</v>
      </c>
      <c r="I731">
        <v>4993610.32</v>
      </c>
      <c r="J731">
        <v>12627075.52</v>
      </c>
      <c r="K731">
        <v>30401686.897880003</v>
      </c>
      <c r="L731">
        <v>82615540.027879998</v>
      </c>
      <c r="M731">
        <v>1.0572999999999999</v>
      </c>
      <c r="N731">
        <v>85607393.810000002</v>
      </c>
      <c r="O731">
        <v>14580.1</v>
      </c>
      <c r="Q731">
        <v>37420107.310000002</v>
      </c>
      <c r="R731">
        <v>20234546.030000001</v>
      </c>
      <c r="S731">
        <v>58485129.990000002</v>
      </c>
      <c r="T731">
        <v>0.6831784894632339</v>
      </c>
      <c r="V731">
        <v>27122263.82</v>
      </c>
      <c r="W731">
        <v>0.6831784894632339</v>
      </c>
      <c r="X731">
        <v>1</v>
      </c>
      <c r="Y731">
        <v>1</v>
      </c>
      <c r="AA731">
        <v>889776.8990893811</v>
      </c>
      <c r="AB731">
        <v>266933.06972681434</v>
      </c>
      <c r="AC731">
        <v>11532910.399189821</v>
      </c>
      <c r="AD731">
        <v>601564.24758642877</v>
      </c>
      <c r="AE731">
        <v>601564.24758642877</v>
      </c>
      <c r="AF731">
        <v>590318.93847137329</v>
      </c>
      <c r="AG731">
        <v>45.462345308678898</v>
      </c>
      <c r="AH731">
        <v>102.45460248563042</v>
      </c>
      <c r="AI731">
        <v>100.53937284917249</v>
      </c>
      <c r="AJ731">
        <v>0</v>
      </c>
      <c r="AK731">
        <v>0</v>
      </c>
      <c r="AL731">
        <v>0</v>
      </c>
      <c r="AM731">
        <v>0</v>
      </c>
      <c r="AN731">
        <v>857252</v>
      </c>
      <c r="AO731">
        <v>146</v>
      </c>
      <c r="AP731">
        <v>21074003.879999999</v>
      </c>
      <c r="AQ731">
        <v>21931255.879999999</v>
      </c>
      <c r="AS731">
        <v>21931255.879999999</v>
      </c>
      <c r="AU731">
        <v>63</v>
      </c>
      <c r="AV731">
        <v>32</v>
      </c>
      <c r="AX731">
        <v>984.66</v>
      </c>
      <c r="AY731">
        <v>2347</v>
      </c>
    </row>
    <row r="732" spans="1:51" x14ac:dyDescent="0.25">
      <c r="A732" t="s">
        <v>1653</v>
      </c>
      <c r="B732" t="s">
        <v>1654</v>
      </c>
      <c r="C732" t="s">
        <v>1655</v>
      </c>
      <c r="D732" t="s">
        <v>97</v>
      </c>
      <c r="F732">
        <v>24.66</v>
      </c>
      <c r="H732">
        <v>149963.78</v>
      </c>
      <c r="I732">
        <v>20972.83</v>
      </c>
      <c r="J732">
        <v>31702.9</v>
      </c>
      <c r="K732">
        <v>126151.75903999999</v>
      </c>
      <c r="L732">
        <v>328791.26903999998</v>
      </c>
      <c r="M732">
        <v>0.93033999999999994</v>
      </c>
      <c r="N732">
        <v>314675.40000000002</v>
      </c>
      <c r="O732">
        <v>12760.55</v>
      </c>
      <c r="Q732">
        <v>31467.54</v>
      </c>
      <c r="R732">
        <v>461572.45</v>
      </c>
      <c r="S732">
        <v>493039.99</v>
      </c>
      <c r="T732">
        <v>1.5668208890812563</v>
      </c>
      <c r="V732">
        <v>-178364.58999999997</v>
      </c>
      <c r="W732">
        <v>1.5668208890812563</v>
      </c>
      <c r="X732">
        <v>4</v>
      </c>
      <c r="Y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1.0216909976391126</v>
      </c>
      <c r="AL732">
        <v>0</v>
      </c>
      <c r="AM732">
        <v>25.194900001780518</v>
      </c>
      <c r="AN732">
        <v>25.19</v>
      </c>
      <c r="AO732">
        <v>1.02</v>
      </c>
      <c r="AP732">
        <v>461572.45</v>
      </c>
      <c r="AQ732">
        <v>461597.64</v>
      </c>
      <c r="AS732">
        <v>461597.64</v>
      </c>
      <c r="AU732">
        <v>116</v>
      </c>
      <c r="AV732">
        <v>58</v>
      </c>
      <c r="AX732">
        <v>0</v>
      </c>
      <c r="AY732">
        <v>6.8105290492135548</v>
      </c>
    </row>
    <row r="733" spans="1:51" x14ac:dyDescent="0.25">
      <c r="A733" t="s">
        <v>1656</v>
      </c>
      <c r="B733" t="s">
        <v>1657</v>
      </c>
      <c r="C733" t="s">
        <v>1655</v>
      </c>
      <c r="D733" t="s">
        <v>97</v>
      </c>
      <c r="F733">
        <v>30</v>
      </c>
      <c r="H733">
        <v>167039.49</v>
      </c>
      <c r="I733">
        <v>25514.400000000001</v>
      </c>
      <c r="J733">
        <v>39089.279999999999</v>
      </c>
      <c r="K733">
        <v>149859.91</v>
      </c>
      <c r="L733">
        <v>381503.07999999996</v>
      </c>
      <c r="M733">
        <v>0.93033999999999994</v>
      </c>
      <c r="N733">
        <v>365366.81</v>
      </c>
      <c r="O733">
        <v>12178.89</v>
      </c>
      <c r="Q733">
        <v>36536.68</v>
      </c>
      <c r="R733">
        <v>161982.74</v>
      </c>
      <c r="S733">
        <v>198519.41999999998</v>
      </c>
      <c r="T733">
        <v>0.54334278474829167</v>
      </c>
      <c r="V733">
        <v>166847.39000000001</v>
      </c>
      <c r="W733">
        <v>0.54334278474829167</v>
      </c>
      <c r="X733">
        <v>1</v>
      </c>
      <c r="Y733">
        <v>1</v>
      </c>
      <c r="AA733">
        <v>54888.835509578756</v>
      </c>
      <c r="AB733">
        <v>16466.650652873624</v>
      </c>
      <c r="AC733">
        <v>102459.65251241377</v>
      </c>
      <c r="AD733">
        <v>5344.363360000355</v>
      </c>
      <c r="AE733">
        <v>5344.363360000355</v>
      </c>
      <c r="AF733">
        <v>5244.4587891294841</v>
      </c>
      <c r="AG733">
        <v>548.88835509578746</v>
      </c>
      <c r="AH733">
        <v>178.14544533334518</v>
      </c>
      <c r="AI733">
        <v>174.8152929709828</v>
      </c>
      <c r="AJ733">
        <v>0</v>
      </c>
      <c r="AK733">
        <v>0</v>
      </c>
      <c r="AL733">
        <v>0</v>
      </c>
      <c r="AM733">
        <v>0</v>
      </c>
      <c r="AN733">
        <v>21711.1</v>
      </c>
      <c r="AO733">
        <v>723.7</v>
      </c>
      <c r="AP733">
        <v>161982.74000000002</v>
      </c>
      <c r="AQ733">
        <v>183693.84000000003</v>
      </c>
      <c r="AS733">
        <v>183693.84000000003</v>
      </c>
      <c r="AU733">
        <v>116</v>
      </c>
      <c r="AV733">
        <v>58</v>
      </c>
      <c r="AX733">
        <v>0</v>
      </c>
      <c r="AY733">
        <v>8.2853151450286546</v>
      </c>
    </row>
    <row r="734" spans="1:51" x14ac:dyDescent="0.25">
      <c r="A734" t="s">
        <v>1658</v>
      </c>
      <c r="B734" t="s">
        <v>1659</v>
      </c>
      <c r="C734" t="s">
        <v>1655</v>
      </c>
      <c r="D734" t="s">
        <v>102</v>
      </c>
      <c r="F734">
        <v>396.46</v>
      </c>
      <c r="H734">
        <v>2232945.4500000002</v>
      </c>
      <c r="I734">
        <v>337181.3</v>
      </c>
      <c r="J734">
        <v>449892.31999999995</v>
      </c>
      <c r="K734">
        <v>1898474.4892399998</v>
      </c>
      <c r="L734">
        <v>4918493.5592399994</v>
      </c>
      <c r="M734">
        <v>0.93033999999999994</v>
      </c>
      <c r="N734">
        <v>4708119.03</v>
      </c>
      <c r="O734">
        <v>11875.39</v>
      </c>
      <c r="Q734">
        <v>2513193.9300000002</v>
      </c>
      <c r="R734">
        <v>1028596.6</v>
      </c>
      <c r="S734">
        <v>3798742.89</v>
      </c>
      <c r="T734">
        <v>0.80684937355969943</v>
      </c>
      <c r="V734">
        <v>909376.14000000013</v>
      </c>
      <c r="W734">
        <v>0.80684937355969943</v>
      </c>
      <c r="X734">
        <v>2</v>
      </c>
      <c r="Y734">
        <v>0</v>
      </c>
      <c r="AA734">
        <v>0</v>
      </c>
      <c r="AB734">
        <v>0</v>
      </c>
      <c r="AC734">
        <v>204458.64728940008</v>
      </c>
      <c r="AD734">
        <v>10664.698507310635</v>
      </c>
      <c r="AE734">
        <v>12803.464101196998</v>
      </c>
      <c r="AF734">
        <v>12564.123229230052</v>
      </c>
      <c r="AG734">
        <v>0</v>
      </c>
      <c r="AH734">
        <v>26.89980958308691</v>
      </c>
      <c r="AI734">
        <v>31.69077139996482</v>
      </c>
      <c r="AJ734">
        <v>0</v>
      </c>
      <c r="AK734">
        <v>0</v>
      </c>
      <c r="AL734">
        <v>0</v>
      </c>
      <c r="AM734">
        <v>0</v>
      </c>
      <c r="AN734">
        <v>12564.12</v>
      </c>
      <c r="AO734">
        <v>31.69</v>
      </c>
      <c r="AP734">
        <v>1033641.72</v>
      </c>
      <c r="AQ734">
        <v>1046205.84</v>
      </c>
      <c r="AS734">
        <v>1046205.84</v>
      </c>
      <c r="AU734">
        <v>116</v>
      </c>
      <c r="AV734">
        <v>58</v>
      </c>
      <c r="AX734">
        <v>0</v>
      </c>
      <c r="AY734">
        <v>67</v>
      </c>
    </row>
    <row r="735" spans="1:51" x14ac:dyDescent="0.25">
      <c r="A735" t="s">
        <v>1660</v>
      </c>
      <c r="B735" t="s">
        <v>1661</v>
      </c>
      <c r="C735" t="s">
        <v>1655</v>
      </c>
      <c r="D735" t="s">
        <v>102</v>
      </c>
      <c r="F735">
        <v>1945.29</v>
      </c>
      <c r="H735">
        <v>10861369.129999999</v>
      </c>
      <c r="I735">
        <v>1654430.23</v>
      </c>
      <c r="J735">
        <v>1987841.0500000005</v>
      </c>
      <c r="K735">
        <v>9236214.3657599967</v>
      </c>
      <c r="L735">
        <v>23739854.775759995</v>
      </c>
      <c r="M735">
        <v>0.93033999999999994</v>
      </c>
      <c r="N735">
        <v>22729531.18</v>
      </c>
      <c r="O735">
        <v>11684.39</v>
      </c>
      <c r="Q735">
        <v>16272071.369999999</v>
      </c>
      <c r="R735">
        <v>3248436.33</v>
      </c>
      <c r="S735">
        <v>19767137.009999998</v>
      </c>
      <c r="T735">
        <v>0.86966760790004105</v>
      </c>
      <c r="V735">
        <v>2962394.1700000018</v>
      </c>
      <c r="W735">
        <v>0.86966760790004105</v>
      </c>
      <c r="X735">
        <v>2</v>
      </c>
      <c r="Y735">
        <v>0</v>
      </c>
      <c r="AA735">
        <v>0</v>
      </c>
      <c r="AB735">
        <v>0</v>
      </c>
      <c r="AC735">
        <v>195870.20287320032</v>
      </c>
      <c r="AD735">
        <v>10216.719556261816</v>
      </c>
      <c r="AE735">
        <v>62822.102308978232</v>
      </c>
      <c r="AF735">
        <v>61647.740696637564</v>
      </c>
      <c r="AG735">
        <v>0</v>
      </c>
      <c r="AH735">
        <v>5.2520290323097409</v>
      </c>
      <c r="AI735">
        <v>31.69077139996482</v>
      </c>
      <c r="AJ735">
        <v>0</v>
      </c>
      <c r="AK735">
        <v>0</v>
      </c>
      <c r="AL735">
        <v>0</v>
      </c>
      <c r="AM735">
        <v>0</v>
      </c>
      <c r="AN735">
        <v>61647.74</v>
      </c>
      <c r="AO735">
        <v>31.69</v>
      </c>
      <c r="AP735">
        <v>3258672.34</v>
      </c>
      <c r="AQ735">
        <v>3320320.08</v>
      </c>
      <c r="AS735">
        <v>3320320.08</v>
      </c>
      <c r="AU735">
        <v>116</v>
      </c>
      <c r="AV735">
        <v>58</v>
      </c>
      <c r="AX735">
        <v>7.5</v>
      </c>
      <c r="AY735">
        <v>216.33</v>
      </c>
    </row>
    <row r="736" spans="1:51" x14ac:dyDescent="0.25">
      <c r="A736" t="s">
        <v>1662</v>
      </c>
      <c r="B736" t="s">
        <v>1663</v>
      </c>
      <c r="C736" t="s">
        <v>1655</v>
      </c>
      <c r="D736" t="s">
        <v>102</v>
      </c>
      <c r="F736">
        <v>2678</v>
      </c>
      <c r="H736">
        <v>15068265</v>
      </c>
      <c r="I736">
        <v>2277585.44</v>
      </c>
      <c r="J736">
        <v>3027428.0700000003</v>
      </c>
      <c r="K736">
        <v>12832316.494999999</v>
      </c>
      <c r="L736">
        <v>33205595.005000003</v>
      </c>
      <c r="M736">
        <v>0.93033999999999994</v>
      </c>
      <c r="N736">
        <v>31786392.420000002</v>
      </c>
      <c r="O736">
        <v>11869.45</v>
      </c>
      <c r="Q736">
        <v>20775586.079999998</v>
      </c>
      <c r="R736">
        <v>4437750.33</v>
      </c>
      <c r="S736">
        <v>25526287.280000001</v>
      </c>
      <c r="T736">
        <v>0.80305707369103196</v>
      </c>
      <c r="V736">
        <v>6260105.1400000006</v>
      </c>
      <c r="W736">
        <v>0.80305707369103196</v>
      </c>
      <c r="X736">
        <v>2</v>
      </c>
      <c r="Y736">
        <v>0</v>
      </c>
      <c r="AA736">
        <v>0</v>
      </c>
      <c r="AB736">
        <v>0</v>
      </c>
      <c r="AC736">
        <v>1067419.7870672008</v>
      </c>
      <c r="AD736">
        <v>55677.323315635513</v>
      </c>
      <c r="AE736">
        <v>86484.580696679521</v>
      </c>
      <c r="AF736">
        <v>84867.885809105792</v>
      </c>
      <c r="AG736">
        <v>0</v>
      </c>
      <c r="AH736">
        <v>20.790636040192499</v>
      </c>
      <c r="AI736">
        <v>31.69077139996482</v>
      </c>
      <c r="AJ736">
        <v>0</v>
      </c>
      <c r="AK736">
        <v>0</v>
      </c>
      <c r="AL736">
        <v>0</v>
      </c>
      <c r="AM736">
        <v>0</v>
      </c>
      <c r="AN736">
        <v>84867.88</v>
      </c>
      <c r="AO736">
        <v>31.69</v>
      </c>
      <c r="AP736">
        <v>4478450.3999999994</v>
      </c>
      <c r="AQ736">
        <v>4563318.2799999993</v>
      </c>
      <c r="AS736">
        <v>4563318.2799999993</v>
      </c>
      <c r="AU736">
        <v>116</v>
      </c>
      <c r="AV736">
        <v>58</v>
      </c>
      <c r="AX736">
        <v>1</v>
      </c>
      <c r="AY736">
        <v>440</v>
      </c>
    </row>
    <row r="737" spans="1:51" x14ac:dyDescent="0.25">
      <c r="A737" t="s">
        <v>1664</v>
      </c>
      <c r="B737" t="s">
        <v>1665</v>
      </c>
      <c r="C737" t="s">
        <v>1666</v>
      </c>
      <c r="D737" t="s">
        <v>102</v>
      </c>
      <c r="F737">
        <v>208</v>
      </c>
      <c r="H737">
        <v>1221445.94</v>
      </c>
      <c r="I737">
        <v>176899.84</v>
      </c>
      <c r="J737">
        <v>392445.52000000008</v>
      </c>
      <c r="K737">
        <v>1054736.601</v>
      </c>
      <c r="L737">
        <v>2845527.9010000001</v>
      </c>
      <c r="M737">
        <v>0.9</v>
      </c>
      <c r="N737">
        <v>2666448.77</v>
      </c>
      <c r="O737">
        <v>12819.46</v>
      </c>
      <c r="Q737">
        <v>671371.95</v>
      </c>
      <c r="R737">
        <v>1139549.6100000001</v>
      </c>
      <c r="S737">
        <v>1836087.78</v>
      </c>
      <c r="T737">
        <v>0.68858918298287797</v>
      </c>
      <c r="V737">
        <v>830360.99</v>
      </c>
      <c r="W737">
        <v>0.68858918298287797</v>
      </c>
      <c r="X737">
        <v>1</v>
      </c>
      <c r="Y737">
        <v>1</v>
      </c>
      <c r="AA737">
        <v>13286.910633125575</v>
      </c>
      <c r="AB737">
        <v>3986.0731899376724</v>
      </c>
      <c r="AC737">
        <v>423043.96408844524</v>
      </c>
      <c r="AD737">
        <v>22066.253455911996</v>
      </c>
      <c r="AE737">
        <v>22066.253455911996</v>
      </c>
      <c r="AF737">
        <v>21653.759126140114</v>
      </c>
      <c r="AG737">
        <v>19.163813413161886</v>
      </c>
      <c r="AH737">
        <v>106.0877569995769</v>
      </c>
      <c r="AI737">
        <v>104.10461118336593</v>
      </c>
      <c r="AJ737">
        <v>0</v>
      </c>
      <c r="AK737">
        <v>0</v>
      </c>
      <c r="AL737">
        <v>0</v>
      </c>
      <c r="AM737">
        <v>0</v>
      </c>
      <c r="AN737">
        <v>25639.83</v>
      </c>
      <c r="AO737">
        <v>123.26</v>
      </c>
      <c r="AP737">
        <v>1205625.8899999999</v>
      </c>
      <c r="AQ737">
        <v>1231265.72</v>
      </c>
      <c r="AS737">
        <v>1231265.72</v>
      </c>
      <c r="AU737">
        <v>116</v>
      </c>
      <c r="AV737">
        <v>58</v>
      </c>
      <c r="AX737">
        <v>0</v>
      </c>
      <c r="AY737">
        <v>105</v>
      </c>
    </row>
    <row r="738" spans="1:51" x14ac:dyDescent="0.25">
      <c r="A738" t="s">
        <v>1667</v>
      </c>
      <c r="B738" t="s">
        <v>1668</v>
      </c>
      <c r="C738" t="s">
        <v>1666</v>
      </c>
      <c r="D738" t="s">
        <v>222</v>
      </c>
      <c r="F738">
        <v>48.83</v>
      </c>
      <c r="H738">
        <v>307130.68000000005</v>
      </c>
      <c r="I738">
        <v>41528.93</v>
      </c>
      <c r="J738">
        <v>81276.900000000009</v>
      </c>
      <c r="K738">
        <v>272216.93952000007</v>
      </c>
      <c r="L738">
        <v>702153.44952000014</v>
      </c>
      <c r="M738">
        <v>0.9</v>
      </c>
      <c r="N738">
        <v>659159.79</v>
      </c>
      <c r="O738">
        <v>13499.07</v>
      </c>
      <c r="Q738">
        <v>101305.63</v>
      </c>
      <c r="R738">
        <v>269901.75</v>
      </c>
      <c r="S738">
        <v>402716.29000000004</v>
      </c>
      <c r="T738">
        <v>0.61095396914305111</v>
      </c>
      <c r="V738">
        <v>256443.5</v>
      </c>
      <c r="W738">
        <v>0.61095396914305111</v>
      </c>
      <c r="X738">
        <v>1</v>
      </c>
      <c r="Y738">
        <v>1</v>
      </c>
      <c r="AA738">
        <v>54458.603597916721</v>
      </c>
      <c r="AB738">
        <v>16337.581079375015</v>
      </c>
      <c r="AC738">
        <v>149280.77851197566</v>
      </c>
      <c r="AD738">
        <v>7786.5843136162312</v>
      </c>
      <c r="AE738">
        <v>7786.5843136162312</v>
      </c>
      <c r="AF738">
        <v>7641.0262158596388</v>
      </c>
      <c r="AG738">
        <v>334.58081260239641</v>
      </c>
      <c r="AH738">
        <v>159.46312335892344</v>
      </c>
      <c r="AI738">
        <v>156.48220798401883</v>
      </c>
      <c r="AJ738">
        <v>0</v>
      </c>
      <c r="AK738">
        <v>0</v>
      </c>
      <c r="AL738">
        <v>0</v>
      </c>
      <c r="AM738">
        <v>0</v>
      </c>
      <c r="AN738">
        <v>23978.6</v>
      </c>
      <c r="AO738">
        <v>491.06</v>
      </c>
      <c r="AP738">
        <v>278463.27</v>
      </c>
      <c r="AQ738">
        <v>302441.87</v>
      </c>
      <c r="AS738">
        <v>302441.87</v>
      </c>
      <c r="AU738">
        <v>116</v>
      </c>
      <c r="AV738">
        <v>58</v>
      </c>
      <c r="AX738">
        <v>0</v>
      </c>
      <c r="AY738">
        <v>21</v>
      </c>
    </row>
    <row r="739" spans="1:51" x14ac:dyDescent="0.25">
      <c r="A739" t="s">
        <v>1669</v>
      </c>
      <c r="B739" t="s">
        <v>1670</v>
      </c>
      <c r="C739" t="s">
        <v>1666</v>
      </c>
      <c r="D739" t="s">
        <v>102</v>
      </c>
      <c r="F739">
        <v>980.5</v>
      </c>
      <c r="H739">
        <v>5758275.3300000001</v>
      </c>
      <c r="I739">
        <v>833895.64</v>
      </c>
      <c r="J739">
        <v>1544042.0199999998</v>
      </c>
      <c r="K739">
        <v>4643873.8040000005</v>
      </c>
      <c r="L739">
        <v>12780086.794</v>
      </c>
      <c r="M739">
        <v>0.9</v>
      </c>
      <c r="N739">
        <v>11966465.49</v>
      </c>
      <c r="O739">
        <v>12204.45</v>
      </c>
      <c r="Q739">
        <v>9557615.9800000004</v>
      </c>
      <c r="R739">
        <v>821218.36</v>
      </c>
      <c r="S739">
        <v>12652298.189999999</v>
      </c>
      <c r="T739">
        <v>1.0573128883021581</v>
      </c>
      <c r="V739">
        <v>-685832.69999999925</v>
      </c>
      <c r="W739">
        <v>1.0573128883021581</v>
      </c>
      <c r="X739">
        <v>4</v>
      </c>
      <c r="Y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0.97716553479587398</v>
      </c>
      <c r="AL739">
        <v>0</v>
      </c>
      <c r="AM739">
        <v>958.11080686735443</v>
      </c>
      <c r="AN739">
        <v>958.11</v>
      </c>
      <c r="AO739">
        <v>0.97</v>
      </c>
      <c r="AP739">
        <v>821218.36</v>
      </c>
      <c r="AQ739">
        <v>822176.47</v>
      </c>
      <c r="AS739">
        <v>822176.47</v>
      </c>
      <c r="AU739">
        <v>116</v>
      </c>
      <c r="AV739">
        <v>58</v>
      </c>
      <c r="AX739">
        <v>0</v>
      </c>
      <c r="AY739">
        <v>355.66</v>
      </c>
    </row>
    <row r="740" spans="1:51" x14ac:dyDescent="0.25">
      <c r="A740" t="s">
        <v>1671</v>
      </c>
      <c r="B740" t="s">
        <v>1672</v>
      </c>
      <c r="C740" t="s">
        <v>1666</v>
      </c>
      <c r="D740" t="s">
        <v>211</v>
      </c>
      <c r="F740">
        <v>119.71</v>
      </c>
      <c r="H740">
        <v>671077.62</v>
      </c>
      <c r="I740">
        <v>101810.96</v>
      </c>
      <c r="J740">
        <v>187196.88</v>
      </c>
      <c r="K740">
        <v>563067.82724000001</v>
      </c>
      <c r="L740">
        <v>1523153.28724</v>
      </c>
      <c r="M740">
        <v>0.9</v>
      </c>
      <c r="N740">
        <v>1427144.74</v>
      </c>
      <c r="O740">
        <v>11921.68</v>
      </c>
      <c r="Q740">
        <v>264440.38</v>
      </c>
      <c r="R740">
        <v>815395.56</v>
      </c>
      <c r="S740">
        <v>1133456.9500000002</v>
      </c>
      <c r="T740">
        <v>0.79421303125848342</v>
      </c>
      <c r="V740">
        <v>293687.7899999998</v>
      </c>
      <c r="W740">
        <v>0.79421303125848342</v>
      </c>
      <c r="X740">
        <v>2</v>
      </c>
      <c r="Y740">
        <v>0</v>
      </c>
      <c r="AA740">
        <v>0</v>
      </c>
      <c r="AB740">
        <v>0</v>
      </c>
      <c r="AC740">
        <v>124568.08303159989</v>
      </c>
      <c r="AD740">
        <v>6497.5537438886513</v>
      </c>
      <c r="AE740">
        <v>6497.5537438886513</v>
      </c>
      <c r="AF740">
        <v>6376.0920702023077</v>
      </c>
      <c r="AG740">
        <v>0</v>
      </c>
      <c r="AH740">
        <v>54.277451707364897</v>
      </c>
      <c r="AI740">
        <v>53.262819064424924</v>
      </c>
      <c r="AJ740">
        <v>0</v>
      </c>
      <c r="AK740">
        <v>0</v>
      </c>
      <c r="AL740">
        <v>0</v>
      </c>
      <c r="AM740">
        <v>0</v>
      </c>
      <c r="AN740">
        <v>6376.09</v>
      </c>
      <c r="AO740">
        <v>53.26</v>
      </c>
      <c r="AP740">
        <v>823213.14</v>
      </c>
      <c r="AQ740">
        <v>829589.23</v>
      </c>
      <c r="AS740">
        <v>829589.23</v>
      </c>
      <c r="AU740">
        <v>116</v>
      </c>
      <c r="AV740">
        <v>58</v>
      </c>
      <c r="AX740">
        <v>0</v>
      </c>
      <c r="AY740">
        <v>44.33</v>
      </c>
    </row>
    <row r="741" spans="1:51" x14ac:dyDescent="0.25">
      <c r="A741" t="s">
        <v>1673</v>
      </c>
      <c r="B741" t="s">
        <v>1674</v>
      </c>
      <c r="C741" t="s">
        <v>1666</v>
      </c>
      <c r="D741" t="s">
        <v>102</v>
      </c>
      <c r="F741">
        <v>412.75</v>
      </c>
      <c r="H741">
        <v>2393194.31</v>
      </c>
      <c r="I741">
        <v>351035.62</v>
      </c>
      <c r="J741">
        <v>594031.46000000008</v>
      </c>
      <c r="K741">
        <v>2050743.398</v>
      </c>
      <c r="L741">
        <v>5389004.7880000006</v>
      </c>
      <c r="M741">
        <v>0.9</v>
      </c>
      <c r="N741">
        <v>5055178.6399999997</v>
      </c>
      <c r="O741">
        <v>12247.55</v>
      </c>
      <c r="Q741">
        <v>1539301.89</v>
      </c>
      <c r="R741">
        <v>1888117.43</v>
      </c>
      <c r="S741">
        <v>3498821.38</v>
      </c>
      <c r="T741">
        <v>0.69212615995702975</v>
      </c>
      <c r="V741">
        <v>1556357.2599999998</v>
      </c>
      <c r="W741">
        <v>0.69212615995702975</v>
      </c>
      <c r="X741">
        <v>1</v>
      </c>
      <c r="Y741">
        <v>1</v>
      </c>
      <c r="AA741">
        <v>7309.8979113264941</v>
      </c>
      <c r="AB741">
        <v>2192.9693733979479</v>
      </c>
      <c r="AC741">
        <v>729333.58971880155</v>
      </c>
      <c r="AD741">
        <v>38042.523261909788</v>
      </c>
      <c r="AE741">
        <v>38042.523261909788</v>
      </c>
      <c r="AF741">
        <v>37331.377386280932</v>
      </c>
      <c r="AG741">
        <v>5.3130693480265245</v>
      </c>
      <c r="AH741">
        <v>92.168439156656063</v>
      </c>
      <c r="AI741">
        <v>90.445493364702443</v>
      </c>
      <c r="AJ741">
        <v>0</v>
      </c>
      <c r="AK741">
        <v>0</v>
      </c>
      <c r="AL741">
        <v>0</v>
      </c>
      <c r="AM741">
        <v>0</v>
      </c>
      <c r="AN741">
        <v>39524.339999999997</v>
      </c>
      <c r="AO741">
        <v>95.75</v>
      </c>
      <c r="AP741">
        <v>1921702.3400000003</v>
      </c>
      <c r="AQ741">
        <v>1961226.6800000004</v>
      </c>
      <c r="AS741">
        <v>1961226.6800000004</v>
      </c>
      <c r="AU741">
        <v>116</v>
      </c>
      <c r="AV741">
        <v>58</v>
      </c>
      <c r="AX741">
        <v>0</v>
      </c>
      <c r="AY741">
        <v>125.66</v>
      </c>
    </row>
    <row r="742" spans="1:51" x14ac:dyDescent="0.25">
      <c r="A742" t="s">
        <v>1675</v>
      </c>
      <c r="B742" t="s">
        <v>1676</v>
      </c>
      <c r="C742" t="s">
        <v>1666</v>
      </c>
      <c r="D742" t="s">
        <v>102</v>
      </c>
      <c r="F742">
        <v>980.87</v>
      </c>
      <c r="H742">
        <v>5884740.6699999999</v>
      </c>
      <c r="I742">
        <v>834210.31</v>
      </c>
      <c r="J742">
        <v>1946829.12</v>
      </c>
      <c r="K742">
        <v>5085473.1962799989</v>
      </c>
      <c r="L742">
        <v>13751253.29628</v>
      </c>
      <c r="M742">
        <v>0.9</v>
      </c>
      <c r="N742">
        <v>12884675.279999999</v>
      </c>
      <c r="O742">
        <v>13135.96</v>
      </c>
      <c r="Q742">
        <v>2922244.35</v>
      </c>
      <c r="R742">
        <v>4661982.32</v>
      </c>
      <c r="S742">
        <v>7782149.7400000002</v>
      </c>
      <c r="T742">
        <v>0.60398493333236725</v>
      </c>
      <c r="V742">
        <v>5102525.5399999991</v>
      </c>
      <c r="W742">
        <v>0.60398493333236725</v>
      </c>
      <c r="X742">
        <v>1</v>
      </c>
      <c r="Y742">
        <v>1</v>
      </c>
      <c r="AA742">
        <v>1154302.603638418</v>
      </c>
      <c r="AB742">
        <v>346290.78109152539</v>
      </c>
      <c r="AC742">
        <v>2681277.6229384327</v>
      </c>
      <c r="AD742">
        <v>139857.21730107226</v>
      </c>
      <c r="AE742">
        <v>139857.21730107226</v>
      </c>
      <c r="AF742">
        <v>137242.80388333322</v>
      </c>
      <c r="AG742">
        <v>353.04452281293686</v>
      </c>
      <c r="AH742">
        <v>142.58486578351082</v>
      </c>
      <c r="AI742">
        <v>139.91946321462908</v>
      </c>
      <c r="AJ742">
        <v>0</v>
      </c>
      <c r="AK742">
        <v>0</v>
      </c>
      <c r="AL742">
        <v>0</v>
      </c>
      <c r="AM742">
        <v>0</v>
      </c>
      <c r="AN742">
        <v>483533.58</v>
      </c>
      <c r="AO742">
        <v>492.96</v>
      </c>
      <c r="AP742">
        <v>4864839.63</v>
      </c>
      <c r="AQ742">
        <v>5348373.21</v>
      </c>
      <c r="AS742">
        <v>5348373.21</v>
      </c>
      <c r="AU742">
        <v>116</v>
      </c>
      <c r="AV742">
        <v>58</v>
      </c>
      <c r="AX742">
        <v>38.5</v>
      </c>
      <c r="AY742">
        <v>485.66</v>
      </c>
    </row>
    <row r="743" spans="1:51" x14ac:dyDescent="0.25">
      <c r="A743" t="s">
        <v>1677</v>
      </c>
      <c r="B743" t="s">
        <v>1678</v>
      </c>
      <c r="C743" t="s">
        <v>1666</v>
      </c>
      <c r="D743" t="s">
        <v>102</v>
      </c>
      <c r="F743">
        <v>1155.3699999999999</v>
      </c>
      <c r="H743">
        <v>6954162.0999999996</v>
      </c>
      <c r="I743">
        <v>982619.07</v>
      </c>
      <c r="J743">
        <v>2187592.69</v>
      </c>
      <c r="K743">
        <v>5916348.6952799987</v>
      </c>
      <c r="L743">
        <v>16040722.555279998</v>
      </c>
      <c r="M743">
        <v>0.9</v>
      </c>
      <c r="N743">
        <v>15028285.16</v>
      </c>
      <c r="O743">
        <v>13007.33</v>
      </c>
      <c r="Q743">
        <v>3557195.09</v>
      </c>
      <c r="R743">
        <v>5903316.0899999999</v>
      </c>
      <c r="S743">
        <v>10013520.26</v>
      </c>
      <c r="T743">
        <v>0.66631156871127672</v>
      </c>
      <c r="V743">
        <v>5014764.9000000004</v>
      </c>
      <c r="W743">
        <v>0.66631156871127672</v>
      </c>
      <c r="X743">
        <v>1</v>
      </c>
      <c r="Y743">
        <v>1</v>
      </c>
      <c r="AA743">
        <v>409680.2646893952</v>
      </c>
      <c r="AB743">
        <v>122904.07940681855</v>
      </c>
      <c r="AC743">
        <v>2586848.3580959765</v>
      </c>
      <c r="AD743">
        <v>134931.72428249454</v>
      </c>
      <c r="AE743">
        <v>134931.72428249454</v>
      </c>
      <c r="AF743">
        <v>132409.38530528315</v>
      </c>
      <c r="AG743">
        <v>106.37638107863157</v>
      </c>
      <c r="AH743">
        <v>116.78659155291773</v>
      </c>
      <c r="AI743">
        <v>114.60344764472262</v>
      </c>
      <c r="AJ743">
        <v>0</v>
      </c>
      <c r="AK743">
        <v>0</v>
      </c>
      <c r="AL743">
        <v>0</v>
      </c>
      <c r="AM743">
        <v>0</v>
      </c>
      <c r="AN743">
        <v>255313.46</v>
      </c>
      <c r="AO743">
        <v>220.97</v>
      </c>
      <c r="AP743">
        <v>6193407.9400000004</v>
      </c>
      <c r="AQ743">
        <v>6448721.4000000004</v>
      </c>
      <c r="AS743">
        <v>6448721.4000000004</v>
      </c>
      <c r="AU743">
        <v>116</v>
      </c>
      <c r="AV743">
        <v>58</v>
      </c>
      <c r="AX743">
        <v>1</v>
      </c>
      <c r="AY743">
        <v>583</v>
      </c>
    </row>
    <row r="744" spans="1:51" x14ac:dyDescent="0.25">
      <c r="A744" t="s">
        <v>1679</v>
      </c>
      <c r="B744" t="s">
        <v>1680</v>
      </c>
      <c r="C744" t="s">
        <v>1681</v>
      </c>
      <c r="D744" t="s">
        <v>97</v>
      </c>
      <c r="F744">
        <v>34</v>
      </c>
      <c r="H744">
        <v>203661.69</v>
      </c>
      <c r="I744">
        <v>28916.32</v>
      </c>
      <c r="J744">
        <v>57792.31</v>
      </c>
      <c r="K744">
        <v>181329.33199999999</v>
      </c>
      <c r="L744">
        <v>471699.652</v>
      </c>
      <c r="M744">
        <v>0.9</v>
      </c>
      <c r="N744">
        <v>442662.62</v>
      </c>
      <c r="O744">
        <v>13019.48</v>
      </c>
      <c r="Q744">
        <v>44266.26</v>
      </c>
      <c r="R744">
        <v>221098.88</v>
      </c>
      <c r="S744">
        <v>265365.14</v>
      </c>
      <c r="T744">
        <v>0.59947492291081639</v>
      </c>
      <c r="V744">
        <v>177297.47999999998</v>
      </c>
      <c r="W744">
        <v>0.59947492291081639</v>
      </c>
      <c r="X744">
        <v>1</v>
      </c>
      <c r="Y744">
        <v>1</v>
      </c>
      <c r="AA744">
        <v>41653.339082704741</v>
      </c>
      <c r="AB744">
        <v>12496.001724811422</v>
      </c>
      <c r="AC744">
        <v>108481.69464766972</v>
      </c>
      <c r="AD744">
        <v>5658.4770676975468</v>
      </c>
      <c r="AE744">
        <v>5658.4770676975468</v>
      </c>
      <c r="AF744">
        <v>5552.7006290178706</v>
      </c>
      <c r="AG744">
        <v>367.52946249445358</v>
      </c>
      <c r="AH744">
        <v>166.42579610875137</v>
      </c>
      <c r="AI744">
        <v>163.31472438287855</v>
      </c>
      <c r="AJ744">
        <v>0</v>
      </c>
      <c r="AK744">
        <v>0</v>
      </c>
      <c r="AL744">
        <v>0</v>
      </c>
      <c r="AM744">
        <v>0</v>
      </c>
      <c r="AN744">
        <v>18048.7</v>
      </c>
      <c r="AO744">
        <v>530.84</v>
      </c>
      <c r="AP744">
        <v>221098.88</v>
      </c>
      <c r="AQ744">
        <v>239147.58000000002</v>
      </c>
      <c r="AS744">
        <v>239147.58000000002</v>
      </c>
      <c r="AU744">
        <v>90</v>
      </c>
      <c r="AV744">
        <v>45</v>
      </c>
      <c r="AX744">
        <v>1</v>
      </c>
      <c r="AY744">
        <v>14.467687740195363</v>
      </c>
    </row>
    <row r="745" spans="1:51" x14ac:dyDescent="0.25">
      <c r="A745" t="s">
        <v>1682</v>
      </c>
      <c r="B745" t="s">
        <v>1683</v>
      </c>
      <c r="C745" t="s">
        <v>1681</v>
      </c>
      <c r="D745" t="s">
        <v>97</v>
      </c>
      <c r="F745">
        <v>89</v>
      </c>
      <c r="H745">
        <v>550738.84</v>
      </c>
      <c r="I745">
        <v>75692.72</v>
      </c>
      <c r="J745">
        <v>151544.35</v>
      </c>
      <c r="K745">
        <v>491144.01300000004</v>
      </c>
      <c r="L745">
        <v>1269119.923</v>
      </c>
      <c r="M745">
        <v>0.9</v>
      </c>
      <c r="N745">
        <v>1191322.33</v>
      </c>
      <c r="O745">
        <v>13385.64</v>
      </c>
      <c r="Q745">
        <v>119132.23</v>
      </c>
      <c r="R745">
        <v>381914.16</v>
      </c>
      <c r="S745">
        <v>501046.38999999996</v>
      </c>
      <c r="T745">
        <v>0.42058003731030535</v>
      </c>
      <c r="V745">
        <v>690275.94000000018</v>
      </c>
      <c r="W745">
        <v>0.42058003731030535</v>
      </c>
      <c r="X745">
        <v>1</v>
      </c>
      <c r="Y745">
        <v>1</v>
      </c>
      <c r="AA745">
        <v>325221.63745138986</v>
      </c>
      <c r="AB745">
        <v>97566.49123541695</v>
      </c>
      <c r="AC745">
        <v>426219.4941881249</v>
      </c>
      <c r="AD745">
        <v>22231.891209868365</v>
      </c>
      <c r="AE745">
        <v>22231.891209868365</v>
      </c>
      <c r="AF745">
        <v>21816.300539594471</v>
      </c>
      <c r="AG745">
        <v>1096.2527105103029</v>
      </c>
      <c r="AH745">
        <v>249.79653044795916</v>
      </c>
      <c r="AI745">
        <v>245.12697235499405</v>
      </c>
      <c r="AJ745">
        <v>0</v>
      </c>
      <c r="AK745">
        <v>0</v>
      </c>
      <c r="AL745">
        <v>0</v>
      </c>
      <c r="AM745">
        <v>0</v>
      </c>
      <c r="AN745">
        <v>119382.79</v>
      </c>
      <c r="AO745">
        <v>1341.37</v>
      </c>
      <c r="AP745">
        <v>381914.16000000003</v>
      </c>
      <c r="AQ745">
        <v>501296.95</v>
      </c>
      <c r="AS745">
        <v>501296.95</v>
      </c>
      <c r="AU745">
        <v>90</v>
      </c>
      <c r="AV745">
        <v>45</v>
      </c>
      <c r="AX745">
        <v>1</v>
      </c>
      <c r="AY745">
        <v>37.871300261099627</v>
      </c>
    </row>
    <row r="746" spans="1:51" x14ac:dyDescent="0.25">
      <c r="A746" t="s">
        <v>1684</v>
      </c>
      <c r="B746" t="s">
        <v>1685</v>
      </c>
      <c r="C746" t="s">
        <v>1681</v>
      </c>
      <c r="D746" t="s">
        <v>102</v>
      </c>
      <c r="F746">
        <v>2598.79</v>
      </c>
      <c r="H746">
        <v>15597507.890000001</v>
      </c>
      <c r="I746">
        <v>2210218.91</v>
      </c>
      <c r="J746">
        <v>5121335.29</v>
      </c>
      <c r="K746">
        <v>13347501.18976</v>
      </c>
      <c r="L746">
        <v>36276563.279760003</v>
      </c>
      <c r="M746">
        <v>0.9</v>
      </c>
      <c r="N746">
        <v>33983657.07</v>
      </c>
      <c r="O746">
        <v>13076.72</v>
      </c>
      <c r="Q746">
        <v>14956622.6</v>
      </c>
      <c r="R746">
        <v>5691644.1600000001</v>
      </c>
      <c r="S746">
        <v>22653619.719999999</v>
      </c>
      <c r="T746">
        <v>0.66660335211533484</v>
      </c>
      <c r="V746">
        <v>11330037.350000001</v>
      </c>
      <c r="W746">
        <v>0.66660335211533484</v>
      </c>
      <c r="X746">
        <v>1</v>
      </c>
      <c r="Y746">
        <v>1</v>
      </c>
      <c r="AA746">
        <v>916499.45405541733</v>
      </c>
      <c r="AB746">
        <v>274949.83621662518</v>
      </c>
      <c r="AC746">
        <v>4311500.0493997196</v>
      </c>
      <c r="AD746">
        <v>224890.69917409527</v>
      </c>
      <c r="AE746">
        <v>224890.69917409527</v>
      </c>
      <c r="AF746">
        <v>220686.71690709676</v>
      </c>
      <c r="AG746">
        <v>105.79917431444063</v>
      </c>
      <c r="AH746">
        <v>86.53669560606869</v>
      </c>
      <c r="AI746">
        <v>84.91902651122129</v>
      </c>
      <c r="AJ746">
        <v>0</v>
      </c>
      <c r="AK746">
        <v>0</v>
      </c>
      <c r="AL746">
        <v>0</v>
      </c>
      <c r="AM746">
        <v>0</v>
      </c>
      <c r="AN746">
        <v>495636.55</v>
      </c>
      <c r="AO746">
        <v>190.71</v>
      </c>
      <c r="AP746">
        <v>6108473.3100000005</v>
      </c>
      <c r="AQ746">
        <v>6604109.8600000003</v>
      </c>
      <c r="AS746">
        <v>6604109.8600000003</v>
      </c>
      <c r="AU746">
        <v>90</v>
      </c>
      <c r="AV746">
        <v>45</v>
      </c>
      <c r="AX746">
        <v>63.5</v>
      </c>
      <c r="AY746">
        <v>1318</v>
      </c>
    </row>
    <row r="747" spans="1:51" x14ac:dyDescent="0.25">
      <c r="A747" t="s">
        <v>1686</v>
      </c>
      <c r="B747" t="s">
        <v>1687</v>
      </c>
      <c r="C747" t="s">
        <v>1681</v>
      </c>
      <c r="D747" t="s">
        <v>211</v>
      </c>
      <c r="F747">
        <v>64.31</v>
      </c>
      <c r="H747">
        <v>352654.04000000004</v>
      </c>
      <c r="I747">
        <v>54694.36</v>
      </c>
      <c r="J747">
        <v>82447.240000000005</v>
      </c>
      <c r="K747">
        <v>276516.18964000006</v>
      </c>
      <c r="L747">
        <v>766311.82964000013</v>
      </c>
      <c r="M747">
        <v>0.9</v>
      </c>
      <c r="N747">
        <v>717332.26</v>
      </c>
      <c r="O747">
        <v>11154.28</v>
      </c>
      <c r="Q747">
        <v>803575.87</v>
      </c>
      <c r="R747">
        <v>53844.91</v>
      </c>
      <c r="S747">
        <v>888092.14</v>
      </c>
      <c r="T747">
        <v>1.2380485160391363</v>
      </c>
      <c r="V747">
        <v>-170759.88</v>
      </c>
      <c r="W747">
        <v>1.2380485160391363</v>
      </c>
      <c r="X747">
        <v>4</v>
      </c>
      <c r="Y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0.89308274574241064</v>
      </c>
      <c r="AL747">
        <v>0</v>
      </c>
      <c r="AM747">
        <v>57.43415137869443</v>
      </c>
      <c r="AN747">
        <v>57.43</v>
      </c>
      <c r="AO747">
        <v>0.89</v>
      </c>
      <c r="AP747">
        <v>53844.909999999996</v>
      </c>
      <c r="AQ747">
        <v>53902.34</v>
      </c>
      <c r="AS747">
        <v>53902.34</v>
      </c>
      <c r="AU747">
        <v>90</v>
      </c>
      <c r="AV747">
        <v>45</v>
      </c>
      <c r="AX747">
        <v>0</v>
      </c>
      <c r="AY747">
        <v>15.66</v>
      </c>
    </row>
    <row r="748" spans="1:51" x14ac:dyDescent="0.25">
      <c r="A748" t="s">
        <v>1688</v>
      </c>
      <c r="B748" t="s">
        <v>1689</v>
      </c>
      <c r="C748" t="s">
        <v>1681</v>
      </c>
      <c r="D748" t="s">
        <v>102</v>
      </c>
      <c r="F748">
        <v>176.12</v>
      </c>
      <c r="H748">
        <v>1031290.21</v>
      </c>
      <c r="I748">
        <v>149786.53</v>
      </c>
      <c r="J748">
        <v>308811.21999999997</v>
      </c>
      <c r="K748">
        <v>836339.29027999996</v>
      </c>
      <c r="L748">
        <v>2326227.2502799998</v>
      </c>
      <c r="M748">
        <v>0.9</v>
      </c>
      <c r="N748">
        <v>2177238.4500000002</v>
      </c>
      <c r="O748">
        <v>12362.24</v>
      </c>
      <c r="Q748">
        <v>2330272.87</v>
      </c>
      <c r="R748">
        <v>283470.51</v>
      </c>
      <c r="S748">
        <v>2680874.4900000002</v>
      </c>
      <c r="T748">
        <v>1.2313187331410576</v>
      </c>
      <c r="V748">
        <v>-503636.04000000004</v>
      </c>
      <c r="W748">
        <v>1.2313187331410576</v>
      </c>
      <c r="X748">
        <v>4</v>
      </c>
      <c r="Y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0.98979935079323633</v>
      </c>
      <c r="AL748">
        <v>0</v>
      </c>
      <c r="AM748">
        <v>174.32346166170478</v>
      </c>
      <c r="AN748">
        <v>174.32</v>
      </c>
      <c r="AO748">
        <v>0.98</v>
      </c>
      <c r="AP748">
        <v>283470.50999999995</v>
      </c>
      <c r="AQ748">
        <v>283644.82999999996</v>
      </c>
      <c r="AS748">
        <v>283644.82999999996</v>
      </c>
      <c r="AU748">
        <v>90</v>
      </c>
      <c r="AV748">
        <v>45</v>
      </c>
      <c r="AX748">
        <v>0</v>
      </c>
      <c r="AY748">
        <v>79</v>
      </c>
    </row>
    <row r="749" spans="1:51" x14ac:dyDescent="0.25">
      <c r="A749" t="s">
        <v>1690</v>
      </c>
      <c r="B749" t="s">
        <v>1691</v>
      </c>
      <c r="C749" t="s">
        <v>1681</v>
      </c>
      <c r="D749" t="s">
        <v>102</v>
      </c>
      <c r="F749">
        <v>698.95</v>
      </c>
      <c r="H749">
        <v>4073376.62</v>
      </c>
      <c r="I749">
        <v>594442.99</v>
      </c>
      <c r="J749">
        <v>1151889.2100000002</v>
      </c>
      <c r="K749">
        <v>3284513.7627999997</v>
      </c>
      <c r="L749">
        <v>9104222.5828000009</v>
      </c>
      <c r="M749">
        <v>0.9</v>
      </c>
      <c r="N749">
        <v>8522251.6999999993</v>
      </c>
      <c r="O749">
        <v>12192.93</v>
      </c>
      <c r="Q749">
        <v>6787500.1600000001</v>
      </c>
      <c r="R749">
        <v>822230.74</v>
      </c>
      <c r="S749">
        <v>7839377.21</v>
      </c>
      <c r="T749">
        <v>0.91987158863191054</v>
      </c>
      <c r="V749">
        <v>682874.48999999929</v>
      </c>
      <c r="W749">
        <v>0.91987158863191054</v>
      </c>
      <c r="X749">
        <v>3</v>
      </c>
      <c r="Y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24.969009985966213</v>
      </c>
      <c r="AK749">
        <v>0</v>
      </c>
      <c r="AL749">
        <v>17452.089529691086</v>
      </c>
      <c r="AM749">
        <v>0</v>
      </c>
      <c r="AN749">
        <v>17452.080000000002</v>
      </c>
      <c r="AO749">
        <v>24.96</v>
      </c>
      <c r="AP749">
        <v>849478.92999999993</v>
      </c>
      <c r="AQ749">
        <v>866931.00999999989</v>
      </c>
      <c r="AS749">
        <v>866931.00999999989</v>
      </c>
      <c r="AU749">
        <v>90</v>
      </c>
      <c r="AV749">
        <v>45</v>
      </c>
      <c r="AX749">
        <v>5</v>
      </c>
      <c r="AY749">
        <v>270.66000000000003</v>
      </c>
    </row>
    <row r="750" spans="1:51" x14ac:dyDescent="0.25">
      <c r="A750" t="s">
        <v>1692</v>
      </c>
      <c r="B750" t="s">
        <v>1693</v>
      </c>
      <c r="C750" t="s">
        <v>1681</v>
      </c>
      <c r="D750" t="s">
        <v>102</v>
      </c>
      <c r="F750">
        <v>503.5</v>
      </c>
      <c r="H750">
        <v>2972600.95</v>
      </c>
      <c r="I750">
        <v>428216.68</v>
      </c>
      <c r="J750">
        <v>843137.77</v>
      </c>
      <c r="K750">
        <v>2528261.87</v>
      </c>
      <c r="L750">
        <v>6772217.2700000005</v>
      </c>
      <c r="M750">
        <v>0.9</v>
      </c>
      <c r="N750">
        <v>6347821.7300000004</v>
      </c>
      <c r="O750">
        <v>12607.39</v>
      </c>
      <c r="Q750">
        <v>4483715.29</v>
      </c>
      <c r="R750">
        <v>680800.62</v>
      </c>
      <c r="S750">
        <v>5337016.33</v>
      </c>
      <c r="T750">
        <v>0.84076342358152512</v>
      </c>
      <c r="V750">
        <v>1010805.4000000004</v>
      </c>
      <c r="W750">
        <v>0.84076342358152512</v>
      </c>
      <c r="X750">
        <v>2</v>
      </c>
      <c r="Y750">
        <v>0</v>
      </c>
      <c r="AA750">
        <v>0</v>
      </c>
      <c r="AB750">
        <v>0</v>
      </c>
      <c r="AC750">
        <v>111942.11467790024</v>
      </c>
      <c r="AD750">
        <v>5838.9748691861341</v>
      </c>
      <c r="AE750">
        <v>16260.263771761814</v>
      </c>
      <c r="AF750">
        <v>15956.303399882287</v>
      </c>
      <c r="AG750">
        <v>0</v>
      </c>
      <c r="AH750">
        <v>11.596772332047932</v>
      </c>
      <c r="AI750">
        <v>31.69077139996482</v>
      </c>
      <c r="AJ750">
        <v>0</v>
      </c>
      <c r="AK750">
        <v>0</v>
      </c>
      <c r="AL750">
        <v>0</v>
      </c>
      <c r="AM750">
        <v>0</v>
      </c>
      <c r="AN750">
        <v>15956.3</v>
      </c>
      <c r="AO750">
        <v>31.69</v>
      </c>
      <c r="AP750">
        <v>703200.89999999991</v>
      </c>
      <c r="AQ750">
        <v>719157.2</v>
      </c>
      <c r="AS750">
        <v>719157.2</v>
      </c>
      <c r="AU750">
        <v>90</v>
      </c>
      <c r="AV750">
        <v>45</v>
      </c>
      <c r="AX750">
        <v>3</v>
      </c>
      <c r="AY750">
        <v>201.66</v>
      </c>
    </row>
    <row r="751" spans="1:51" x14ac:dyDescent="0.25">
      <c r="A751" t="s">
        <v>1694</v>
      </c>
      <c r="B751" t="s">
        <v>1695</v>
      </c>
      <c r="C751" t="s">
        <v>1696</v>
      </c>
      <c r="D751" t="s">
        <v>211</v>
      </c>
      <c r="F751">
        <v>92</v>
      </c>
      <c r="H751">
        <v>521966.30000000005</v>
      </c>
      <c r="I751">
        <v>78244.160000000003</v>
      </c>
      <c r="J751">
        <v>163187.56</v>
      </c>
      <c r="K751">
        <v>414909.91399999999</v>
      </c>
      <c r="L751">
        <v>1178307.9339999999</v>
      </c>
      <c r="M751">
        <v>0.9</v>
      </c>
      <c r="N751">
        <v>1101968.1299999999</v>
      </c>
      <c r="O751">
        <v>11977.91</v>
      </c>
      <c r="Q751">
        <v>981491.82</v>
      </c>
      <c r="R751">
        <v>106841.14</v>
      </c>
      <c r="S751">
        <v>1123072.2999999998</v>
      </c>
      <c r="T751">
        <v>1.0191513433333139</v>
      </c>
      <c r="V751">
        <v>-21104.169999999925</v>
      </c>
      <c r="W751">
        <v>1.0191513433333139</v>
      </c>
      <c r="X751">
        <v>4</v>
      </c>
      <c r="Y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0.95902748343831901</v>
      </c>
      <c r="AL751">
        <v>0</v>
      </c>
      <c r="AM751">
        <v>88.230528476325347</v>
      </c>
      <c r="AN751">
        <v>88.23</v>
      </c>
      <c r="AO751">
        <v>0.95</v>
      </c>
      <c r="AP751">
        <v>114904.28</v>
      </c>
      <c r="AQ751">
        <v>114992.51</v>
      </c>
      <c r="AS751">
        <v>114992.51</v>
      </c>
      <c r="AU751">
        <v>90</v>
      </c>
      <c r="AV751">
        <v>45</v>
      </c>
      <c r="AX751">
        <v>0</v>
      </c>
      <c r="AY751">
        <v>42</v>
      </c>
    </row>
    <row r="752" spans="1:51" x14ac:dyDescent="0.25">
      <c r="A752" t="s">
        <v>1697</v>
      </c>
      <c r="B752" t="s">
        <v>1698</v>
      </c>
      <c r="C752" t="s">
        <v>1696</v>
      </c>
      <c r="D752" t="s">
        <v>211</v>
      </c>
      <c r="F752">
        <v>99</v>
      </c>
      <c r="H752">
        <v>552967.82000000007</v>
      </c>
      <c r="I752">
        <v>84197.52</v>
      </c>
      <c r="J752">
        <v>149452.41</v>
      </c>
      <c r="K752">
        <v>436054.62700000004</v>
      </c>
      <c r="L752">
        <v>1222672.3770000001</v>
      </c>
      <c r="M752">
        <v>0.9</v>
      </c>
      <c r="N752">
        <v>1144010.6000000001</v>
      </c>
      <c r="O752">
        <v>11555.66</v>
      </c>
      <c r="Q752">
        <v>1210727.1000000001</v>
      </c>
      <c r="R752">
        <v>111673.73</v>
      </c>
      <c r="S752">
        <v>1336316.27</v>
      </c>
      <c r="T752">
        <v>1.1680978043385262</v>
      </c>
      <c r="V752">
        <v>-192305.66999999993</v>
      </c>
      <c r="W752">
        <v>1.1680978043385262</v>
      </c>
      <c r="X752">
        <v>4</v>
      </c>
      <c r="Y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0.92521933498137865</v>
      </c>
      <c r="AL752">
        <v>0</v>
      </c>
      <c r="AM752">
        <v>91.596714163156491</v>
      </c>
      <c r="AN752">
        <v>91.59</v>
      </c>
      <c r="AO752">
        <v>0.92</v>
      </c>
      <c r="AP752">
        <v>111673.73000000001</v>
      </c>
      <c r="AQ752">
        <v>111765.32</v>
      </c>
      <c r="AS752">
        <v>111765.32</v>
      </c>
      <c r="AU752">
        <v>90</v>
      </c>
      <c r="AV752">
        <v>45</v>
      </c>
      <c r="AX752">
        <v>3</v>
      </c>
      <c r="AY752">
        <v>31</v>
      </c>
    </row>
    <row r="753" spans="1:51" x14ac:dyDescent="0.25">
      <c r="A753" t="s">
        <v>1699</v>
      </c>
      <c r="B753" t="s">
        <v>1700</v>
      </c>
      <c r="C753" t="s">
        <v>1696</v>
      </c>
      <c r="D753" t="s">
        <v>222</v>
      </c>
      <c r="F753">
        <v>862.5</v>
      </c>
      <c r="H753">
        <v>5451642.1600000001</v>
      </c>
      <c r="I753">
        <v>733539</v>
      </c>
      <c r="J753">
        <v>1761603.3</v>
      </c>
      <c r="K753">
        <v>4912545.75</v>
      </c>
      <c r="L753">
        <v>12859330.210000001</v>
      </c>
      <c r="M753">
        <v>0.9</v>
      </c>
      <c r="N753">
        <v>12064651.76</v>
      </c>
      <c r="O753">
        <v>13988</v>
      </c>
      <c r="Q753">
        <v>5989817.3799999999</v>
      </c>
      <c r="R753">
        <v>2061631.04</v>
      </c>
      <c r="S753">
        <v>8782957.3200000003</v>
      </c>
      <c r="T753">
        <v>0.72799095197423258</v>
      </c>
      <c r="V753">
        <v>3281694.4399999995</v>
      </c>
      <c r="W753">
        <v>0.72799095197423258</v>
      </c>
      <c r="X753">
        <v>2</v>
      </c>
      <c r="Y753">
        <v>0</v>
      </c>
      <c r="AA753">
        <v>0</v>
      </c>
      <c r="AB753">
        <v>0</v>
      </c>
      <c r="AC753">
        <v>1212348.9360288004</v>
      </c>
      <c r="AD753">
        <v>63236.923748718807</v>
      </c>
      <c r="AE753">
        <v>63236.923748718807</v>
      </c>
      <c r="AF753">
        <v>62054.807693962139</v>
      </c>
      <c r="AG753">
        <v>0</v>
      </c>
      <c r="AH753">
        <v>73.318172462282675</v>
      </c>
      <c r="AI753">
        <v>71.947603123434362</v>
      </c>
      <c r="AJ753">
        <v>0</v>
      </c>
      <c r="AK753">
        <v>0</v>
      </c>
      <c r="AL753">
        <v>0</v>
      </c>
      <c r="AM753">
        <v>0</v>
      </c>
      <c r="AN753">
        <v>62054.8</v>
      </c>
      <c r="AO753">
        <v>71.94</v>
      </c>
      <c r="AP753">
        <v>2163432.2899999996</v>
      </c>
      <c r="AQ753">
        <v>2225487.0899999994</v>
      </c>
      <c r="AS753">
        <v>2225487.0899999994</v>
      </c>
      <c r="AU753">
        <v>90</v>
      </c>
      <c r="AV753">
        <v>45</v>
      </c>
      <c r="AX753">
        <v>104.5</v>
      </c>
      <c r="AY753">
        <v>357</v>
      </c>
    </row>
    <row r="754" spans="1:51" x14ac:dyDescent="0.25">
      <c r="A754" t="s">
        <v>1701</v>
      </c>
      <c r="B754" t="s">
        <v>1702</v>
      </c>
      <c r="C754" t="s">
        <v>1696</v>
      </c>
      <c r="D754" t="s">
        <v>102</v>
      </c>
      <c r="F754">
        <v>1349.87</v>
      </c>
      <c r="H754">
        <v>7973029.9400000004</v>
      </c>
      <c r="I754">
        <v>1148037.43</v>
      </c>
      <c r="J754">
        <v>2446167.5799999996</v>
      </c>
      <c r="K754">
        <v>6833789.079280002</v>
      </c>
      <c r="L754">
        <v>18401024.029280003</v>
      </c>
      <c r="M754">
        <v>0.9</v>
      </c>
      <c r="N754">
        <v>17244300.530000001</v>
      </c>
      <c r="O754">
        <v>12774.78</v>
      </c>
      <c r="Q754">
        <v>8694566.1699999999</v>
      </c>
      <c r="R754">
        <v>3138572.61</v>
      </c>
      <c r="S754">
        <v>12602507.789999999</v>
      </c>
      <c r="T754">
        <v>0.73082162817073093</v>
      </c>
      <c r="V754">
        <v>4641792.7400000021</v>
      </c>
      <c r="W754">
        <v>0.73082162817073093</v>
      </c>
      <c r="X754">
        <v>2</v>
      </c>
      <c r="Y754">
        <v>0</v>
      </c>
      <c r="AA754">
        <v>0</v>
      </c>
      <c r="AB754">
        <v>0</v>
      </c>
      <c r="AC754">
        <v>1565748.5541129012</v>
      </c>
      <c r="AD754">
        <v>81670.481973971982</v>
      </c>
      <c r="AE754">
        <v>81670.481973971982</v>
      </c>
      <c r="AF754">
        <v>80143.779183608887</v>
      </c>
      <c r="AG754">
        <v>0</v>
      </c>
      <c r="AH754">
        <v>60.502479478743872</v>
      </c>
      <c r="AI754">
        <v>59.371479611821059</v>
      </c>
      <c r="AJ754">
        <v>0</v>
      </c>
      <c r="AK754">
        <v>0</v>
      </c>
      <c r="AL754">
        <v>0</v>
      </c>
      <c r="AM754">
        <v>0</v>
      </c>
      <c r="AN754">
        <v>80143.77</v>
      </c>
      <c r="AO754">
        <v>59.37</v>
      </c>
      <c r="AP754">
        <v>3366997.78</v>
      </c>
      <c r="AQ754">
        <v>3447141.55</v>
      </c>
      <c r="AS754">
        <v>3447141.55</v>
      </c>
      <c r="AU754">
        <v>90</v>
      </c>
      <c r="AV754">
        <v>45</v>
      </c>
      <c r="AX754">
        <v>22</v>
      </c>
      <c r="AY754">
        <v>604.33000000000004</v>
      </c>
    </row>
    <row r="755" spans="1:51" x14ac:dyDescent="0.25">
      <c r="A755" t="s">
        <v>1703</v>
      </c>
      <c r="B755" t="s">
        <v>1704</v>
      </c>
      <c r="C755" t="s">
        <v>1696</v>
      </c>
      <c r="D755" t="s">
        <v>102</v>
      </c>
      <c r="F755">
        <v>779.87</v>
      </c>
      <c r="H755">
        <v>4523559.16</v>
      </c>
      <c r="I755">
        <v>663263.82999999996</v>
      </c>
      <c r="J755">
        <v>1213378.8600000001</v>
      </c>
      <c r="K755">
        <v>3867993.0142799998</v>
      </c>
      <c r="L755">
        <v>10268194.86428</v>
      </c>
      <c r="M755">
        <v>0.9</v>
      </c>
      <c r="N755">
        <v>9628174.6699999999</v>
      </c>
      <c r="O755">
        <v>12345.87</v>
      </c>
      <c r="Q755">
        <v>4465547.41</v>
      </c>
      <c r="R755">
        <v>2206811.52</v>
      </c>
      <c r="S755">
        <v>6869253.5500000007</v>
      </c>
      <c r="T755">
        <v>0.71345335802886933</v>
      </c>
      <c r="V755">
        <v>2758921.1199999992</v>
      </c>
      <c r="W755">
        <v>0.71345335802886933</v>
      </c>
      <c r="X755">
        <v>2</v>
      </c>
      <c r="Y755">
        <v>0</v>
      </c>
      <c r="AA755">
        <v>0</v>
      </c>
      <c r="AB755">
        <v>0</v>
      </c>
      <c r="AC755">
        <v>963070.7787385995</v>
      </c>
      <c r="AD755">
        <v>50234.40990446441</v>
      </c>
      <c r="AE755">
        <v>50234.40990446441</v>
      </c>
      <c r="AF755">
        <v>49295.355647409444</v>
      </c>
      <c r="AG755">
        <v>0</v>
      </c>
      <c r="AH755">
        <v>64.413825258651329</v>
      </c>
      <c r="AI755">
        <v>63.209708858411588</v>
      </c>
      <c r="AJ755">
        <v>0</v>
      </c>
      <c r="AK755">
        <v>0</v>
      </c>
      <c r="AL755">
        <v>0</v>
      </c>
      <c r="AM755">
        <v>0</v>
      </c>
      <c r="AN755">
        <v>49295.35</v>
      </c>
      <c r="AO755">
        <v>63.2</v>
      </c>
      <c r="AP755">
        <v>2270586.6799999997</v>
      </c>
      <c r="AQ755">
        <v>2319882.0299999998</v>
      </c>
      <c r="AS755">
        <v>2319882.0299999998</v>
      </c>
      <c r="AU755">
        <v>89</v>
      </c>
      <c r="AV755">
        <v>45</v>
      </c>
      <c r="AX755">
        <v>0</v>
      </c>
      <c r="AY755">
        <v>276.66000000000003</v>
      </c>
    </row>
    <row r="756" spans="1:51" x14ac:dyDescent="0.25">
      <c r="A756" t="s">
        <v>1705</v>
      </c>
      <c r="B756" t="s">
        <v>1706</v>
      </c>
      <c r="C756" t="s">
        <v>1696</v>
      </c>
      <c r="D756" t="s">
        <v>102</v>
      </c>
      <c r="F756">
        <v>563.28</v>
      </c>
      <c r="H756">
        <v>3324445.26</v>
      </c>
      <c r="I756">
        <v>479058.37</v>
      </c>
      <c r="J756">
        <v>1008609.78</v>
      </c>
      <c r="K756">
        <v>2849620.3633199995</v>
      </c>
      <c r="L756">
        <v>7661733.7733199997</v>
      </c>
      <c r="M756">
        <v>0.9</v>
      </c>
      <c r="N756">
        <v>7180522.4299999997</v>
      </c>
      <c r="O756">
        <v>12747.69</v>
      </c>
      <c r="Q756">
        <v>3561539.12</v>
      </c>
      <c r="R756">
        <v>1509169.07</v>
      </c>
      <c r="S756">
        <v>5243129.6800000006</v>
      </c>
      <c r="T756">
        <v>0.73018777270221558</v>
      </c>
      <c r="V756">
        <v>1937392.7499999991</v>
      </c>
      <c r="W756">
        <v>0.73018777270221558</v>
      </c>
      <c r="X756">
        <v>2</v>
      </c>
      <c r="Y756">
        <v>0</v>
      </c>
      <c r="AA756">
        <v>0</v>
      </c>
      <c r="AB756">
        <v>0</v>
      </c>
      <c r="AC756">
        <v>614547.61552799959</v>
      </c>
      <c r="AD756">
        <v>32055.210796322972</v>
      </c>
      <c r="AE756">
        <v>32055.210796322972</v>
      </c>
      <c r="AF756">
        <v>31455.988426311487</v>
      </c>
      <c r="AG756">
        <v>0</v>
      </c>
      <c r="AH756">
        <v>56.908128810401529</v>
      </c>
      <c r="AI756">
        <v>55.844319745617611</v>
      </c>
      <c r="AJ756">
        <v>0</v>
      </c>
      <c r="AK756">
        <v>0</v>
      </c>
      <c r="AL756">
        <v>0</v>
      </c>
      <c r="AM756">
        <v>0</v>
      </c>
      <c r="AN756">
        <v>31455.98</v>
      </c>
      <c r="AO756">
        <v>55.84</v>
      </c>
      <c r="AP756">
        <v>1572532.8599999999</v>
      </c>
      <c r="AQ756">
        <v>1603988.8399999999</v>
      </c>
      <c r="AS756">
        <v>1603988.8399999999</v>
      </c>
      <c r="AU756">
        <v>90</v>
      </c>
      <c r="AV756">
        <v>45</v>
      </c>
      <c r="AX756">
        <v>0</v>
      </c>
      <c r="AY756">
        <v>259</v>
      </c>
    </row>
    <row r="757" spans="1:51" x14ac:dyDescent="0.25">
      <c r="A757" t="s">
        <v>1707</v>
      </c>
      <c r="B757" t="s">
        <v>1708</v>
      </c>
      <c r="C757" t="s">
        <v>1696</v>
      </c>
      <c r="D757" t="s">
        <v>102</v>
      </c>
      <c r="F757">
        <v>1570.54</v>
      </c>
      <c r="H757">
        <v>9048779.0899999999</v>
      </c>
      <c r="I757">
        <v>1335712.8500000001</v>
      </c>
      <c r="J757">
        <v>2233077.11</v>
      </c>
      <c r="K757">
        <v>7764119.9477600008</v>
      </c>
      <c r="L757">
        <v>20381688.997759998</v>
      </c>
      <c r="M757">
        <v>0.9</v>
      </c>
      <c r="N757">
        <v>19119932.09</v>
      </c>
      <c r="O757">
        <v>12174.11</v>
      </c>
      <c r="Q757">
        <v>7466114.21</v>
      </c>
      <c r="R757">
        <v>6460966.6500000004</v>
      </c>
      <c r="S757">
        <v>14171078.17</v>
      </c>
      <c r="T757">
        <v>0.74116780871892729</v>
      </c>
      <c r="V757">
        <v>4948853.92</v>
      </c>
      <c r="W757">
        <v>0.74116780871892729</v>
      </c>
      <c r="X757">
        <v>2</v>
      </c>
      <c r="Y757">
        <v>0</v>
      </c>
      <c r="AA757">
        <v>0</v>
      </c>
      <c r="AB757">
        <v>0</v>
      </c>
      <c r="AC757">
        <v>1937213.4475469007</v>
      </c>
      <c r="AD757">
        <v>101046.33693067872</v>
      </c>
      <c r="AE757">
        <v>101046.33693067872</v>
      </c>
      <c r="AF757">
        <v>99157.432631115487</v>
      </c>
      <c r="AG757">
        <v>0</v>
      </c>
      <c r="AH757">
        <v>64.338594961401</v>
      </c>
      <c r="AI757">
        <v>63.13588487470264</v>
      </c>
      <c r="AJ757">
        <v>0</v>
      </c>
      <c r="AK757">
        <v>0</v>
      </c>
      <c r="AL757">
        <v>0</v>
      </c>
      <c r="AM757">
        <v>0</v>
      </c>
      <c r="AN757">
        <v>99157.43</v>
      </c>
      <c r="AO757">
        <v>63.13</v>
      </c>
      <c r="AP757">
        <v>6533395.5399999991</v>
      </c>
      <c r="AQ757">
        <v>6632552.9699999988</v>
      </c>
      <c r="AS757">
        <v>6632552.9699999988</v>
      </c>
      <c r="AU757">
        <v>90</v>
      </c>
      <c r="AV757">
        <v>45</v>
      </c>
      <c r="AX757">
        <v>51</v>
      </c>
      <c r="AY757">
        <v>396.66</v>
      </c>
    </row>
    <row r="758" spans="1:51" x14ac:dyDescent="0.25">
      <c r="A758" t="s">
        <v>1709</v>
      </c>
      <c r="B758" t="s">
        <v>1710</v>
      </c>
      <c r="C758" t="s">
        <v>1696</v>
      </c>
      <c r="D758" t="s">
        <v>102</v>
      </c>
      <c r="F758">
        <v>1471.8</v>
      </c>
      <c r="H758">
        <v>8340307.879999999</v>
      </c>
      <c r="I758">
        <v>1251736.46</v>
      </c>
      <c r="J758">
        <v>1795534.06</v>
      </c>
      <c r="K758">
        <v>6676973.6351999994</v>
      </c>
      <c r="L758">
        <v>18064552.0352</v>
      </c>
      <c r="M758">
        <v>0.9</v>
      </c>
      <c r="N758">
        <v>16925794.190000001</v>
      </c>
      <c r="O758">
        <v>11500.06</v>
      </c>
      <c r="Q758">
        <v>19598214.350000001</v>
      </c>
      <c r="R758">
        <v>976611.71</v>
      </c>
      <c r="S758">
        <v>20839342.570000004</v>
      </c>
      <c r="T758">
        <v>1.2312180058476774</v>
      </c>
      <c r="V758">
        <v>-3913548.3800000027</v>
      </c>
      <c r="W758">
        <v>1.2312180058476774</v>
      </c>
      <c r="X758">
        <v>4</v>
      </c>
      <c r="Y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0.92076775752111628</v>
      </c>
      <c r="AL758">
        <v>0</v>
      </c>
      <c r="AM758">
        <v>1355.1859855195789</v>
      </c>
      <c r="AN758">
        <v>1355.18</v>
      </c>
      <c r="AO758">
        <v>0.92</v>
      </c>
      <c r="AP758">
        <v>980168.94</v>
      </c>
      <c r="AQ758">
        <v>981524.12</v>
      </c>
      <c r="AS758">
        <v>981524.12</v>
      </c>
      <c r="AU758">
        <v>90</v>
      </c>
      <c r="AV758">
        <v>45</v>
      </c>
      <c r="AX758">
        <v>12.5</v>
      </c>
      <c r="AY758">
        <v>285</v>
      </c>
    </row>
    <row r="759" spans="1:51" x14ac:dyDescent="0.25">
      <c r="A759" t="s">
        <v>1711</v>
      </c>
      <c r="B759" t="s">
        <v>1712</v>
      </c>
      <c r="C759" t="s">
        <v>1696</v>
      </c>
      <c r="D759" t="s">
        <v>211</v>
      </c>
      <c r="F759">
        <v>1481.45</v>
      </c>
      <c r="H759">
        <v>8627938.7399999984</v>
      </c>
      <c r="I759">
        <v>1259943.5900000001</v>
      </c>
      <c r="J759">
        <v>4039014.5699999994</v>
      </c>
      <c r="K759">
        <v>7582771.5917999987</v>
      </c>
      <c r="L759">
        <v>21509668.491799995</v>
      </c>
      <c r="M759">
        <v>0.9</v>
      </c>
      <c r="N759">
        <v>20116978.800000001</v>
      </c>
      <c r="O759">
        <v>13579.24</v>
      </c>
      <c r="Q759">
        <v>8121104.8499999996</v>
      </c>
      <c r="R759">
        <v>4949051.9400000004</v>
      </c>
      <c r="S759">
        <v>13798044.420000002</v>
      </c>
      <c r="T759">
        <v>0.68589048868511016</v>
      </c>
      <c r="V759">
        <v>6318934.379999999</v>
      </c>
      <c r="W759">
        <v>0.68589048868511016</v>
      </c>
      <c r="X759">
        <v>1</v>
      </c>
      <c r="Y759">
        <v>1</v>
      </c>
      <c r="AA759">
        <v>154532.45426829532</v>
      </c>
      <c r="AB759">
        <v>46359.736280488592</v>
      </c>
      <c r="AC759">
        <v>2550134.7430861276</v>
      </c>
      <c r="AD759">
        <v>133016.71779886409</v>
      </c>
      <c r="AE759">
        <v>133016.71779886409</v>
      </c>
      <c r="AF759">
        <v>130530.17689301776</v>
      </c>
      <c r="AG759">
        <v>31.293486975928037</v>
      </c>
      <c r="AH759">
        <v>89.788192513324162</v>
      </c>
      <c r="AI759">
        <v>88.10974173479886</v>
      </c>
      <c r="AJ759">
        <v>0</v>
      </c>
      <c r="AK759">
        <v>0</v>
      </c>
      <c r="AL759">
        <v>0</v>
      </c>
      <c r="AM759">
        <v>0</v>
      </c>
      <c r="AN759">
        <v>176889.91</v>
      </c>
      <c r="AO759">
        <v>119.4</v>
      </c>
      <c r="AP759">
        <v>5313306.28</v>
      </c>
      <c r="AQ759">
        <v>5490196.1900000004</v>
      </c>
      <c r="AS759">
        <v>5490196.1900000004</v>
      </c>
      <c r="AU759">
        <v>90</v>
      </c>
      <c r="AV759">
        <v>45</v>
      </c>
      <c r="AX759">
        <v>401.5</v>
      </c>
      <c r="AY759">
        <v>773.33</v>
      </c>
    </row>
    <row r="760" spans="1:51" x14ac:dyDescent="0.25">
      <c r="A760" t="s">
        <v>1713</v>
      </c>
      <c r="B760" t="s">
        <v>1714</v>
      </c>
      <c r="C760" t="s">
        <v>1696</v>
      </c>
      <c r="D760" t="s">
        <v>211</v>
      </c>
      <c r="F760">
        <v>76.650000000000006</v>
      </c>
      <c r="H760">
        <v>432400.9</v>
      </c>
      <c r="I760">
        <v>65189.29</v>
      </c>
      <c r="J760">
        <v>131086.47</v>
      </c>
      <c r="K760">
        <v>343287.83760000009</v>
      </c>
      <c r="L760">
        <v>971964.49760000012</v>
      </c>
      <c r="M760">
        <v>0.9</v>
      </c>
      <c r="N760">
        <v>909096.83</v>
      </c>
      <c r="O760">
        <v>11860.36</v>
      </c>
      <c r="Q760">
        <v>976447.08</v>
      </c>
      <c r="R760">
        <v>96804.03</v>
      </c>
      <c r="S760">
        <v>1110932.3899999999</v>
      </c>
      <c r="T760">
        <v>1.2220176699989151</v>
      </c>
      <c r="V760">
        <v>-201835.55999999994</v>
      </c>
      <c r="W760">
        <v>1.2220176699989151</v>
      </c>
      <c r="X760">
        <v>4</v>
      </c>
      <c r="Y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0.9496155776983396</v>
      </c>
      <c r="AL760">
        <v>0</v>
      </c>
      <c r="AM760">
        <v>72.788034030577734</v>
      </c>
      <c r="AN760">
        <v>72.78</v>
      </c>
      <c r="AO760">
        <v>0.94</v>
      </c>
      <c r="AP760">
        <v>96804.030000000013</v>
      </c>
      <c r="AQ760">
        <v>96876.810000000012</v>
      </c>
      <c r="AS760">
        <v>96876.810000000012</v>
      </c>
      <c r="AU760">
        <v>90</v>
      </c>
      <c r="AV760">
        <v>45</v>
      </c>
      <c r="AX760">
        <v>1</v>
      </c>
      <c r="AY760">
        <v>33</v>
      </c>
    </row>
    <row r="761" spans="1:51" x14ac:dyDescent="0.25">
      <c r="A761" t="s">
        <v>1715</v>
      </c>
      <c r="B761" t="s">
        <v>1716</v>
      </c>
      <c r="C761" t="s">
        <v>1717</v>
      </c>
      <c r="D761" t="s">
        <v>102</v>
      </c>
      <c r="F761">
        <v>604.25</v>
      </c>
      <c r="H761">
        <v>3453630.94</v>
      </c>
      <c r="I761">
        <v>513902.54</v>
      </c>
      <c r="J761">
        <v>788128.17999999982</v>
      </c>
      <c r="K761">
        <v>2772531.051</v>
      </c>
      <c r="L761">
        <v>7528192.7110000001</v>
      </c>
      <c r="M761">
        <v>0.9</v>
      </c>
      <c r="N761">
        <v>7052626.54</v>
      </c>
      <c r="O761">
        <v>11671.7</v>
      </c>
      <c r="Q761">
        <v>9506795.9000000004</v>
      </c>
      <c r="R761">
        <v>414667.78</v>
      </c>
      <c r="S761">
        <v>13492654.18</v>
      </c>
      <c r="T761">
        <v>1.913138899879987</v>
      </c>
      <c r="V761">
        <v>-6440027.6399999997</v>
      </c>
      <c r="W761">
        <v>1.913138899879987</v>
      </c>
      <c r="X761">
        <v>4</v>
      </c>
      <c r="Y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0.93451026050748798</v>
      </c>
      <c r="AL761">
        <v>0</v>
      </c>
      <c r="AM761">
        <v>564.67782491164962</v>
      </c>
      <c r="AN761">
        <v>564.66999999999996</v>
      </c>
      <c r="AO761">
        <v>0.93</v>
      </c>
      <c r="AP761">
        <v>414667.77999999997</v>
      </c>
      <c r="AQ761">
        <v>415232.44999999995</v>
      </c>
      <c r="AS761">
        <v>415232.44999999995</v>
      </c>
      <c r="AU761">
        <v>71</v>
      </c>
      <c r="AV761">
        <v>36</v>
      </c>
      <c r="AX761">
        <v>0</v>
      </c>
      <c r="AY761">
        <v>147.33000000000001</v>
      </c>
    </row>
    <row r="762" spans="1:51" x14ac:dyDescent="0.25">
      <c r="A762" t="s">
        <v>1718</v>
      </c>
      <c r="B762" t="s">
        <v>1719</v>
      </c>
      <c r="C762" t="s">
        <v>1717</v>
      </c>
      <c r="D762" t="s">
        <v>102</v>
      </c>
      <c r="F762">
        <v>899.2</v>
      </c>
      <c r="H762">
        <v>5199278.97</v>
      </c>
      <c r="I762">
        <v>764751.61</v>
      </c>
      <c r="J762">
        <v>1300313.6299999997</v>
      </c>
      <c r="K762">
        <v>4431215.6747999992</v>
      </c>
      <c r="L762">
        <v>11695559.884799998</v>
      </c>
      <c r="M762">
        <v>0.9</v>
      </c>
      <c r="N762">
        <v>10969125.460000001</v>
      </c>
      <c r="O762">
        <v>12198.76</v>
      </c>
      <c r="Q762">
        <v>4811058.42</v>
      </c>
      <c r="R762">
        <v>2648467.4300000002</v>
      </c>
      <c r="S762">
        <v>7724139.2100000009</v>
      </c>
      <c r="T762">
        <v>0.70417092394164305</v>
      </c>
      <c r="V762">
        <v>3244986.25</v>
      </c>
      <c r="W762">
        <v>0.70417092394164305</v>
      </c>
      <c r="X762">
        <v>2</v>
      </c>
      <c r="Y762">
        <v>0</v>
      </c>
      <c r="AA762">
        <v>0</v>
      </c>
      <c r="AB762">
        <v>0</v>
      </c>
      <c r="AC762">
        <v>1205928.5774256</v>
      </c>
      <c r="AD762">
        <v>62902.033590147847</v>
      </c>
      <c r="AE762">
        <v>62902.033590147847</v>
      </c>
      <c r="AF762">
        <v>61726.17778667411</v>
      </c>
      <c r="AG762">
        <v>0</v>
      </c>
      <c r="AH762">
        <v>69.953329170538083</v>
      </c>
      <c r="AI762">
        <v>68.645660349948969</v>
      </c>
      <c r="AJ762">
        <v>0</v>
      </c>
      <c r="AK762">
        <v>0</v>
      </c>
      <c r="AL762">
        <v>0</v>
      </c>
      <c r="AM762">
        <v>0</v>
      </c>
      <c r="AN762">
        <v>61726.17</v>
      </c>
      <c r="AO762">
        <v>68.64</v>
      </c>
      <c r="AP762">
        <v>2691790.4499999997</v>
      </c>
      <c r="AQ762">
        <v>2753516.6199999996</v>
      </c>
      <c r="AS762">
        <v>2753516.6199999996</v>
      </c>
      <c r="AU762">
        <v>71</v>
      </c>
      <c r="AV762">
        <v>36</v>
      </c>
      <c r="AX762">
        <v>3</v>
      </c>
      <c r="AY762">
        <v>272.33</v>
      </c>
    </row>
    <row r="763" spans="1:51" x14ac:dyDescent="0.25">
      <c r="A763" t="s">
        <v>1720</v>
      </c>
      <c r="B763" t="s">
        <v>1721</v>
      </c>
      <c r="C763" t="s">
        <v>1717</v>
      </c>
      <c r="D763" t="s">
        <v>102</v>
      </c>
      <c r="F763">
        <v>736.75</v>
      </c>
      <c r="H763">
        <v>4311942.09</v>
      </c>
      <c r="I763">
        <v>626591.14</v>
      </c>
      <c r="J763">
        <v>1240847.8400000001</v>
      </c>
      <c r="K763">
        <v>3687017.1989999996</v>
      </c>
      <c r="L763">
        <v>9866398.2689999994</v>
      </c>
      <c r="M763">
        <v>0.9</v>
      </c>
      <c r="N763">
        <v>9248460.1600000001</v>
      </c>
      <c r="O763">
        <v>12553.05</v>
      </c>
      <c r="Q763">
        <v>4192385.77</v>
      </c>
      <c r="R763">
        <v>2670781.5499999998</v>
      </c>
      <c r="S763">
        <v>7149230.3499999996</v>
      </c>
      <c r="T763">
        <v>0.77301845132238745</v>
      </c>
      <c r="V763">
        <v>2099229.8100000005</v>
      </c>
      <c r="W763">
        <v>0.77301845132238745</v>
      </c>
      <c r="X763">
        <v>2</v>
      </c>
      <c r="Y763">
        <v>0</v>
      </c>
      <c r="AA763">
        <v>0</v>
      </c>
      <c r="AB763">
        <v>0</v>
      </c>
      <c r="AC763">
        <v>648847.04618500033</v>
      </c>
      <c r="AD763">
        <v>33844.291824583714</v>
      </c>
      <c r="AE763">
        <v>33844.291824583714</v>
      </c>
      <c r="AF763">
        <v>33211.625363977764</v>
      </c>
      <c r="AG763">
        <v>0</v>
      </c>
      <c r="AH763">
        <v>45.937281064925301</v>
      </c>
      <c r="AI763">
        <v>45.078554956196491</v>
      </c>
      <c r="AJ763">
        <v>0</v>
      </c>
      <c r="AK763">
        <v>0</v>
      </c>
      <c r="AL763">
        <v>0</v>
      </c>
      <c r="AM763">
        <v>0</v>
      </c>
      <c r="AN763">
        <v>33211.620000000003</v>
      </c>
      <c r="AO763">
        <v>45.07</v>
      </c>
      <c r="AP763">
        <v>2752567.38</v>
      </c>
      <c r="AQ763">
        <v>2785779</v>
      </c>
      <c r="AS763">
        <v>2785779</v>
      </c>
      <c r="AU763">
        <v>71</v>
      </c>
      <c r="AV763">
        <v>36</v>
      </c>
      <c r="AX763">
        <v>0</v>
      </c>
      <c r="AY763">
        <v>303.66000000000003</v>
      </c>
    </row>
    <row r="764" spans="1:51" x14ac:dyDescent="0.25">
      <c r="A764" t="s">
        <v>1722</v>
      </c>
      <c r="B764" t="s">
        <v>1723</v>
      </c>
      <c r="C764" t="s">
        <v>1717</v>
      </c>
      <c r="D764" t="s">
        <v>102</v>
      </c>
      <c r="F764">
        <v>3242.2</v>
      </c>
      <c r="H764">
        <v>19453602.579999998</v>
      </c>
      <c r="I764">
        <v>2757426.25</v>
      </c>
      <c r="J764">
        <v>6596784.9000000004</v>
      </c>
      <c r="K764">
        <v>16751847.1428</v>
      </c>
      <c r="L764">
        <v>45559660.872799993</v>
      </c>
      <c r="M764">
        <v>0.9</v>
      </c>
      <c r="N764">
        <v>42678879.490000002</v>
      </c>
      <c r="O764">
        <v>13163.55</v>
      </c>
      <c r="Q764">
        <v>11110756.4</v>
      </c>
      <c r="R764">
        <v>13736143.82</v>
      </c>
      <c r="S764">
        <v>27359139.27</v>
      </c>
      <c r="T764">
        <v>0.64104633478979833</v>
      </c>
      <c r="V764">
        <v>15319740.220000003</v>
      </c>
      <c r="W764">
        <v>0.64104633478979833</v>
      </c>
      <c r="X764">
        <v>1</v>
      </c>
      <c r="Y764">
        <v>1</v>
      </c>
      <c r="AA764">
        <v>2241744.2877168059</v>
      </c>
      <c r="AB764">
        <v>672523.28631504171</v>
      </c>
      <c r="AC764">
        <v>7690044.8447530866</v>
      </c>
      <c r="AD764">
        <v>401117.83416480577</v>
      </c>
      <c r="AE764">
        <v>401117.83416480577</v>
      </c>
      <c r="AF764">
        <v>393619.55936732166</v>
      </c>
      <c r="AG764">
        <v>207.4280693094324</v>
      </c>
      <c r="AH764">
        <v>123.71779475812899</v>
      </c>
      <c r="AI764">
        <v>121.40508277321624</v>
      </c>
      <c r="AJ764">
        <v>0</v>
      </c>
      <c r="AK764">
        <v>0</v>
      </c>
      <c r="AL764">
        <v>0</v>
      </c>
      <c r="AM764">
        <v>0</v>
      </c>
      <c r="AN764">
        <v>1066142.8400000001</v>
      </c>
      <c r="AO764">
        <v>328.83</v>
      </c>
      <c r="AP764">
        <v>14416753.170000002</v>
      </c>
      <c r="AQ764">
        <v>15482896.010000002</v>
      </c>
      <c r="AS764">
        <v>15482896.010000002</v>
      </c>
      <c r="AU764">
        <v>71</v>
      </c>
      <c r="AV764">
        <v>36</v>
      </c>
      <c r="AX764">
        <v>144</v>
      </c>
      <c r="AY764">
        <v>1650.66</v>
      </c>
    </row>
    <row r="765" spans="1:51" x14ac:dyDescent="0.25">
      <c r="A765" t="s">
        <v>1724</v>
      </c>
      <c r="B765" t="s">
        <v>1725</v>
      </c>
      <c r="C765" t="s">
        <v>1717</v>
      </c>
      <c r="D765" t="s">
        <v>102</v>
      </c>
      <c r="F765">
        <v>988.04</v>
      </c>
      <c r="H765">
        <v>5712089.4399999995</v>
      </c>
      <c r="I765">
        <v>840308.25</v>
      </c>
      <c r="J765">
        <v>1469132.7200000002</v>
      </c>
      <c r="K765">
        <v>4868492.2877599997</v>
      </c>
      <c r="L765">
        <v>12890022.697760001</v>
      </c>
      <c r="M765">
        <v>0.9</v>
      </c>
      <c r="N765">
        <v>12087869.65</v>
      </c>
      <c r="O765">
        <v>12234.19</v>
      </c>
      <c r="Q765">
        <v>4966905.63</v>
      </c>
      <c r="R765">
        <v>3093103.22</v>
      </c>
      <c r="S765">
        <v>8394779.3399999999</v>
      </c>
      <c r="T765">
        <v>0.69447963810562763</v>
      </c>
      <c r="V765">
        <v>3693090.3100000005</v>
      </c>
      <c r="W765">
        <v>0.69447963810562763</v>
      </c>
      <c r="X765">
        <v>2</v>
      </c>
      <c r="Y765">
        <v>0</v>
      </c>
      <c r="AA765">
        <v>0</v>
      </c>
      <c r="AB765">
        <v>0</v>
      </c>
      <c r="AC765">
        <v>1463503.1005395004</v>
      </c>
      <c r="AD765">
        <v>76337.291372548701</v>
      </c>
      <c r="AE765">
        <v>76337.291372548701</v>
      </c>
      <c r="AF765">
        <v>74910.284295691075</v>
      </c>
      <c r="AG765">
        <v>0</v>
      </c>
      <c r="AH765">
        <v>77.261336962621655</v>
      </c>
      <c r="AI765">
        <v>75.8170562889064</v>
      </c>
      <c r="AJ765">
        <v>0</v>
      </c>
      <c r="AK765">
        <v>0</v>
      </c>
      <c r="AL765">
        <v>0</v>
      </c>
      <c r="AM765">
        <v>0</v>
      </c>
      <c r="AN765">
        <v>74910.28</v>
      </c>
      <c r="AO765">
        <v>75.81</v>
      </c>
      <c r="AP765">
        <v>3146664.06</v>
      </c>
      <c r="AQ765">
        <v>3221574.34</v>
      </c>
      <c r="AS765">
        <v>3221574.34</v>
      </c>
      <c r="AU765">
        <v>71</v>
      </c>
      <c r="AV765">
        <v>36</v>
      </c>
      <c r="AX765">
        <v>0</v>
      </c>
      <c r="AY765">
        <v>320</v>
      </c>
    </row>
    <row r="766" spans="1:51" x14ac:dyDescent="0.25">
      <c r="A766" t="s">
        <v>1726</v>
      </c>
      <c r="B766" t="s">
        <v>1727</v>
      </c>
      <c r="C766" t="s">
        <v>1717</v>
      </c>
      <c r="D766" t="s">
        <v>211</v>
      </c>
      <c r="F766">
        <v>844.97</v>
      </c>
      <c r="H766">
        <v>5112794.62</v>
      </c>
      <c r="I766">
        <v>718630.08</v>
      </c>
      <c r="J766">
        <v>2249548.85</v>
      </c>
      <c r="K766">
        <v>4364784.8996799989</v>
      </c>
      <c r="L766">
        <v>12445758.449680001</v>
      </c>
      <c r="M766">
        <v>0.9</v>
      </c>
      <c r="N766">
        <v>11637661.09</v>
      </c>
      <c r="O766">
        <v>13772.86</v>
      </c>
      <c r="Q766">
        <v>1535073.41</v>
      </c>
      <c r="R766">
        <v>6520166.7400000002</v>
      </c>
      <c r="S766">
        <v>8268073.1400000006</v>
      </c>
      <c r="T766">
        <v>0.71045831942163906</v>
      </c>
      <c r="V766">
        <v>3369587.9499999993</v>
      </c>
      <c r="W766">
        <v>0.71045831942163906</v>
      </c>
      <c r="X766">
        <v>2</v>
      </c>
      <c r="Y766">
        <v>0</v>
      </c>
      <c r="AA766">
        <v>0</v>
      </c>
      <c r="AB766">
        <v>0</v>
      </c>
      <c r="AC766">
        <v>1916418.0154608001</v>
      </c>
      <c r="AD766">
        <v>99961.633414991258</v>
      </c>
      <c r="AE766">
        <v>99961.633414991258</v>
      </c>
      <c r="AF766">
        <v>98093.005962632684</v>
      </c>
      <c r="AG766">
        <v>0</v>
      </c>
      <c r="AH766">
        <v>118.30199109434803</v>
      </c>
      <c r="AI766">
        <v>116.09051914580716</v>
      </c>
      <c r="AJ766">
        <v>0</v>
      </c>
      <c r="AK766">
        <v>0</v>
      </c>
      <c r="AL766">
        <v>0</v>
      </c>
      <c r="AM766">
        <v>0</v>
      </c>
      <c r="AN766">
        <v>98093</v>
      </c>
      <c r="AO766">
        <v>116.09</v>
      </c>
      <c r="AP766">
        <v>6940879.0900000008</v>
      </c>
      <c r="AQ766">
        <v>7038972.0900000008</v>
      </c>
      <c r="AS766">
        <v>7038972.0900000008</v>
      </c>
      <c r="AU766">
        <v>71</v>
      </c>
      <c r="AV766">
        <v>36</v>
      </c>
      <c r="AX766">
        <v>57</v>
      </c>
      <c r="AY766">
        <v>642.33000000000004</v>
      </c>
    </row>
    <row r="767" spans="1:51" x14ac:dyDescent="0.25">
      <c r="A767" t="s">
        <v>1728</v>
      </c>
      <c r="B767" t="s">
        <v>1729</v>
      </c>
      <c r="C767" t="s">
        <v>1717</v>
      </c>
      <c r="D767" t="s">
        <v>211</v>
      </c>
      <c r="F767">
        <v>237.87</v>
      </c>
      <c r="H767">
        <v>1381496.15</v>
      </c>
      <c r="I767">
        <v>202303.67</v>
      </c>
      <c r="J767">
        <v>445281.80000000005</v>
      </c>
      <c r="K767">
        <v>1156299.6112800001</v>
      </c>
      <c r="L767">
        <v>3185381.2312799999</v>
      </c>
      <c r="M767">
        <v>0.9</v>
      </c>
      <c r="N767">
        <v>2982473.06</v>
      </c>
      <c r="O767">
        <v>12538.24</v>
      </c>
      <c r="Q767">
        <v>1756676.63</v>
      </c>
      <c r="R767">
        <v>774706</v>
      </c>
      <c r="S767">
        <v>2694951.79</v>
      </c>
      <c r="T767">
        <v>0.90359635637412927</v>
      </c>
      <c r="V767">
        <v>287521.27</v>
      </c>
      <c r="W767">
        <v>0.90359635637412927</v>
      </c>
      <c r="X767">
        <v>3</v>
      </c>
      <c r="Y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25.676151673157463</v>
      </c>
      <c r="AK767">
        <v>0</v>
      </c>
      <c r="AL767">
        <v>6107.5861984939656</v>
      </c>
      <c r="AM767">
        <v>0</v>
      </c>
      <c r="AN767">
        <v>6107.58</v>
      </c>
      <c r="AO767">
        <v>25.67</v>
      </c>
      <c r="AP767">
        <v>786778.38</v>
      </c>
      <c r="AQ767">
        <v>792885.96</v>
      </c>
      <c r="AS767">
        <v>792885.96</v>
      </c>
      <c r="AU767">
        <v>71</v>
      </c>
      <c r="AV767">
        <v>36</v>
      </c>
      <c r="AX767">
        <v>6</v>
      </c>
      <c r="AY767">
        <v>111.33</v>
      </c>
    </row>
    <row r="768" spans="1:51" x14ac:dyDescent="0.25">
      <c r="A768" t="s">
        <v>1730</v>
      </c>
      <c r="B768" t="s">
        <v>1731</v>
      </c>
      <c r="C768" t="s">
        <v>1717</v>
      </c>
      <c r="D768" t="s">
        <v>211</v>
      </c>
      <c r="F768">
        <v>229.31</v>
      </c>
      <c r="H768">
        <v>1286701.6099999999</v>
      </c>
      <c r="I768">
        <v>195023.56</v>
      </c>
      <c r="J768">
        <v>346610.6</v>
      </c>
      <c r="K768">
        <v>1078057.0666399999</v>
      </c>
      <c r="L768">
        <v>2906392.8366399999</v>
      </c>
      <c r="M768">
        <v>0.9</v>
      </c>
      <c r="N768">
        <v>2723559.25</v>
      </c>
      <c r="O768">
        <v>11877.19</v>
      </c>
      <c r="Q768">
        <v>1395551.75</v>
      </c>
      <c r="R768">
        <v>953100.74</v>
      </c>
      <c r="S768">
        <v>2426816.0099999998</v>
      </c>
      <c r="T768">
        <v>0.89104579237628112</v>
      </c>
      <c r="V768">
        <v>296743.24000000022</v>
      </c>
      <c r="W768">
        <v>0.89104579237628112</v>
      </c>
      <c r="X768">
        <v>2</v>
      </c>
      <c r="Y768">
        <v>0</v>
      </c>
      <c r="AA768">
        <v>0</v>
      </c>
      <c r="AB768">
        <v>0</v>
      </c>
      <c r="AC768">
        <v>11891.2547940002</v>
      </c>
      <c r="AD768">
        <v>620.25572864190144</v>
      </c>
      <c r="AE768">
        <v>7405.4440625674315</v>
      </c>
      <c r="AF768">
        <v>7267.0107897259331</v>
      </c>
      <c r="AG768">
        <v>0</v>
      </c>
      <c r="AH768">
        <v>2.7048786735942674</v>
      </c>
      <c r="AI768">
        <v>31.69077139996482</v>
      </c>
      <c r="AJ768">
        <v>0</v>
      </c>
      <c r="AK768">
        <v>0</v>
      </c>
      <c r="AL768">
        <v>0</v>
      </c>
      <c r="AM768">
        <v>0</v>
      </c>
      <c r="AN768">
        <v>7267.01</v>
      </c>
      <c r="AO768">
        <v>31.69</v>
      </c>
      <c r="AP768">
        <v>958690.19</v>
      </c>
      <c r="AQ768">
        <v>965957.2</v>
      </c>
      <c r="AS768">
        <v>965957.2</v>
      </c>
      <c r="AU768">
        <v>71</v>
      </c>
      <c r="AV768">
        <v>36</v>
      </c>
      <c r="AX768">
        <v>0</v>
      </c>
      <c r="AY768">
        <v>77.66</v>
      </c>
    </row>
    <row r="769" spans="1:51" x14ac:dyDescent="0.25">
      <c r="A769" t="s">
        <v>1732</v>
      </c>
      <c r="B769" t="s">
        <v>1733</v>
      </c>
      <c r="C769" t="s">
        <v>1717</v>
      </c>
      <c r="D769" t="s">
        <v>222</v>
      </c>
      <c r="F769">
        <v>652.48</v>
      </c>
      <c r="H769">
        <v>4173508.34</v>
      </c>
      <c r="I769">
        <v>554921.18999999994</v>
      </c>
      <c r="J769">
        <v>1236540.97</v>
      </c>
      <c r="K769">
        <v>3702515.6201200006</v>
      </c>
      <c r="L769">
        <v>9667486.1201200001</v>
      </c>
      <c r="M769">
        <v>0.9</v>
      </c>
      <c r="N769">
        <v>9070989.0700000003</v>
      </c>
      <c r="O769">
        <v>13902.32</v>
      </c>
      <c r="Q769">
        <v>2378676.11</v>
      </c>
      <c r="R769">
        <v>3490503.66</v>
      </c>
      <c r="S769">
        <v>6220294.7800000003</v>
      </c>
      <c r="T769">
        <v>0.68573500993095127</v>
      </c>
      <c r="V769">
        <v>2850694.29</v>
      </c>
      <c r="W769">
        <v>0.68573500993095127</v>
      </c>
      <c r="X769">
        <v>1</v>
      </c>
      <c r="Y769">
        <v>1</v>
      </c>
      <c r="AA769">
        <v>71090.898888446391</v>
      </c>
      <c r="AB769">
        <v>21327.269666533917</v>
      </c>
      <c r="AC769">
        <v>1546080.2435541071</v>
      </c>
      <c r="AD769">
        <v>80644.569863926605</v>
      </c>
      <c r="AE769">
        <v>80644.569863926605</v>
      </c>
      <c r="AF769">
        <v>79137.044906768569</v>
      </c>
      <c r="AG769">
        <v>32.686472637527459</v>
      </c>
      <c r="AH769">
        <v>123.59699893318815</v>
      </c>
      <c r="AI769">
        <v>121.28654503857371</v>
      </c>
      <c r="AJ769">
        <v>0</v>
      </c>
      <c r="AK769">
        <v>0</v>
      </c>
      <c r="AL769">
        <v>0</v>
      </c>
      <c r="AM769">
        <v>0</v>
      </c>
      <c r="AN769">
        <v>100464.31</v>
      </c>
      <c r="AO769">
        <v>153.97</v>
      </c>
      <c r="AP769">
        <v>3656256.2499999991</v>
      </c>
      <c r="AQ769">
        <v>3756720.5599999991</v>
      </c>
      <c r="AS769">
        <v>3756720.5599999991</v>
      </c>
      <c r="AU769">
        <v>71</v>
      </c>
      <c r="AV769">
        <v>36</v>
      </c>
      <c r="AX769">
        <v>7</v>
      </c>
      <c r="AY769">
        <v>322.33</v>
      </c>
    </row>
    <row r="770" spans="1:51" x14ac:dyDescent="0.25">
      <c r="A770" t="s">
        <v>1734</v>
      </c>
      <c r="B770" t="s">
        <v>1735</v>
      </c>
      <c r="C770" t="s">
        <v>1736</v>
      </c>
      <c r="D770" t="s">
        <v>97</v>
      </c>
      <c r="F770">
        <v>49.32</v>
      </c>
      <c r="H770">
        <v>314436.41000000003</v>
      </c>
      <c r="I770">
        <v>41945.67</v>
      </c>
      <c r="J770">
        <v>92274.5</v>
      </c>
      <c r="K770">
        <v>279202.27908000001</v>
      </c>
      <c r="L770">
        <v>727858.85908000008</v>
      </c>
      <c r="M770">
        <v>0.9</v>
      </c>
      <c r="N770">
        <v>682993.2</v>
      </c>
      <c r="O770">
        <v>13848.19</v>
      </c>
      <c r="Q770">
        <v>68299.320000000007</v>
      </c>
      <c r="R770">
        <v>378769.78</v>
      </c>
      <c r="S770">
        <v>447069.10000000003</v>
      </c>
      <c r="T770">
        <v>0.65457328125668024</v>
      </c>
      <c r="V770">
        <v>235924.09999999992</v>
      </c>
      <c r="W770">
        <v>0.65457328125668024</v>
      </c>
      <c r="X770">
        <v>1</v>
      </c>
      <c r="Y770">
        <v>1</v>
      </c>
      <c r="AA770">
        <v>26635.983767474128</v>
      </c>
      <c r="AB770">
        <v>7990.795130242238</v>
      </c>
      <c r="AC770">
        <v>143670.58638278197</v>
      </c>
      <c r="AD770">
        <v>7493.9529751077152</v>
      </c>
      <c r="AE770">
        <v>7493.9529751077152</v>
      </c>
      <c r="AF770">
        <v>7353.8651656395041</v>
      </c>
      <c r="AG770">
        <v>162.01936598220271</v>
      </c>
      <c r="AH770">
        <v>151.94551855449544</v>
      </c>
      <c r="AI770">
        <v>149.10513312326651</v>
      </c>
      <c r="AJ770">
        <v>0</v>
      </c>
      <c r="AK770">
        <v>0</v>
      </c>
      <c r="AL770">
        <v>0</v>
      </c>
      <c r="AM770">
        <v>0</v>
      </c>
      <c r="AN770">
        <v>15344.66</v>
      </c>
      <c r="AO770">
        <v>311.12</v>
      </c>
      <c r="AP770">
        <v>378769.78</v>
      </c>
      <c r="AQ770">
        <v>394114.44</v>
      </c>
      <c r="AS770">
        <v>394114.44</v>
      </c>
      <c r="AU770">
        <v>73</v>
      </c>
      <c r="AV770">
        <v>37</v>
      </c>
      <c r="AX770">
        <v>0</v>
      </c>
      <c r="AY770">
        <v>26.232501323404225</v>
      </c>
    </row>
    <row r="771" spans="1:51" x14ac:dyDescent="0.25">
      <c r="A771" t="s">
        <v>1737</v>
      </c>
      <c r="B771" t="s">
        <v>1738</v>
      </c>
      <c r="C771" t="s">
        <v>1736</v>
      </c>
      <c r="D771" t="s">
        <v>97</v>
      </c>
      <c r="F771">
        <v>37.32</v>
      </c>
      <c r="H771">
        <v>202947.38</v>
      </c>
      <c r="I771">
        <v>31739.91</v>
      </c>
      <c r="J771">
        <v>70031.88</v>
      </c>
      <c r="K771">
        <v>182849.17707999996</v>
      </c>
      <c r="L771">
        <v>487568.34707999998</v>
      </c>
      <c r="M771">
        <v>0.9</v>
      </c>
      <c r="N771">
        <v>457096.43</v>
      </c>
      <c r="O771">
        <v>12248.02</v>
      </c>
      <c r="Q771">
        <v>45709.64</v>
      </c>
      <c r="R771">
        <v>283044.81</v>
      </c>
      <c r="S771">
        <v>328754.45</v>
      </c>
      <c r="T771">
        <v>0.71922340325431988</v>
      </c>
      <c r="V771">
        <v>128341.97999999998</v>
      </c>
      <c r="W771">
        <v>0.71922340325431988</v>
      </c>
      <c r="X771">
        <v>2</v>
      </c>
      <c r="Y771">
        <v>0</v>
      </c>
      <c r="AA771">
        <v>0</v>
      </c>
      <c r="AB771">
        <v>0</v>
      </c>
      <c r="AC771">
        <v>74369.103300000002</v>
      </c>
      <c r="AD771">
        <v>3879.1417016024598</v>
      </c>
      <c r="AE771">
        <v>3879.1417016024598</v>
      </c>
      <c r="AF771">
        <v>3806.6271735023593</v>
      </c>
      <c r="AG771">
        <v>0</v>
      </c>
      <c r="AH771">
        <v>103.94270368709699</v>
      </c>
      <c r="AI771">
        <v>101.99965631035261</v>
      </c>
      <c r="AJ771">
        <v>0</v>
      </c>
      <c r="AK771">
        <v>0</v>
      </c>
      <c r="AL771">
        <v>0</v>
      </c>
      <c r="AM771">
        <v>0</v>
      </c>
      <c r="AN771">
        <v>3806.62</v>
      </c>
      <c r="AO771">
        <v>101.99</v>
      </c>
      <c r="AP771">
        <v>283044.81</v>
      </c>
      <c r="AQ771">
        <v>286851.43</v>
      </c>
      <c r="AS771">
        <v>286851.43</v>
      </c>
      <c r="AU771">
        <v>92</v>
      </c>
      <c r="AV771">
        <v>46</v>
      </c>
      <c r="AX771">
        <v>0</v>
      </c>
      <c r="AY771">
        <v>19.849897595082027</v>
      </c>
    </row>
    <row r="772" spans="1:51" x14ac:dyDescent="0.25">
      <c r="A772" t="s">
        <v>1739</v>
      </c>
      <c r="B772" t="s">
        <v>1740</v>
      </c>
      <c r="C772" t="s">
        <v>1736</v>
      </c>
      <c r="D772" t="s">
        <v>211</v>
      </c>
      <c r="F772">
        <v>463</v>
      </c>
      <c r="H772">
        <v>2879029.58</v>
      </c>
      <c r="I772">
        <v>393772.24</v>
      </c>
      <c r="J772">
        <v>1216898.42</v>
      </c>
      <c r="K772">
        <v>2407999.159</v>
      </c>
      <c r="L772">
        <v>6897699.3990000002</v>
      </c>
      <c r="M772">
        <v>0.9</v>
      </c>
      <c r="N772">
        <v>6448729.3700000001</v>
      </c>
      <c r="O772">
        <v>13928.14</v>
      </c>
      <c r="Q772">
        <v>1006756.94</v>
      </c>
      <c r="R772">
        <v>2888305.42</v>
      </c>
      <c r="S772">
        <v>3945651.9699999997</v>
      </c>
      <c r="T772">
        <v>0.61184952005514226</v>
      </c>
      <c r="V772">
        <v>2503077.4000000004</v>
      </c>
      <c r="W772">
        <v>0.61184952005514226</v>
      </c>
      <c r="X772">
        <v>1</v>
      </c>
      <c r="Y772">
        <v>1</v>
      </c>
      <c r="AA772">
        <v>527007.3279397469</v>
      </c>
      <c r="AB772">
        <v>158102.19838192407</v>
      </c>
      <c r="AC772">
        <v>1439136.5669992017</v>
      </c>
      <c r="AD772">
        <v>75066.316838966173</v>
      </c>
      <c r="AE772">
        <v>75066.316838966173</v>
      </c>
      <c r="AF772">
        <v>73663.068656632022</v>
      </c>
      <c r="AG772">
        <v>341.47343063050556</v>
      </c>
      <c r="AH772">
        <v>162.13027395025091</v>
      </c>
      <c r="AI772">
        <v>159.0995003382981</v>
      </c>
      <c r="AJ772">
        <v>0</v>
      </c>
      <c r="AK772">
        <v>0</v>
      </c>
      <c r="AL772">
        <v>0</v>
      </c>
      <c r="AM772">
        <v>0</v>
      </c>
      <c r="AN772">
        <v>231765.26</v>
      </c>
      <c r="AO772">
        <v>500.57</v>
      </c>
      <c r="AP772">
        <v>3210947.5999999996</v>
      </c>
      <c r="AQ772">
        <v>3442712.8599999994</v>
      </c>
      <c r="AS772">
        <v>3442712.8599999994</v>
      </c>
      <c r="AU772">
        <v>92</v>
      </c>
      <c r="AV772">
        <v>46</v>
      </c>
      <c r="AX772">
        <v>0</v>
      </c>
      <c r="AY772">
        <v>386</v>
      </c>
    </row>
    <row r="773" spans="1:51" x14ac:dyDescent="0.25">
      <c r="A773" t="s">
        <v>1741</v>
      </c>
      <c r="B773" t="s">
        <v>1742</v>
      </c>
      <c r="C773" t="s">
        <v>1736</v>
      </c>
      <c r="D773" t="s">
        <v>211</v>
      </c>
      <c r="F773">
        <v>430.75</v>
      </c>
      <c r="H773">
        <v>2460720.96</v>
      </c>
      <c r="I773">
        <v>366344.26</v>
      </c>
      <c r="J773">
        <v>786839.72000000009</v>
      </c>
      <c r="K773">
        <v>2073539.632</v>
      </c>
      <c r="L773">
        <v>5687444.5719999997</v>
      </c>
      <c r="M773">
        <v>0.9</v>
      </c>
      <c r="N773">
        <v>5326054.07</v>
      </c>
      <c r="O773">
        <v>12364.6</v>
      </c>
      <c r="Q773">
        <v>1180786.18</v>
      </c>
      <c r="R773">
        <v>1670586.1</v>
      </c>
      <c r="S773">
        <v>2934234.7800000003</v>
      </c>
      <c r="T773">
        <v>0.55092095225387006</v>
      </c>
      <c r="V773">
        <v>2391819.29</v>
      </c>
      <c r="W773">
        <v>0.55092095225387006</v>
      </c>
      <c r="X773">
        <v>1</v>
      </c>
      <c r="Y773">
        <v>1</v>
      </c>
      <c r="AA773">
        <v>759768.16084838146</v>
      </c>
      <c r="AB773">
        <v>227930.44825451443</v>
      </c>
      <c r="AC773">
        <v>1269627.8972624117</v>
      </c>
      <c r="AD773">
        <v>66224.632317013078</v>
      </c>
      <c r="AE773">
        <v>66224.632317013078</v>
      </c>
      <c r="AF773">
        <v>64986.665691796195</v>
      </c>
      <c r="AG773">
        <v>529.1478775496563</v>
      </c>
      <c r="AH773">
        <v>153.74261710275817</v>
      </c>
      <c r="AI773">
        <v>150.86863770585305</v>
      </c>
      <c r="AJ773">
        <v>0</v>
      </c>
      <c r="AK773">
        <v>0</v>
      </c>
      <c r="AL773">
        <v>0</v>
      </c>
      <c r="AM773">
        <v>0</v>
      </c>
      <c r="AN773">
        <v>292917.11</v>
      </c>
      <c r="AO773">
        <v>680.01</v>
      </c>
      <c r="AP773">
        <v>1773863.4000000004</v>
      </c>
      <c r="AQ773">
        <v>2066780.5100000002</v>
      </c>
      <c r="AS773">
        <v>2066780.5100000002</v>
      </c>
      <c r="AU773">
        <v>91</v>
      </c>
      <c r="AV773">
        <v>46</v>
      </c>
      <c r="AX773">
        <v>0</v>
      </c>
      <c r="AY773">
        <v>205</v>
      </c>
    </row>
    <row r="774" spans="1:51" x14ac:dyDescent="0.25">
      <c r="A774" t="s">
        <v>1743</v>
      </c>
      <c r="B774" t="s">
        <v>1744</v>
      </c>
      <c r="C774" t="s">
        <v>1736</v>
      </c>
      <c r="D774" t="s">
        <v>211</v>
      </c>
      <c r="F774">
        <v>229.75</v>
      </c>
      <c r="H774">
        <v>1320205.02</v>
      </c>
      <c r="I774">
        <v>195397.78</v>
      </c>
      <c r="J774">
        <v>430467.30000000005</v>
      </c>
      <c r="K774">
        <v>1112815.3689999999</v>
      </c>
      <c r="L774">
        <v>3058885.469</v>
      </c>
      <c r="M774">
        <v>0.9</v>
      </c>
      <c r="N774">
        <v>2864278.45</v>
      </c>
      <c r="O774">
        <v>12466.93</v>
      </c>
      <c r="Q774">
        <v>805026.15</v>
      </c>
      <c r="R774">
        <v>697988.59</v>
      </c>
      <c r="S774">
        <v>1821070.75</v>
      </c>
      <c r="T774">
        <v>0.63578691170895063</v>
      </c>
      <c r="V774">
        <v>1043207.7000000002</v>
      </c>
      <c r="W774">
        <v>0.63578691170895063</v>
      </c>
      <c r="X774">
        <v>1</v>
      </c>
      <c r="Y774">
        <v>1</v>
      </c>
      <c r="AA774">
        <v>165513.10338334437</v>
      </c>
      <c r="AB774">
        <v>49653.931015003305</v>
      </c>
      <c r="AC774">
        <v>519313.27857458184</v>
      </c>
      <c r="AD774">
        <v>27087.724683034539</v>
      </c>
      <c r="AE774">
        <v>27087.724683034539</v>
      </c>
      <c r="AF774">
        <v>26581.361749222593</v>
      </c>
      <c r="AG774">
        <v>216.1215713384257</v>
      </c>
      <c r="AH774">
        <v>117.90086913181518</v>
      </c>
      <c r="AI774">
        <v>115.69689553524523</v>
      </c>
      <c r="AJ774">
        <v>0</v>
      </c>
      <c r="AK774">
        <v>0</v>
      </c>
      <c r="AL774">
        <v>0</v>
      </c>
      <c r="AM774">
        <v>0</v>
      </c>
      <c r="AN774">
        <v>76235.289999999994</v>
      </c>
      <c r="AO774">
        <v>331.81</v>
      </c>
      <c r="AP774">
        <v>772856.77</v>
      </c>
      <c r="AQ774">
        <v>849092.06</v>
      </c>
      <c r="AS774">
        <v>849092.06</v>
      </c>
      <c r="AU774">
        <v>92</v>
      </c>
      <c r="AV774">
        <v>46</v>
      </c>
      <c r="AX774">
        <v>0</v>
      </c>
      <c r="AY774">
        <v>115</v>
      </c>
    </row>
    <row r="775" spans="1:51" x14ac:dyDescent="0.25">
      <c r="A775" t="s">
        <v>1745</v>
      </c>
      <c r="B775" t="s">
        <v>1400</v>
      </c>
      <c r="C775" t="s">
        <v>1736</v>
      </c>
      <c r="D775" t="s">
        <v>211</v>
      </c>
      <c r="F775">
        <v>263.44</v>
      </c>
      <c r="H775">
        <v>1519483.12</v>
      </c>
      <c r="I775">
        <v>224050.45</v>
      </c>
      <c r="J775">
        <v>485601.20000000007</v>
      </c>
      <c r="K775">
        <v>1199554.1013599997</v>
      </c>
      <c r="L775">
        <v>3428688.8713599998</v>
      </c>
      <c r="M775">
        <v>0.9</v>
      </c>
      <c r="N775">
        <v>3205775.39</v>
      </c>
      <c r="O775">
        <v>12168.9</v>
      </c>
      <c r="Q775">
        <v>1821850.15</v>
      </c>
      <c r="R775">
        <v>1189552.05</v>
      </c>
      <c r="S775">
        <v>3088569.21</v>
      </c>
      <c r="T775">
        <v>0.96343905428758059</v>
      </c>
      <c r="V775">
        <v>117206.18000000017</v>
      </c>
      <c r="W775">
        <v>0.96343905428758059</v>
      </c>
      <c r="X775">
        <v>3</v>
      </c>
      <c r="Y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24.919794032157871</v>
      </c>
      <c r="AK775">
        <v>0</v>
      </c>
      <c r="AL775">
        <v>6564.8705398316697</v>
      </c>
      <c r="AM775">
        <v>0</v>
      </c>
      <c r="AN775">
        <v>6564.87</v>
      </c>
      <c r="AO775">
        <v>24.91</v>
      </c>
      <c r="AP775">
        <v>1194237.67</v>
      </c>
      <c r="AQ775">
        <v>1200802.54</v>
      </c>
      <c r="AS775">
        <v>1200802.54</v>
      </c>
      <c r="AU775">
        <v>92</v>
      </c>
      <c r="AV775">
        <v>46</v>
      </c>
      <c r="AX775">
        <v>0</v>
      </c>
      <c r="AY775">
        <v>128</v>
      </c>
    </row>
    <row r="776" spans="1:51" x14ac:dyDescent="0.25">
      <c r="A776" t="s">
        <v>1746</v>
      </c>
      <c r="B776" t="s">
        <v>1747</v>
      </c>
      <c r="C776" t="s">
        <v>1736</v>
      </c>
      <c r="D776" t="s">
        <v>211</v>
      </c>
      <c r="F776">
        <v>216.97</v>
      </c>
      <c r="H776">
        <v>1278227.1499999999</v>
      </c>
      <c r="I776">
        <v>184528.64000000001</v>
      </c>
      <c r="J776">
        <v>502114.32000000007</v>
      </c>
      <c r="K776">
        <v>1089188.3236799999</v>
      </c>
      <c r="L776">
        <v>3054058.4336799998</v>
      </c>
      <c r="M776">
        <v>0.9</v>
      </c>
      <c r="N776">
        <v>2857571.42</v>
      </c>
      <c r="O776">
        <v>13170.35</v>
      </c>
      <c r="Q776">
        <v>368526.26</v>
      </c>
      <c r="R776">
        <v>1464298.68</v>
      </c>
      <c r="S776">
        <v>1883847.33</v>
      </c>
      <c r="T776">
        <v>0.65924768032569425</v>
      </c>
      <c r="V776">
        <v>973724.08999999985</v>
      </c>
      <c r="W776">
        <v>0.65924768032569425</v>
      </c>
      <c r="X776">
        <v>1</v>
      </c>
      <c r="Y776">
        <v>1</v>
      </c>
      <c r="AA776">
        <v>98084.713953936938</v>
      </c>
      <c r="AB776">
        <v>29425.414186181082</v>
      </c>
      <c r="AC776">
        <v>575236.02978637069</v>
      </c>
      <c r="AD776">
        <v>30004.692438029506</v>
      </c>
      <c r="AE776">
        <v>30004.692438029506</v>
      </c>
      <c r="AF776">
        <v>29443.801323370415</v>
      </c>
      <c r="AG776">
        <v>135.61973630539282</v>
      </c>
      <c r="AH776">
        <v>138.28959044121081</v>
      </c>
      <c r="AI776">
        <v>135.70448137240362</v>
      </c>
      <c r="AJ776">
        <v>0</v>
      </c>
      <c r="AK776">
        <v>0</v>
      </c>
      <c r="AL776">
        <v>0</v>
      </c>
      <c r="AM776">
        <v>0</v>
      </c>
      <c r="AN776">
        <v>58869.21</v>
      </c>
      <c r="AO776">
        <v>271.32</v>
      </c>
      <c r="AP776">
        <v>1549342.1800000002</v>
      </c>
      <c r="AQ776">
        <v>1608211.3900000001</v>
      </c>
      <c r="AS776">
        <v>1608211.3900000001</v>
      </c>
      <c r="AU776">
        <v>92</v>
      </c>
      <c r="AV776">
        <v>46</v>
      </c>
      <c r="AX776">
        <v>8.5</v>
      </c>
      <c r="AY776">
        <v>140.66</v>
      </c>
    </row>
    <row r="777" spans="1:51" x14ac:dyDescent="0.25">
      <c r="A777" t="s">
        <v>1748</v>
      </c>
      <c r="B777" t="s">
        <v>1749</v>
      </c>
      <c r="C777" t="s">
        <v>1736</v>
      </c>
      <c r="D777" t="s">
        <v>211</v>
      </c>
      <c r="F777">
        <v>311.8</v>
      </c>
      <c r="H777">
        <v>1724748.7799999998</v>
      </c>
      <c r="I777">
        <v>265179.65999999997</v>
      </c>
      <c r="J777">
        <v>444898.10000000009</v>
      </c>
      <c r="K777">
        <v>1451085.9282000002</v>
      </c>
      <c r="L777">
        <v>3885912.4682</v>
      </c>
      <c r="M777">
        <v>0.9</v>
      </c>
      <c r="N777">
        <v>3642429.81</v>
      </c>
      <c r="O777">
        <v>11681.94</v>
      </c>
      <c r="Q777">
        <v>1417490.36</v>
      </c>
      <c r="R777">
        <v>767258.41</v>
      </c>
      <c r="S777">
        <v>2257586.06</v>
      </c>
      <c r="T777">
        <v>0.61980221384142475</v>
      </c>
      <c r="V777">
        <v>1384843.75</v>
      </c>
      <c r="W777">
        <v>0.61980221384142475</v>
      </c>
      <c r="X777">
        <v>1</v>
      </c>
      <c r="Y777">
        <v>1</v>
      </c>
      <c r="AA777">
        <v>268701.92978261411</v>
      </c>
      <c r="AB777">
        <v>80610.578934784236</v>
      </c>
      <c r="AC777">
        <v>594637.79423525545</v>
      </c>
      <c r="AD777">
        <v>31016.701326381084</v>
      </c>
      <c r="AE777">
        <v>31016.701326381084</v>
      </c>
      <c r="AF777">
        <v>30436.892277648691</v>
      </c>
      <c r="AG777">
        <v>258.53296643612646</v>
      </c>
      <c r="AH777">
        <v>99.476271091664799</v>
      </c>
      <c r="AI777">
        <v>97.616716733959876</v>
      </c>
      <c r="AJ777">
        <v>0</v>
      </c>
      <c r="AK777">
        <v>0</v>
      </c>
      <c r="AL777">
        <v>0</v>
      </c>
      <c r="AM777">
        <v>0</v>
      </c>
      <c r="AN777">
        <v>111047.47</v>
      </c>
      <c r="AO777">
        <v>356.14</v>
      </c>
      <c r="AP777">
        <v>780161.23999999987</v>
      </c>
      <c r="AQ777">
        <v>891208.70999999985</v>
      </c>
      <c r="AS777">
        <v>891208.70999999985</v>
      </c>
      <c r="AU777">
        <v>92</v>
      </c>
      <c r="AV777">
        <v>46</v>
      </c>
      <c r="AX777">
        <v>0</v>
      </c>
      <c r="AY777">
        <v>93</v>
      </c>
    </row>
    <row r="778" spans="1:51" x14ac:dyDescent="0.25">
      <c r="A778" t="s">
        <v>1750</v>
      </c>
      <c r="B778" t="s">
        <v>1751</v>
      </c>
      <c r="C778" t="s">
        <v>1736</v>
      </c>
      <c r="D778" t="s">
        <v>102</v>
      </c>
      <c r="F778">
        <v>12349.97</v>
      </c>
      <c r="H778">
        <v>78133752.219999999</v>
      </c>
      <c r="I778">
        <v>10503402.48</v>
      </c>
      <c r="J778">
        <v>34233296.440000005</v>
      </c>
      <c r="K778">
        <v>67501458.811679989</v>
      </c>
      <c r="L778">
        <v>190371909.95168</v>
      </c>
      <c r="M778">
        <v>0.9</v>
      </c>
      <c r="N778">
        <v>178084864.83000001</v>
      </c>
      <c r="O778">
        <v>14419.86</v>
      </c>
      <c r="Q778">
        <v>48183244.140000001</v>
      </c>
      <c r="R778">
        <v>54472099.899999999</v>
      </c>
      <c r="S778">
        <v>114827790.24000001</v>
      </c>
      <c r="T778">
        <v>0.64479252826799593</v>
      </c>
      <c r="V778">
        <v>63257074.590000004</v>
      </c>
      <c r="W778">
        <v>0.64479252826799593</v>
      </c>
      <c r="X778">
        <v>1</v>
      </c>
      <c r="Y778">
        <v>1</v>
      </c>
      <c r="AA778">
        <v>8686917.9767354876</v>
      </c>
      <c r="AB778">
        <v>2606075.3930206462</v>
      </c>
      <c r="AC778">
        <v>31502099.598589018</v>
      </c>
      <c r="AD778">
        <v>1643170.3868738289</v>
      </c>
      <c r="AE778">
        <v>1643170.3868738289</v>
      </c>
      <c r="AF778">
        <v>1612453.869056758</v>
      </c>
      <c r="AG778">
        <v>211.01876304320143</v>
      </c>
      <c r="AH778">
        <v>133.0505569546994</v>
      </c>
      <c r="AI778">
        <v>130.56338347840182</v>
      </c>
      <c r="AJ778">
        <v>0</v>
      </c>
      <c r="AK778">
        <v>0</v>
      </c>
      <c r="AL778">
        <v>0</v>
      </c>
      <c r="AM778">
        <v>0</v>
      </c>
      <c r="AN778">
        <v>4218529.26</v>
      </c>
      <c r="AO778">
        <v>341.58</v>
      </c>
      <c r="AP778">
        <v>63347946.700000003</v>
      </c>
      <c r="AQ778">
        <v>67566475.960000008</v>
      </c>
      <c r="AS778">
        <v>67566475.960000008</v>
      </c>
      <c r="AU778">
        <v>92</v>
      </c>
      <c r="AV778">
        <v>46</v>
      </c>
      <c r="AX778">
        <v>844</v>
      </c>
      <c r="AY778">
        <v>9954.66</v>
      </c>
    </row>
    <row r="779" spans="1:51" x14ac:dyDescent="0.25">
      <c r="A779" t="s">
        <v>1752</v>
      </c>
      <c r="B779" t="s">
        <v>1753</v>
      </c>
      <c r="C779" t="s">
        <v>1736</v>
      </c>
      <c r="D779" t="s">
        <v>102</v>
      </c>
      <c r="F779">
        <v>1231.04</v>
      </c>
      <c r="H779">
        <v>7118242.2200000007</v>
      </c>
      <c r="I779">
        <v>1046974.89</v>
      </c>
      <c r="J779">
        <v>1820441.4</v>
      </c>
      <c r="K779">
        <v>6088827.4617600003</v>
      </c>
      <c r="L779">
        <v>16074485.971760001</v>
      </c>
      <c r="M779">
        <v>0.9</v>
      </c>
      <c r="N779">
        <v>15075920.119999999</v>
      </c>
      <c r="O779">
        <v>12246.49</v>
      </c>
      <c r="Q779">
        <v>6410281.2300000004</v>
      </c>
      <c r="R779">
        <v>4078342.82</v>
      </c>
      <c r="S779">
        <v>10716813.83</v>
      </c>
      <c r="T779">
        <v>0.7108563686128101</v>
      </c>
      <c r="V779">
        <v>4359106.2899999991</v>
      </c>
      <c r="W779">
        <v>0.7108563686128101</v>
      </c>
      <c r="X779">
        <v>2</v>
      </c>
      <c r="Y779">
        <v>0</v>
      </c>
      <c r="AA779">
        <v>0</v>
      </c>
      <c r="AB779">
        <v>0</v>
      </c>
      <c r="AC779">
        <v>1639050.4069943994</v>
      </c>
      <c r="AD779">
        <v>85493.955186635387</v>
      </c>
      <c r="AE779">
        <v>85493.955186635387</v>
      </c>
      <c r="AF779">
        <v>83895.778504095288</v>
      </c>
      <c r="AG779">
        <v>0</v>
      </c>
      <c r="AH779">
        <v>69.448559905961943</v>
      </c>
      <c r="AI779">
        <v>68.150326962645636</v>
      </c>
      <c r="AJ779">
        <v>0</v>
      </c>
      <c r="AK779">
        <v>0</v>
      </c>
      <c r="AL779">
        <v>0</v>
      </c>
      <c r="AM779">
        <v>0</v>
      </c>
      <c r="AN779">
        <v>83895.77</v>
      </c>
      <c r="AO779">
        <v>68.150000000000006</v>
      </c>
      <c r="AP779">
        <v>4169210.0100000002</v>
      </c>
      <c r="AQ779">
        <v>4253105.78</v>
      </c>
      <c r="AS779">
        <v>4253105.78</v>
      </c>
      <c r="AU779">
        <v>91</v>
      </c>
      <c r="AV779">
        <v>46</v>
      </c>
      <c r="AX779">
        <v>0</v>
      </c>
      <c r="AY779">
        <v>393.66</v>
      </c>
    </row>
    <row r="780" spans="1:51" x14ac:dyDescent="0.25">
      <c r="A780" t="s">
        <v>1754</v>
      </c>
      <c r="B780" t="s">
        <v>1755</v>
      </c>
      <c r="C780" t="s">
        <v>1736</v>
      </c>
      <c r="D780" t="s">
        <v>102</v>
      </c>
      <c r="F780">
        <v>646.25</v>
      </c>
      <c r="H780">
        <v>3614774.29</v>
      </c>
      <c r="I780">
        <v>549622.69999999995</v>
      </c>
      <c r="J780">
        <v>684086.0399999998</v>
      </c>
      <c r="K780">
        <v>3083832.5769999996</v>
      </c>
      <c r="L780">
        <v>7932315.6069999998</v>
      </c>
      <c r="M780">
        <v>0.9</v>
      </c>
      <c r="N780">
        <v>7447467.2999999998</v>
      </c>
      <c r="O780">
        <v>11524.12</v>
      </c>
      <c r="Q780">
        <v>5152902.62</v>
      </c>
      <c r="R780">
        <v>1208606.57</v>
      </c>
      <c r="S780">
        <v>6468348.4800000004</v>
      </c>
      <c r="T780">
        <v>0.86852996051422748</v>
      </c>
      <c r="V780">
        <v>979118.81999999937</v>
      </c>
      <c r="W780">
        <v>0.86852996051422748</v>
      </c>
      <c r="X780">
        <v>2</v>
      </c>
      <c r="Y780">
        <v>0</v>
      </c>
      <c r="AA780">
        <v>0</v>
      </c>
      <c r="AB780">
        <v>0</v>
      </c>
      <c r="AC780">
        <v>72210.040928999966</v>
      </c>
      <c r="AD780">
        <v>3766.5235778377896</v>
      </c>
      <c r="AE780">
        <v>20870.298833169956</v>
      </c>
      <c r="AF780">
        <v>20480.161017227267</v>
      </c>
      <c r="AG780">
        <v>0</v>
      </c>
      <c r="AH780">
        <v>5.8282763293428079</v>
      </c>
      <c r="AI780">
        <v>31.690771399964824</v>
      </c>
      <c r="AJ780">
        <v>0</v>
      </c>
      <c r="AK780">
        <v>0</v>
      </c>
      <c r="AL780">
        <v>0</v>
      </c>
      <c r="AM780">
        <v>0</v>
      </c>
      <c r="AN780">
        <v>20480.16</v>
      </c>
      <c r="AO780">
        <v>31.69</v>
      </c>
      <c r="AP780">
        <v>1214076.1200000001</v>
      </c>
      <c r="AQ780">
        <v>1234556.28</v>
      </c>
      <c r="AS780">
        <v>1234556.28</v>
      </c>
      <c r="AU780">
        <v>73</v>
      </c>
      <c r="AV780">
        <v>37</v>
      </c>
      <c r="AX780">
        <v>2</v>
      </c>
      <c r="AY780">
        <v>84</v>
      </c>
    </row>
    <row r="781" spans="1:51" x14ac:dyDescent="0.25">
      <c r="A781" t="s">
        <v>1756</v>
      </c>
      <c r="B781" t="s">
        <v>1757</v>
      </c>
      <c r="C781" t="s">
        <v>1736</v>
      </c>
      <c r="D781" t="s">
        <v>222</v>
      </c>
      <c r="F781">
        <v>953.82</v>
      </c>
      <c r="H781">
        <v>6002773.0600000005</v>
      </c>
      <c r="I781">
        <v>811204.83</v>
      </c>
      <c r="J781">
        <v>1573555.0099999998</v>
      </c>
      <c r="K781">
        <v>5314262.4310799995</v>
      </c>
      <c r="L781">
        <v>13701795.331080001</v>
      </c>
      <c r="M781">
        <v>0.9</v>
      </c>
      <c r="N781">
        <v>12863042.039999999</v>
      </c>
      <c r="O781">
        <v>13485.81</v>
      </c>
      <c r="Q781">
        <v>4081257.99</v>
      </c>
      <c r="R781">
        <v>2555292.6</v>
      </c>
      <c r="S781">
        <v>8528926.6500000004</v>
      </c>
      <c r="T781">
        <v>0.66305673443946866</v>
      </c>
      <c r="V781">
        <v>4334115.3899999987</v>
      </c>
      <c r="W781">
        <v>0.66305673443946866</v>
      </c>
      <c r="X781">
        <v>1</v>
      </c>
      <c r="Y781">
        <v>1</v>
      </c>
      <c r="AA781">
        <v>392521.48017573357</v>
      </c>
      <c r="AB781">
        <v>117756.44405272006</v>
      </c>
      <c r="AC781">
        <v>2124289.6879117773</v>
      </c>
      <c r="AD781">
        <v>110804.35757603991</v>
      </c>
      <c r="AE781">
        <v>110804.35757603991</v>
      </c>
      <c r="AF781">
        <v>108733.04223900489</v>
      </c>
      <c r="AG781">
        <v>123.4577216379611</v>
      </c>
      <c r="AH781">
        <v>116.16904402931361</v>
      </c>
      <c r="AI781">
        <v>113.99744421274967</v>
      </c>
      <c r="AJ781">
        <v>0</v>
      </c>
      <c r="AK781">
        <v>0</v>
      </c>
      <c r="AL781">
        <v>0</v>
      </c>
      <c r="AM781">
        <v>0</v>
      </c>
      <c r="AN781">
        <v>226489.48</v>
      </c>
      <c r="AO781">
        <v>237.45</v>
      </c>
      <c r="AP781">
        <v>2672504.67</v>
      </c>
      <c r="AQ781">
        <v>2898994.15</v>
      </c>
      <c r="AS781">
        <v>2898994.15</v>
      </c>
      <c r="AU781">
        <v>92</v>
      </c>
      <c r="AV781">
        <v>46</v>
      </c>
      <c r="AX781">
        <v>1</v>
      </c>
      <c r="AY781">
        <v>377.66</v>
      </c>
    </row>
    <row r="782" spans="1:51" x14ac:dyDescent="0.25">
      <c r="A782" t="s">
        <v>1758</v>
      </c>
      <c r="B782" t="s">
        <v>1759</v>
      </c>
      <c r="C782" t="s">
        <v>1736</v>
      </c>
      <c r="D782" t="s">
        <v>211</v>
      </c>
      <c r="F782">
        <v>196.5</v>
      </c>
      <c r="H782">
        <v>1087473.55</v>
      </c>
      <c r="I782">
        <v>167119.32</v>
      </c>
      <c r="J782">
        <v>246479.89999999997</v>
      </c>
      <c r="K782">
        <v>903655.1109999998</v>
      </c>
      <c r="L782">
        <v>2404727.8810000001</v>
      </c>
      <c r="M782">
        <v>0.9</v>
      </c>
      <c r="N782">
        <v>2254620.6</v>
      </c>
      <c r="O782">
        <v>11473.89</v>
      </c>
      <c r="Q782">
        <v>1527054.53</v>
      </c>
      <c r="R782">
        <v>120628.84</v>
      </c>
      <c r="S782">
        <v>1677326.28</v>
      </c>
      <c r="T782">
        <v>0.74395056977657348</v>
      </c>
      <c r="V782">
        <v>577294.32000000007</v>
      </c>
      <c r="W782">
        <v>0.74395056977657348</v>
      </c>
      <c r="X782">
        <v>2</v>
      </c>
      <c r="Y782">
        <v>0</v>
      </c>
      <c r="AA782">
        <v>0</v>
      </c>
      <c r="AB782">
        <v>0</v>
      </c>
      <c r="AC782">
        <v>113536.270302</v>
      </c>
      <c r="AD782">
        <v>5922.127082751811</v>
      </c>
      <c r="AE782">
        <v>6345.8626239348496</v>
      </c>
      <c r="AF782">
        <v>6227.2365800930875</v>
      </c>
      <c r="AG782">
        <v>0</v>
      </c>
      <c r="AH782">
        <v>30.138051311714051</v>
      </c>
      <c r="AI782">
        <v>31.69077139996482</v>
      </c>
      <c r="AJ782">
        <v>0</v>
      </c>
      <c r="AK782">
        <v>0</v>
      </c>
      <c r="AL782">
        <v>0</v>
      </c>
      <c r="AM782">
        <v>0</v>
      </c>
      <c r="AN782">
        <v>6227.23</v>
      </c>
      <c r="AO782">
        <v>31.69</v>
      </c>
      <c r="AP782">
        <v>122922.12999999999</v>
      </c>
      <c r="AQ782">
        <v>129149.35999999999</v>
      </c>
      <c r="AS782">
        <v>129149.35999999999</v>
      </c>
      <c r="AU782">
        <v>91</v>
      </c>
      <c r="AV782">
        <v>46</v>
      </c>
      <c r="AX782">
        <v>6</v>
      </c>
      <c r="AY782">
        <v>37</v>
      </c>
    </row>
    <row r="783" spans="1:51" x14ac:dyDescent="0.25">
      <c r="A783" t="s">
        <v>1760</v>
      </c>
      <c r="B783" t="s">
        <v>1761</v>
      </c>
      <c r="C783" t="s">
        <v>1736</v>
      </c>
      <c r="D783" t="s">
        <v>102</v>
      </c>
      <c r="F783">
        <v>1957.61</v>
      </c>
      <c r="H783">
        <v>11346508.699999999</v>
      </c>
      <c r="I783">
        <v>1664908.15</v>
      </c>
      <c r="J783">
        <v>2997395.58</v>
      </c>
      <c r="K783">
        <v>9711875.5288399979</v>
      </c>
      <c r="L783">
        <v>25720687.958839998</v>
      </c>
      <c r="M783">
        <v>0.9</v>
      </c>
      <c r="N783">
        <v>24119806.710000001</v>
      </c>
      <c r="O783">
        <v>12321.04</v>
      </c>
      <c r="Q783">
        <v>11174706.439999999</v>
      </c>
      <c r="R783">
        <v>4555588.7300000004</v>
      </c>
      <c r="S783">
        <v>16768665.279999999</v>
      </c>
      <c r="T783">
        <v>0.69522386649341428</v>
      </c>
      <c r="V783">
        <v>7351141.4300000016</v>
      </c>
      <c r="W783">
        <v>0.69522386649341428</v>
      </c>
      <c r="X783">
        <v>2</v>
      </c>
      <c r="Y783">
        <v>0</v>
      </c>
      <c r="AA783">
        <v>0</v>
      </c>
      <c r="AB783">
        <v>0</v>
      </c>
      <c r="AC783">
        <v>2650847.5793553004</v>
      </c>
      <c r="AD783">
        <v>138269.96606625861</v>
      </c>
      <c r="AE783">
        <v>138269.96606625861</v>
      </c>
      <c r="AF783">
        <v>135685.22384465591</v>
      </c>
      <c r="AG783">
        <v>0</v>
      </c>
      <c r="AH783">
        <v>70.632028885354401</v>
      </c>
      <c r="AI783">
        <v>69.311672827915629</v>
      </c>
      <c r="AJ783">
        <v>0</v>
      </c>
      <c r="AK783">
        <v>0</v>
      </c>
      <c r="AL783">
        <v>0</v>
      </c>
      <c r="AM783">
        <v>0</v>
      </c>
      <c r="AN783">
        <v>135685.22</v>
      </c>
      <c r="AO783">
        <v>69.31</v>
      </c>
      <c r="AP783">
        <v>4680281.8500000006</v>
      </c>
      <c r="AQ783">
        <v>4815967.07</v>
      </c>
      <c r="AS783">
        <v>4815967.07</v>
      </c>
      <c r="AU783">
        <v>73</v>
      </c>
      <c r="AV783">
        <v>37</v>
      </c>
      <c r="AX783">
        <v>10.83</v>
      </c>
      <c r="AY783">
        <v>657.66</v>
      </c>
    </row>
    <row r="784" spans="1:51" x14ac:dyDescent="0.25">
      <c r="A784" t="s">
        <v>1762</v>
      </c>
      <c r="B784" t="s">
        <v>1763</v>
      </c>
      <c r="C784" t="s">
        <v>1736</v>
      </c>
      <c r="D784" t="s">
        <v>102</v>
      </c>
      <c r="F784">
        <v>660.05</v>
      </c>
      <c r="H784">
        <v>3736858.59</v>
      </c>
      <c r="I784">
        <v>561359.31999999995</v>
      </c>
      <c r="J784">
        <v>817637.61999999988</v>
      </c>
      <c r="K784">
        <v>3188967.3541999999</v>
      </c>
      <c r="L784">
        <v>8304822.8842000002</v>
      </c>
      <c r="M784">
        <v>0.9</v>
      </c>
      <c r="N784">
        <v>7793237.3300000001</v>
      </c>
      <c r="O784">
        <v>11807.04</v>
      </c>
      <c r="Q784">
        <v>3633877.51</v>
      </c>
      <c r="R784">
        <v>1752270.03</v>
      </c>
      <c r="S784">
        <v>5567692.04</v>
      </c>
      <c r="T784">
        <v>0.71442608562262278</v>
      </c>
      <c r="V784">
        <v>2225545.29</v>
      </c>
      <c r="W784">
        <v>0.71442608562262278</v>
      </c>
      <c r="X784">
        <v>2</v>
      </c>
      <c r="Y784">
        <v>0</v>
      </c>
      <c r="AA784">
        <v>0</v>
      </c>
      <c r="AB784">
        <v>0</v>
      </c>
      <c r="AC784">
        <v>800628.25395519997</v>
      </c>
      <c r="AD784">
        <v>41761.30018497588</v>
      </c>
      <c r="AE784">
        <v>41761.30018497588</v>
      </c>
      <c r="AF784">
        <v>40980.637551664709</v>
      </c>
      <c r="AG784">
        <v>0</v>
      </c>
      <c r="AH784">
        <v>63.269904075412292</v>
      </c>
      <c r="AI784">
        <v>62.087171504681031</v>
      </c>
      <c r="AJ784">
        <v>0</v>
      </c>
      <c r="AK784">
        <v>0</v>
      </c>
      <c r="AL784">
        <v>0</v>
      </c>
      <c r="AM784">
        <v>0</v>
      </c>
      <c r="AN784">
        <v>40980.629999999997</v>
      </c>
      <c r="AO784">
        <v>62.08</v>
      </c>
      <c r="AP784">
        <v>1770578.95</v>
      </c>
      <c r="AQ784">
        <v>1811559.5799999998</v>
      </c>
      <c r="AS784">
        <v>1811559.5799999998</v>
      </c>
      <c r="AU784">
        <v>73</v>
      </c>
      <c r="AV784">
        <v>37</v>
      </c>
      <c r="AX784">
        <v>0.5</v>
      </c>
      <c r="AY784">
        <v>140.66</v>
      </c>
    </row>
    <row r="785" spans="1:51" x14ac:dyDescent="0.25">
      <c r="A785" t="s">
        <v>1764</v>
      </c>
      <c r="B785" t="s">
        <v>1765</v>
      </c>
      <c r="C785" t="s">
        <v>1736</v>
      </c>
      <c r="D785" t="s">
        <v>102</v>
      </c>
      <c r="F785">
        <v>4598.5</v>
      </c>
      <c r="H785">
        <v>25822296.259999998</v>
      </c>
      <c r="I785">
        <v>3910932.28</v>
      </c>
      <c r="J785">
        <v>5743087.9700000007</v>
      </c>
      <c r="K785">
        <v>22086341.57</v>
      </c>
      <c r="L785">
        <v>57562658.079999998</v>
      </c>
      <c r="M785">
        <v>0.9</v>
      </c>
      <c r="N785">
        <v>54015026.420000002</v>
      </c>
      <c r="O785">
        <v>11746.22</v>
      </c>
      <c r="Q785">
        <v>40306012.710000001</v>
      </c>
      <c r="R785">
        <v>3462383.58</v>
      </c>
      <c r="S785">
        <v>44550053.199999996</v>
      </c>
      <c r="T785">
        <v>0.82477147846963872</v>
      </c>
      <c r="V785">
        <v>9464973.2200000063</v>
      </c>
      <c r="W785">
        <v>0.82477147846963872</v>
      </c>
      <c r="X785">
        <v>2</v>
      </c>
      <c r="Y785">
        <v>0</v>
      </c>
      <c r="AA785">
        <v>0</v>
      </c>
      <c r="AB785">
        <v>0</v>
      </c>
      <c r="AC785">
        <v>1031308.8326964024</v>
      </c>
      <c r="AD785">
        <v>53793.752010232573</v>
      </c>
      <c r="AE785">
        <v>148506.10318658731</v>
      </c>
      <c r="AF785">
        <v>145730.01228273823</v>
      </c>
      <c r="AG785">
        <v>0</v>
      </c>
      <c r="AH785">
        <v>11.698108515870953</v>
      </c>
      <c r="AI785">
        <v>31.69077139996482</v>
      </c>
      <c r="AJ785">
        <v>0</v>
      </c>
      <c r="AK785">
        <v>0</v>
      </c>
      <c r="AL785">
        <v>0</v>
      </c>
      <c r="AM785">
        <v>0</v>
      </c>
      <c r="AN785">
        <v>145730.01</v>
      </c>
      <c r="AO785">
        <v>31.69</v>
      </c>
      <c r="AP785">
        <v>3492643.1200000006</v>
      </c>
      <c r="AQ785">
        <v>3638373.1300000008</v>
      </c>
      <c r="AS785">
        <v>3638373.1300000008</v>
      </c>
      <c r="AU785">
        <v>73</v>
      </c>
      <c r="AV785">
        <v>37</v>
      </c>
      <c r="AX785">
        <v>269</v>
      </c>
      <c r="AY785">
        <v>647</v>
      </c>
    </row>
    <row r="786" spans="1:51" x14ac:dyDescent="0.25">
      <c r="A786" t="s">
        <v>1766</v>
      </c>
      <c r="B786" t="s">
        <v>1767</v>
      </c>
      <c r="C786" t="s">
        <v>1736</v>
      </c>
      <c r="D786" t="s">
        <v>102</v>
      </c>
      <c r="F786">
        <v>707.47</v>
      </c>
      <c r="H786">
        <v>4315175.5999999996</v>
      </c>
      <c r="I786">
        <v>601689.07999999996</v>
      </c>
      <c r="J786">
        <v>1502817.8599999999</v>
      </c>
      <c r="K786">
        <v>3688253.5236799996</v>
      </c>
      <c r="L786">
        <v>10107936.063679999</v>
      </c>
      <c r="M786">
        <v>0.9</v>
      </c>
      <c r="N786">
        <v>9465967.8000000007</v>
      </c>
      <c r="O786">
        <v>13380.02</v>
      </c>
      <c r="Q786">
        <v>4661987.03</v>
      </c>
      <c r="R786">
        <v>1185264.1100000001</v>
      </c>
      <c r="S786">
        <v>6580925.7800000003</v>
      </c>
      <c r="T786">
        <v>0.69521954004534003</v>
      </c>
      <c r="V786">
        <v>2885042.0200000005</v>
      </c>
      <c r="W786">
        <v>0.69521954004534003</v>
      </c>
      <c r="X786">
        <v>2</v>
      </c>
      <c r="Y786">
        <v>0</v>
      </c>
      <c r="AA786">
        <v>0</v>
      </c>
      <c r="AB786">
        <v>0</v>
      </c>
      <c r="AC786">
        <v>1039394.3376880006</v>
      </c>
      <c r="AD786">
        <v>54215.497307670135</v>
      </c>
      <c r="AE786">
        <v>54215.497307670135</v>
      </c>
      <c r="AF786">
        <v>53202.022805990055</v>
      </c>
      <c r="AG786">
        <v>0</v>
      </c>
      <c r="AH786">
        <v>76.632927626146881</v>
      </c>
      <c r="AI786">
        <v>75.200394088781223</v>
      </c>
      <c r="AJ786">
        <v>0</v>
      </c>
      <c r="AK786">
        <v>0</v>
      </c>
      <c r="AL786">
        <v>0</v>
      </c>
      <c r="AM786">
        <v>0</v>
      </c>
      <c r="AN786">
        <v>53202.02</v>
      </c>
      <c r="AO786">
        <v>75.2</v>
      </c>
      <c r="AP786">
        <v>1324615.0799999996</v>
      </c>
      <c r="AQ786">
        <v>1377817.0999999996</v>
      </c>
      <c r="AS786">
        <v>1377817.0999999996</v>
      </c>
      <c r="AU786">
        <v>92</v>
      </c>
      <c r="AV786">
        <v>46</v>
      </c>
      <c r="AX786">
        <v>0</v>
      </c>
      <c r="AY786">
        <v>430.66</v>
      </c>
    </row>
    <row r="787" spans="1:51" x14ac:dyDescent="0.25">
      <c r="A787" t="s">
        <v>1768</v>
      </c>
      <c r="B787" t="s">
        <v>1769</v>
      </c>
      <c r="C787" t="s">
        <v>1736</v>
      </c>
      <c r="D787" t="s">
        <v>102</v>
      </c>
      <c r="F787">
        <v>689.29</v>
      </c>
      <c r="H787">
        <v>3936663.1100000003</v>
      </c>
      <c r="I787">
        <v>586227.35</v>
      </c>
      <c r="J787">
        <v>925780.95</v>
      </c>
      <c r="K787">
        <v>3370451.4807599997</v>
      </c>
      <c r="L787">
        <v>8819122.8907600008</v>
      </c>
      <c r="M787">
        <v>0.9</v>
      </c>
      <c r="N787">
        <v>8274255.7400000002</v>
      </c>
      <c r="O787">
        <v>12004.02</v>
      </c>
      <c r="Q787">
        <v>4201056.6900000004</v>
      </c>
      <c r="R787">
        <v>1844865.44</v>
      </c>
      <c r="S787">
        <v>6325098.0999999996</v>
      </c>
      <c r="T787">
        <v>0.76443106168724728</v>
      </c>
      <c r="V787">
        <v>1949157.6400000006</v>
      </c>
      <c r="W787">
        <v>0.76443106168724728</v>
      </c>
      <c r="X787">
        <v>2</v>
      </c>
      <c r="Y787">
        <v>0</v>
      </c>
      <c r="AA787">
        <v>0</v>
      </c>
      <c r="AB787">
        <v>0</v>
      </c>
      <c r="AC787">
        <v>581842.42263420019</v>
      </c>
      <c r="AD787">
        <v>30349.286266057865</v>
      </c>
      <c r="AE787">
        <v>30349.286266057865</v>
      </c>
      <c r="AF787">
        <v>29781.953505089397</v>
      </c>
      <c r="AG787">
        <v>0</v>
      </c>
      <c r="AH787">
        <v>44.029778853686935</v>
      </c>
      <c r="AI787">
        <v>43.206710535608231</v>
      </c>
      <c r="AJ787">
        <v>0</v>
      </c>
      <c r="AK787">
        <v>0</v>
      </c>
      <c r="AL787">
        <v>0</v>
      </c>
      <c r="AM787">
        <v>0</v>
      </c>
      <c r="AN787">
        <v>29781.95</v>
      </c>
      <c r="AO787">
        <v>43.2</v>
      </c>
      <c r="AP787">
        <v>1868185.48</v>
      </c>
      <c r="AQ787">
        <v>1897967.43</v>
      </c>
      <c r="AS787">
        <v>1897967.43</v>
      </c>
      <c r="AU787">
        <v>73</v>
      </c>
      <c r="AV787">
        <v>37</v>
      </c>
      <c r="AX787">
        <v>15</v>
      </c>
      <c r="AY787">
        <v>160</v>
      </c>
    </row>
    <row r="788" spans="1:51" x14ac:dyDescent="0.25">
      <c r="A788" t="s">
        <v>1770</v>
      </c>
      <c r="B788" t="s">
        <v>1771</v>
      </c>
      <c r="C788" t="s">
        <v>1736</v>
      </c>
      <c r="D788" t="s">
        <v>102</v>
      </c>
      <c r="F788">
        <v>879.75</v>
      </c>
      <c r="H788">
        <v>5006098.97</v>
      </c>
      <c r="I788">
        <v>748209.78</v>
      </c>
      <c r="J788">
        <v>1142970.26</v>
      </c>
      <c r="K788">
        <v>4262144.9889999991</v>
      </c>
      <c r="L788">
        <v>11159423.998999998</v>
      </c>
      <c r="M788">
        <v>0.9</v>
      </c>
      <c r="N788">
        <v>10469696.09</v>
      </c>
      <c r="O788">
        <v>11900.76</v>
      </c>
      <c r="Q788">
        <v>5050581.3899999997</v>
      </c>
      <c r="R788">
        <v>1167582.96</v>
      </c>
      <c r="S788">
        <v>7502907.2299999995</v>
      </c>
      <c r="T788">
        <v>0.71663085208044464</v>
      </c>
      <c r="V788">
        <v>2966788.8600000003</v>
      </c>
      <c r="W788">
        <v>0.71663085208044464</v>
      </c>
      <c r="X788">
        <v>2</v>
      </c>
      <c r="Y788">
        <v>0</v>
      </c>
      <c r="AA788">
        <v>0</v>
      </c>
      <c r="AB788">
        <v>0</v>
      </c>
      <c r="AC788">
        <v>993698.44431760069</v>
      </c>
      <c r="AD788">
        <v>51831.96923351763</v>
      </c>
      <c r="AE788">
        <v>51831.96923351763</v>
      </c>
      <c r="AF788">
        <v>50863.051086517531</v>
      </c>
      <c r="AG788">
        <v>0</v>
      </c>
      <c r="AH788">
        <v>58.916702737729615</v>
      </c>
      <c r="AI788">
        <v>57.815346503572073</v>
      </c>
      <c r="AJ788">
        <v>0</v>
      </c>
      <c r="AK788">
        <v>0</v>
      </c>
      <c r="AL788">
        <v>0</v>
      </c>
      <c r="AM788">
        <v>0</v>
      </c>
      <c r="AN788">
        <v>50863.05</v>
      </c>
      <c r="AO788">
        <v>57.81</v>
      </c>
      <c r="AP788">
        <v>1194831.04</v>
      </c>
      <c r="AQ788">
        <v>1245694.0900000001</v>
      </c>
      <c r="AS788">
        <v>1245694.0900000001</v>
      </c>
      <c r="AU788">
        <v>91</v>
      </c>
      <c r="AV788">
        <v>46</v>
      </c>
      <c r="AX788">
        <v>0</v>
      </c>
      <c r="AY788">
        <v>212.33</v>
      </c>
    </row>
    <row r="789" spans="1:51" x14ac:dyDescent="0.25">
      <c r="A789" t="s">
        <v>1772</v>
      </c>
      <c r="B789" t="s">
        <v>1773</v>
      </c>
      <c r="C789" t="s">
        <v>1736</v>
      </c>
      <c r="D789" t="s">
        <v>211</v>
      </c>
      <c r="F789">
        <v>87.8</v>
      </c>
      <c r="H789">
        <v>459571.69</v>
      </c>
      <c r="I789">
        <v>74672.14</v>
      </c>
      <c r="J789">
        <v>93529.64</v>
      </c>
      <c r="K789">
        <v>366335.67919999996</v>
      </c>
      <c r="L789">
        <v>994109.14919999987</v>
      </c>
      <c r="M789">
        <v>0.9</v>
      </c>
      <c r="N789">
        <v>931331.8</v>
      </c>
      <c r="O789">
        <v>10607.42</v>
      </c>
      <c r="Q789">
        <v>686950.33</v>
      </c>
      <c r="R789">
        <v>45705.97</v>
      </c>
      <c r="S789">
        <v>1538130.3699999999</v>
      </c>
      <c r="T789">
        <v>1.6515385494192294</v>
      </c>
      <c r="V789">
        <v>-606798.56999999983</v>
      </c>
      <c r="W789">
        <v>1.6515385494192294</v>
      </c>
      <c r="X789">
        <v>4</v>
      </c>
      <c r="Y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0.84929733671978469</v>
      </c>
      <c r="AL789">
        <v>0</v>
      </c>
      <c r="AM789">
        <v>74.568306163997093</v>
      </c>
      <c r="AN789">
        <v>74.56</v>
      </c>
      <c r="AO789">
        <v>0.84</v>
      </c>
      <c r="AP789">
        <v>45705.970000000008</v>
      </c>
      <c r="AQ789">
        <v>45780.530000000006</v>
      </c>
      <c r="AS789">
        <v>45780.530000000006</v>
      </c>
      <c r="AU789">
        <v>91</v>
      </c>
      <c r="AV789">
        <v>46</v>
      </c>
      <c r="AX789">
        <v>0</v>
      </c>
      <c r="AY789">
        <v>13</v>
      </c>
    </row>
    <row r="790" spans="1:51" x14ac:dyDescent="0.25">
      <c r="A790" t="s">
        <v>1774</v>
      </c>
      <c r="B790" t="s">
        <v>1775</v>
      </c>
      <c r="C790" t="s">
        <v>1776</v>
      </c>
      <c r="D790" t="s">
        <v>97</v>
      </c>
      <c r="F790">
        <v>13</v>
      </c>
      <c r="H790">
        <v>66079.009999999995</v>
      </c>
      <c r="I790">
        <v>11056.24</v>
      </c>
      <c r="J790">
        <v>23207.279999999999</v>
      </c>
      <c r="K790">
        <v>61073.905999999995</v>
      </c>
      <c r="L790">
        <v>161416.43599999999</v>
      </c>
      <c r="M790">
        <v>0.9</v>
      </c>
      <c r="N790">
        <v>151382.18</v>
      </c>
      <c r="O790">
        <v>11644.78</v>
      </c>
      <c r="Q790">
        <v>15138.21</v>
      </c>
      <c r="R790">
        <v>98068.85</v>
      </c>
      <c r="S790">
        <v>113207.06</v>
      </c>
      <c r="T790">
        <v>0.74782289434595273</v>
      </c>
      <c r="V790">
        <v>38175.119999999995</v>
      </c>
      <c r="W790">
        <v>0.74782289434595273</v>
      </c>
      <c r="X790">
        <v>2</v>
      </c>
      <c r="Y790">
        <v>0</v>
      </c>
      <c r="AA790">
        <v>0</v>
      </c>
      <c r="AB790">
        <v>0</v>
      </c>
      <c r="AC790">
        <v>20733.211800000001</v>
      </c>
      <c r="AD790">
        <v>1081.4580643402244</v>
      </c>
      <c r="AE790">
        <v>1081.4580643402244</v>
      </c>
      <c r="AF790">
        <v>1061.2418858068947</v>
      </c>
      <c r="AG790">
        <v>0</v>
      </c>
      <c r="AH790">
        <v>83.189081872324948</v>
      </c>
      <c r="AI790">
        <v>81.633991215914975</v>
      </c>
      <c r="AJ790">
        <v>0</v>
      </c>
      <c r="AK790">
        <v>0</v>
      </c>
      <c r="AL790">
        <v>0</v>
      </c>
      <c r="AM790">
        <v>0</v>
      </c>
      <c r="AN790">
        <v>1061.24</v>
      </c>
      <c r="AO790">
        <v>81.63</v>
      </c>
      <c r="AP790">
        <v>98068.85</v>
      </c>
      <c r="AQ790">
        <v>99130.090000000011</v>
      </c>
      <c r="AS790">
        <v>99130.090000000011</v>
      </c>
      <c r="AU790">
        <v>71</v>
      </c>
      <c r="AV790">
        <v>36</v>
      </c>
      <c r="AX790">
        <v>0</v>
      </c>
      <c r="AY790">
        <v>6.7468377788496179</v>
      </c>
    </row>
    <row r="791" spans="1:51" x14ac:dyDescent="0.25">
      <c r="A791" t="s">
        <v>1777</v>
      </c>
      <c r="B791" t="s">
        <v>1778</v>
      </c>
      <c r="C791" t="s">
        <v>1776</v>
      </c>
      <c r="D791" t="s">
        <v>211</v>
      </c>
      <c r="F791">
        <v>236</v>
      </c>
      <c r="H791">
        <v>1301266.06</v>
      </c>
      <c r="I791">
        <v>200713.28</v>
      </c>
      <c r="J791">
        <v>310971.23999999993</v>
      </c>
      <c r="K791">
        <v>1088862.6240000001</v>
      </c>
      <c r="L791">
        <v>2901813.2039999999</v>
      </c>
      <c r="M791">
        <v>0.9</v>
      </c>
      <c r="N791">
        <v>2720518.14</v>
      </c>
      <c r="O791">
        <v>11527.61</v>
      </c>
      <c r="Q791">
        <v>1149668.2</v>
      </c>
      <c r="R791">
        <v>638102.31000000006</v>
      </c>
      <c r="S791">
        <v>1816524.52</v>
      </c>
      <c r="T791">
        <v>0.6677127026986116</v>
      </c>
      <c r="V791">
        <v>903993.62000000011</v>
      </c>
      <c r="W791">
        <v>0.6677127026986116</v>
      </c>
      <c r="X791">
        <v>1</v>
      </c>
      <c r="Y791">
        <v>1</v>
      </c>
      <c r="AA791">
        <v>70351.181543782586</v>
      </c>
      <c r="AB791">
        <v>21105.354463134776</v>
      </c>
      <c r="AC791">
        <v>359843.75360036746</v>
      </c>
      <c r="AD791">
        <v>18769.688603363134</v>
      </c>
      <c r="AE791">
        <v>18769.688603363134</v>
      </c>
      <c r="AF791">
        <v>18418.818432496097</v>
      </c>
      <c r="AG791">
        <v>89.429468064130404</v>
      </c>
      <c r="AH791">
        <v>79.532578827809886</v>
      </c>
      <c r="AI791">
        <v>78.045840815661421</v>
      </c>
      <c r="AJ791">
        <v>0</v>
      </c>
      <c r="AK791">
        <v>0</v>
      </c>
      <c r="AL791">
        <v>0</v>
      </c>
      <c r="AM791">
        <v>0</v>
      </c>
      <c r="AN791">
        <v>39524.17</v>
      </c>
      <c r="AO791">
        <v>167.47</v>
      </c>
      <c r="AP791">
        <v>650135.76</v>
      </c>
      <c r="AQ791">
        <v>689659.93</v>
      </c>
      <c r="AS791">
        <v>689659.93</v>
      </c>
      <c r="AU791">
        <v>71</v>
      </c>
      <c r="AV791">
        <v>36</v>
      </c>
      <c r="AX791">
        <v>4</v>
      </c>
      <c r="AY791">
        <v>54</v>
      </c>
    </row>
    <row r="792" spans="1:51" x14ac:dyDescent="0.25">
      <c r="A792" t="s">
        <v>1779</v>
      </c>
      <c r="B792" t="s">
        <v>1780</v>
      </c>
      <c r="C792" t="s">
        <v>1776</v>
      </c>
      <c r="D792" t="s">
        <v>222</v>
      </c>
      <c r="F792">
        <v>1730.5</v>
      </c>
      <c r="H792">
        <v>11085417.23</v>
      </c>
      <c r="I792">
        <v>1471755.64</v>
      </c>
      <c r="J792">
        <v>3490316.6399999997</v>
      </c>
      <c r="K792">
        <v>9886962.9360000007</v>
      </c>
      <c r="L792">
        <v>25934452.446000002</v>
      </c>
      <c r="M792">
        <v>0.9</v>
      </c>
      <c r="N792">
        <v>24329703.489999998</v>
      </c>
      <c r="O792">
        <v>14059.34</v>
      </c>
      <c r="Q792">
        <v>6326724.4900000002</v>
      </c>
      <c r="R792">
        <v>5968463.1399999997</v>
      </c>
      <c r="S792">
        <v>14515180.75</v>
      </c>
      <c r="T792">
        <v>0.59660327368831412</v>
      </c>
      <c r="V792">
        <v>9814522.7399999984</v>
      </c>
      <c r="W792">
        <v>0.59660327368831412</v>
      </c>
      <c r="X792">
        <v>1</v>
      </c>
      <c r="Y792">
        <v>1</v>
      </c>
      <c r="AA792">
        <v>2359224.7781491205</v>
      </c>
      <c r="AB792">
        <v>707767.43344473618</v>
      </c>
      <c r="AC792">
        <v>5111451.8989915755</v>
      </c>
      <c r="AD792">
        <v>266616.7176593254</v>
      </c>
      <c r="AE792">
        <v>266616.7176593254</v>
      </c>
      <c r="AF792">
        <v>261632.73229558449</v>
      </c>
      <c r="AG792">
        <v>408.99591646618677</v>
      </c>
      <c r="AH792">
        <v>154.06918096464918</v>
      </c>
      <c r="AI792">
        <v>151.18909696364315</v>
      </c>
      <c r="AJ792">
        <v>0</v>
      </c>
      <c r="AK792">
        <v>0</v>
      </c>
      <c r="AL792">
        <v>0</v>
      </c>
      <c r="AM792">
        <v>0</v>
      </c>
      <c r="AN792">
        <v>969400.16</v>
      </c>
      <c r="AO792">
        <v>560.17999999999995</v>
      </c>
      <c r="AP792">
        <v>6410206.5</v>
      </c>
      <c r="AQ792">
        <v>7379606.6600000001</v>
      </c>
      <c r="AS792">
        <v>7379606.6600000001</v>
      </c>
      <c r="AU792">
        <v>72</v>
      </c>
      <c r="AV792">
        <v>36</v>
      </c>
      <c r="AX792">
        <v>84.5</v>
      </c>
      <c r="AY792">
        <v>858.33</v>
      </c>
    </row>
    <row r="793" spans="1:51" x14ac:dyDescent="0.25">
      <c r="A793" t="s">
        <v>1781</v>
      </c>
      <c r="B793" t="s">
        <v>1782</v>
      </c>
      <c r="C793" t="s">
        <v>1776</v>
      </c>
      <c r="D793" t="s">
        <v>211</v>
      </c>
      <c r="F793">
        <v>596.5</v>
      </c>
      <c r="H793">
        <v>3511841.89</v>
      </c>
      <c r="I793">
        <v>507311.32</v>
      </c>
      <c r="J793">
        <v>1526926.5899999999</v>
      </c>
      <c r="K793">
        <v>3033838.3369999998</v>
      </c>
      <c r="L793">
        <v>8579918.1370000001</v>
      </c>
      <c r="M793">
        <v>0.9</v>
      </c>
      <c r="N793">
        <v>8025310.1500000004</v>
      </c>
      <c r="O793">
        <v>13453.99</v>
      </c>
      <c r="Q793">
        <v>1983006.92</v>
      </c>
      <c r="R793">
        <v>2647202.7599999998</v>
      </c>
      <c r="S793">
        <v>5018723.3699999992</v>
      </c>
      <c r="T793">
        <v>0.62536192074769836</v>
      </c>
      <c r="V793">
        <v>3006586.7800000012</v>
      </c>
      <c r="W793">
        <v>0.62536192074769836</v>
      </c>
      <c r="X793">
        <v>1</v>
      </c>
      <c r="Y793">
        <v>1</v>
      </c>
      <c r="AA793">
        <v>547408.49905186053</v>
      </c>
      <c r="AB793">
        <v>164222.54971555815</v>
      </c>
      <c r="AC793">
        <v>1576383.1087718178</v>
      </c>
      <c r="AD793">
        <v>82225.187390937441</v>
      </c>
      <c r="AE793">
        <v>82225.187390937441</v>
      </c>
      <c r="AF793">
        <v>80688.115244505389</v>
      </c>
      <c r="AG793">
        <v>275.31022584334977</v>
      </c>
      <c r="AH793">
        <v>137.84608112479035</v>
      </c>
      <c r="AI793">
        <v>135.26926277368884</v>
      </c>
      <c r="AJ793">
        <v>0</v>
      </c>
      <c r="AK793">
        <v>0</v>
      </c>
      <c r="AL793">
        <v>0</v>
      </c>
      <c r="AM793">
        <v>0</v>
      </c>
      <c r="AN793">
        <v>244910.66</v>
      </c>
      <c r="AO793">
        <v>410.57</v>
      </c>
      <c r="AP793">
        <v>2836210.1899999995</v>
      </c>
      <c r="AQ793">
        <v>3081120.8499999996</v>
      </c>
      <c r="AS793">
        <v>3081120.8499999996</v>
      </c>
      <c r="AU793">
        <v>71</v>
      </c>
      <c r="AV793">
        <v>36</v>
      </c>
      <c r="AX793">
        <v>91</v>
      </c>
      <c r="AY793">
        <v>360.66</v>
      </c>
    </row>
    <row r="794" spans="1:51" x14ac:dyDescent="0.25">
      <c r="A794" t="s">
        <v>1783</v>
      </c>
      <c r="B794" t="s">
        <v>1784</v>
      </c>
      <c r="C794" t="s">
        <v>1776</v>
      </c>
      <c r="D794" t="s">
        <v>211</v>
      </c>
      <c r="F794">
        <v>257.5</v>
      </c>
      <c r="H794">
        <v>1542362.1600000001</v>
      </c>
      <c r="I794">
        <v>218998.6</v>
      </c>
      <c r="J794">
        <v>580629.97000000009</v>
      </c>
      <c r="K794">
        <v>1293345.9419999998</v>
      </c>
      <c r="L794">
        <v>3635336.6720000003</v>
      </c>
      <c r="M794">
        <v>0.9</v>
      </c>
      <c r="N794">
        <v>3401137.59</v>
      </c>
      <c r="O794">
        <v>13208.3</v>
      </c>
      <c r="Q794">
        <v>649143.21</v>
      </c>
      <c r="R794">
        <v>1943440.8</v>
      </c>
      <c r="S794">
        <v>2676716.11</v>
      </c>
      <c r="T794">
        <v>0.78700612344236265</v>
      </c>
      <c r="V794">
        <v>724421.48</v>
      </c>
      <c r="W794">
        <v>0.78700612344236265</v>
      </c>
      <c r="X794">
        <v>2</v>
      </c>
      <c r="Y794">
        <v>0</v>
      </c>
      <c r="AA794">
        <v>0</v>
      </c>
      <c r="AB794">
        <v>0</v>
      </c>
      <c r="AC794">
        <v>313671.96188019996</v>
      </c>
      <c r="AD794">
        <v>16361.33735597886</v>
      </c>
      <c r="AE794">
        <v>16361.33735597886</v>
      </c>
      <c r="AF794">
        <v>16055.487570454077</v>
      </c>
      <c r="AG794">
        <v>0</v>
      </c>
      <c r="AH794">
        <v>63.539174197976152</v>
      </c>
      <c r="AI794">
        <v>62.351408040598358</v>
      </c>
      <c r="AJ794">
        <v>0</v>
      </c>
      <c r="AK794">
        <v>0</v>
      </c>
      <c r="AL794">
        <v>0</v>
      </c>
      <c r="AM794">
        <v>0</v>
      </c>
      <c r="AN794">
        <v>16055.48</v>
      </c>
      <c r="AO794">
        <v>62.35</v>
      </c>
      <c r="AP794">
        <v>2092856.9</v>
      </c>
      <c r="AQ794">
        <v>2108912.38</v>
      </c>
      <c r="AS794">
        <v>2108912.38</v>
      </c>
      <c r="AU794">
        <v>71</v>
      </c>
      <c r="AV794">
        <v>36</v>
      </c>
      <c r="AX794">
        <v>15.5</v>
      </c>
      <c r="AY794">
        <v>153.33000000000001</v>
      </c>
    </row>
    <row r="795" spans="1:51" x14ac:dyDescent="0.25">
      <c r="A795" t="s">
        <v>1785</v>
      </c>
      <c r="B795" t="s">
        <v>1786</v>
      </c>
      <c r="C795" t="s">
        <v>1776</v>
      </c>
      <c r="D795" t="s">
        <v>211</v>
      </c>
      <c r="F795">
        <v>2626.97</v>
      </c>
      <c r="H795">
        <v>15681242.68</v>
      </c>
      <c r="I795">
        <v>2234185.44</v>
      </c>
      <c r="J795">
        <v>7651103.6600000011</v>
      </c>
      <c r="K795">
        <v>13701897.38768</v>
      </c>
      <c r="L795">
        <v>39268429.167680003</v>
      </c>
      <c r="M795">
        <v>0.9</v>
      </c>
      <c r="N795">
        <v>36711775.979999997</v>
      </c>
      <c r="O795">
        <v>13974.95</v>
      </c>
      <c r="Q795">
        <v>9098969.0700000003</v>
      </c>
      <c r="R795">
        <v>12364961.77</v>
      </c>
      <c r="S795">
        <v>23735888.619999997</v>
      </c>
      <c r="T795">
        <v>0.64654699987630504</v>
      </c>
      <c r="V795">
        <v>12975887.359999999</v>
      </c>
      <c r="W795">
        <v>0.64654699987630504</v>
      </c>
      <c r="X795">
        <v>1</v>
      </c>
      <c r="Y795">
        <v>1</v>
      </c>
      <c r="AA795">
        <v>1726377.938230224</v>
      </c>
      <c r="AB795">
        <v>517913.38146906719</v>
      </c>
      <c r="AC795">
        <v>6790436.2428743057</v>
      </c>
      <c r="AD795">
        <v>354193.65345240681</v>
      </c>
      <c r="AE795">
        <v>354193.65345240681</v>
      </c>
      <c r="AF795">
        <v>347572.5533194723</v>
      </c>
      <c r="AG795">
        <v>197.15237763243098</v>
      </c>
      <c r="AH795">
        <v>134.8297290994594</v>
      </c>
      <c r="AI795">
        <v>132.30929676375152</v>
      </c>
      <c r="AJ795">
        <v>0</v>
      </c>
      <c r="AK795">
        <v>0</v>
      </c>
      <c r="AL795">
        <v>0</v>
      </c>
      <c r="AM795">
        <v>0</v>
      </c>
      <c r="AN795">
        <v>865485.93</v>
      </c>
      <c r="AO795">
        <v>329.46</v>
      </c>
      <c r="AP795">
        <v>13311331.700000001</v>
      </c>
      <c r="AQ795">
        <v>14176817.630000001</v>
      </c>
      <c r="AS795">
        <v>14176817.630000001</v>
      </c>
      <c r="AU795">
        <v>72</v>
      </c>
      <c r="AV795">
        <v>36</v>
      </c>
      <c r="AX795">
        <v>620.5</v>
      </c>
      <c r="AY795">
        <v>1707</v>
      </c>
    </row>
    <row r="796" spans="1:51" x14ac:dyDescent="0.25">
      <c r="A796" t="s">
        <v>1787</v>
      </c>
      <c r="B796" t="s">
        <v>1788</v>
      </c>
      <c r="C796" t="s">
        <v>1776</v>
      </c>
      <c r="D796" t="s">
        <v>102</v>
      </c>
      <c r="F796">
        <v>6926.28</v>
      </c>
      <c r="H796">
        <v>41705409.43</v>
      </c>
      <c r="I796">
        <v>5890662.6100000003</v>
      </c>
      <c r="J796">
        <v>16254000.700000001</v>
      </c>
      <c r="K796">
        <v>36413065.781320006</v>
      </c>
      <c r="L796">
        <v>100263138.52132002</v>
      </c>
      <c r="M796">
        <v>0.9</v>
      </c>
      <c r="N796">
        <v>93878131.239999995</v>
      </c>
      <c r="O796">
        <v>13553.9</v>
      </c>
      <c r="Q796">
        <v>35063440.75</v>
      </c>
      <c r="R796">
        <v>20500015.579999998</v>
      </c>
      <c r="S796">
        <v>60471149.359999999</v>
      </c>
      <c r="T796">
        <v>0.6441452185004104</v>
      </c>
      <c r="V796">
        <v>33406981.879999995</v>
      </c>
      <c r="W796">
        <v>0.6441452185004104</v>
      </c>
      <c r="X796">
        <v>1</v>
      </c>
      <c r="Y796">
        <v>1</v>
      </c>
      <c r="AA796">
        <v>4640110.9321641549</v>
      </c>
      <c r="AB796">
        <v>1392033.2796492465</v>
      </c>
      <c r="AC796">
        <v>14707638.059627989</v>
      </c>
      <c r="AD796">
        <v>767160.14578030305</v>
      </c>
      <c r="AE796">
        <v>767160.14578030305</v>
      </c>
      <c r="AF796">
        <v>752819.27859169734</v>
      </c>
      <c r="AG796">
        <v>200.97848768014671</v>
      </c>
      <c r="AH796">
        <v>110.76077573824666</v>
      </c>
      <c r="AI796">
        <v>108.69027509596744</v>
      </c>
      <c r="AJ796">
        <v>0</v>
      </c>
      <c r="AK796">
        <v>0</v>
      </c>
      <c r="AL796">
        <v>0</v>
      </c>
      <c r="AM796">
        <v>0</v>
      </c>
      <c r="AN796">
        <v>2144852.5499999998</v>
      </c>
      <c r="AO796">
        <v>309.66000000000003</v>
      </c>
      <c r="AP796">
        <v>22148657.920000002</v>
      </c>
      <c r="AQ796">
        <v>24293510.470000003</v>
      </c>
      <c r="AS796">
        <v>24293510.470000003</v>
      </c>
      <c r="AU796">
        <v>72</v>
      </c>
      <c r="AV796">
        <v>36</v>
      </c>
      <c r="AX796">
        <v>988.5</v>
      </c>
      <c r="AY796">
        <v>3599.66</v>
      </c>
    </row>
    <row r="797" spans="1:51" x14ac:dyDescent="0.25">
      <c r="A797" t="s">
        <v>1789</v>
      </c>
      <c r="B797" t="s">
        <v>1790</v>
      </c>
      <c r="C797" t="s">
        <v>1776</v>
      </c>
      <c r="D797" t="s">
        <v>102</v>
      </c>
      <c r="F797">
        <v>5944</v>
      </c>
      <c r="H797">
        <v>36386397.010000005</v>
      </c>
      <c r="I797">
        <v>5055253.12</v>
      </c>
      <c r="J797">
        <v>14933480.16</v>
      </c>
      <c r="K797">
        <v>31631424.970000003</v>
      </c>
      <c r="L797">
        <v>88006555.260000005</v>
      </c>
      <c r="M797">
        <v>0.9</v>
      </c>
      <c r="N797">
        <v>82369042.230000004</v>
      </c>
      <c r="O797">
        <v>13857.51</v>
      </c>
      <c r="Q797">
        <v>20536968.719999999</v>
      </c>
      <c r="R797">
        <v>28342135.960000001</v>
      </c>
      <c r="S797">
        <v>53683369.219999999</v>
      </c>
      <c r="T797">
        <v>0.65174205947544372</v>
      </c>
      <c r="V797">
        <v>28685673.010000005</v>
      </c>
      <c r="W797">
        <v>0.65174205947544372</v>
      </c>
      <c r="X797">
        <v>1</v>
      </c>
      <c r="Y797">
        <v>1</v>
      </c>
      <c r="AA797">
        <v>3445507.098840028</v>
      </c>
      <c r="AB797">
        <v>1033652.1296520084</v>
      </c>
      <c r="AC797">
        <v>14945756.802826485</v>
      </c>
      <c r="AD797">
        <v>779580.5771918305</v>
      </c>
      <c r="AE797">
        <v>779580.5771918305</v>
      </c>
      <c r="AF797">
        <v>765007.52933237317</v>
      </c>
      <c r="AG797">
        <v>173.89840673822482</v>
      </c>
      <c r="AH797">
        <v>131.15420208476286</v>
      </c>
      <c r="AI797">
        <v>128.70247801688646</v>
      </c>
      <c r="AJ797">
        <v>0</v>
      </c>
      <c r="AK797">
        <v>0</v>
      </c>
      <c r="AL797">
        <v>0</v>
      </c>
      <c r="AM797">
        <v>0</v>
      </c>
      <c r="AN797">
        <v>1798659.65</v>
      </c>
      <c r="AO797">
        <v>302.60000000000002</v>
      </c>
      <c r="AP797">
        <v>30571217.25</v>
      </c>
      <c r="AQ797">
        <v>32369876.899999999</v>
      </c>
      <c r="AS797">
        <v>32369876.899999999</v>
      </c>
      <c r="AU797">
        <v>72</v>
      </c>
      <c r="AV797">
        <v>36</v>
      </c>
      <c r="AX797">
        <v>668.5</v>
      </c>
      <c r="AY797">
        <v>3762</v>
      </c>
    </row>
    <row r="798" spans="1:51" x14ac:dyDescent="0.25">
      <c r="A798" t="s">
        <v>1791</v>
      </c>
      <c r="B798" t="s">
        <v>1792</v>
      </c>
      <c r="C798" t="s">
        <v>1776</v>
      </c>
      <c r="D798" t="s">
        <v>102</v>
      </c>
      <c r="F798">
        <v>1088.8599999999999</v>
      </c>
      <c r="H798">
        <v>6141953.0499999998</v>
      </c>
      <c r="I798">
        <v>926053.65</v>
      </c>
      <c r="J798">
        <v>1270056.94</v>
      </c>
      <c r="K798">
        <v>5228167.6698399987</v>
      </c>
      <c r="L798">
        <v>13566231.309839999</v>
      </c>
      <c r="M798">
        <v>0.9</v>
      </c>
      <c r="N798">
        <v>12732424.939999999</v>
      </c>
      <c r="O798">
        <v>11693.35</v>
      </c>
      <c r="Q798">
        <v>7125064.9900000002</v>
      </c>
      <c r="R798">
        <v>2150807.7200000002</v>
      </c>
      <c r="S798">
        <v>9579340.0300000012</v>
      </c>
      <c r="T798">
        <v>0.75235786389014447</v>
      </c>
      <c r="V798">
        <v>3153084.9099999983</v>
      </c>
      <c r="W798">
        <v>0.75235786389014447</v>
      </c>
      <c r="X798">
        <v>2</v>
      </c>
      <c r="Y798">
        <v>0</v>
      </c>
      <c r="AA798">
        <v>0</v>
      </c>
      <c r="AB798">
        <v>0</v>
      </c>
      <c r="AC798">
        <v>827882.60000639968</v>
      </c>
      <c r="AD798">
        <v>43182.904932455916</v>
      </c>
      <c r="AE798">
        <v>43182.904932455916</v>
      </c>
      <c r="AF798">
        <v>42375.667606767354</v>
      </c>
      <c r="AG798">
        <v>0</v>
      </c>
      <c r="AH798">
        <v>39.65882200875771</v>
      </c>
      <c r="AI798">
        <v>38.917461938878603</v>
      </c>
      <c r="AJ798">
        <v>0</v>
      </c>
      <c r="AK798">
        <v>0</v>
      </c>
      <c r="AL798">
        <v>0</v>
      </c>
      <c r="AM798">
        <v>0</v>
      </c>
      <c r="AN798">
        <v>42375.66</v>
      </c>
      <c r="AO798">
        <v>38.909999999999997</v>
      </c>
      <c r="AP798">
        <v>2178760.7599999998</v>
      </c>
      <c r="AQ798">
        <v>2221136.42</v>
      </c>
      <c r="AS798">
        <v>2221136.42</v>
      </c>
      <c r="AU798">
        <v>71</v>
      </c>
      <c r="AV798">
        <v>36</v>
      </c>
      <c r="AX798">
        <v>2</v>
      </c>
      <c r="AY798">
        <v>195</v>
      </c>
    </row>
    <row r="799" spans="1:51" x14ac:dyDescent="0.25">
      <c r="A799" t="s">
        <v>1793</v>
      </c>
      <c r="B799" t="s">
        <v>1794</v>
      </c>
      <c r="C799" t="s">
        <v>1776</v>
      </c>
      <c r="D799" t="s">
        <v>102</v>
      </c>
      <c r="F799">
        <v>1361</v>
      </c>
      <c r="H799">
        <v>7821244.3900000006</v>
      </c>
      <c r="I799">
        <v>1157503.28</v>
      </c>
      <c r="J799">
        <v>1912435.04</v>
      </c>
      <c r="K799">
        <v>6672514.9740000004</v>
      </c>
      <c r="L799">
        <v>17563697.684</v>
      </c>
      <c r="M799">
        <v>0.9</v>
      </c>
      <c r="N799">
        <v>16474579.41</v>
      </c>
      <c r="O799">
        <v>12104.76</v>
      </c>
      <c r="Q799">
        <v>6705153.8099999996</v>
      </c>
      <c r="R799">
        <v>5454720.9299999997</v>
      </c>
      <c r="S799">
        <v>12353911.579999998</v>
      </c>
      <c r="T799">
        <v>0.74987720612164621</v>
      </c>
      <c r="V799">
        <v>4120667.8300000019</v>
      </c>
      <c r="W799">
        <v>0.74987720612164621</v>
      </c>
      <c r="X799">
        <v>2</v>
      </c>
      <c r="Y799">
        <v>0</v>
      </c>
      <c r="AA799">
        <v>0</v>
      </c>
      <c r="AB799">
        <v>0</v>
      </c>
      <c r="AC799">
        <v>1466613.4641770013</v>
      </c>
      <c r="AD799">
        <v>76499.530000661587</v>
      </c>
      <c r="AE799">
        <v>76499.530000661587</v>
      </c>
      <c r="AF799">
        <v>75069.490124679258</v>
      </c>
      <c r="AG799">
        <v>0</v>
      </c>
      <c r="AH799">
        <v>56.208324761691102</v>
      </c>
      <c r="AI799">
        <v>55.157597446494677</v>
      </c>
      <c r="AJ799">
        <v>0</v>
      </c>
      <c r="AK799">
        <v>0</v>
      </c>
      <c r="AL799">
        <v>0</v>
      </c>
      <c r="AM799">
        <v>0</v>
      </c>
      <c r="AN799">
        <v>75069.490000000005</v>
      </c>
      <c r="AO799">
        <v>55.15</v>
      </c>
      <c r="AP799">
        <v>5512987.0100000007</v>
      </c>
      <c r="AQ799">
        <v>5588056.5000000009</v>
      </c>
      <c r="AS799">
        <v>5588056.5000000009</v>
      </c>
      <c r="AU799">
        <v>74</v>
      </c>
      <c r="AV799">
        <v>37</v>
      </c>
      <c r="AX799">
        <v>8</v>
      </c>
      <c r="AY799">
        <v>380.66</v>
      </c>
    </row>
    <row r="800" spans="1:51" x14ac:dyDescent="0.25">
      <c r="A800" t="s">
        <v>1795</v>
      </c>
      <c r="B800" t="s">
        <v>1796</v>
      </c>
      <c r="C800" t="s">
        <v>1776</v>
      </c>
      <c r="D800" t="s">
        <v>102</v>
      </c>
      <c r="F800">
        <v>1059.55</v>
      </c>
      <c r="H800">
        <v>5999267.0999999996</v>
      </c>
      <c r="I800">
        <v>901126.08</v>
      </c>
      <c r="J800">
        <v>1186977.26</v>
      </c>
      <c r="K800">
        <v>4809501.5711999992</v>
      </c>
      <c r="L800">
        <v>12896872.0112</v>
      </c>
      <c r="M800">
        <v>0.9</v>
      </c>
      <c r="N800">
        <v>12088134.960000001</v>
      </c>
      <c r="O800">
        <v>11408.74</v>
      </c>
      <c r="Q800">
        <v>9518197.4600000009</v>
      </c>
      <c r="R800">
        <v>1307061.1299999999</v>
      </c>
      <c r="S800">
        <v>11174373.970000003</v>
      </c>
      <c r="T800">
        <v>0.92440843909969062</v>
      </c>
      <c r="V800">
        <v>913760.98999999836</v>
      </c>
      <c r="W800">
        <v>0.92440843909969062</v>
      </c>
      <c r="X800">
        <v>3</v>
      </c>
      <c r="Y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23.363124314457281</v>
      </c>
      <c r="AK800">
        <v>0</v>
      </c>
      <c r="AL800">
        <v>24754.398367383212</v>
      </c>
      <c r="AM800">
        <v>0</v>
      </c>
      <c r="AN800">
        <v>24754.39</v>
      </c>
      <c r="AO800">
        <v>23.36</v>
      </c>
      <c r="AP800">
        <v>1312577.0599999998</v>
      </c>
      <c r="AQ800">
        <v>1337331.4499999997</v>
      </c>
      <c r="AS800">
        <v>1337331.4499999997</v>
      </c>
      <c r="AU800">
        <v>72</v>
      </c>
      <c r="AV800">
        <v>36</v>
      </c>
      <c r="AX800">
        <v>0.33</v>
      </c>
      <c r="AY800">
        <v>170.33</v>
      </c>
    </row>
    <row r="801" spans="1:51" x14ac:dyDescent="0.25">
      <c r="A801" t="s">
        <v>1797</v>
      </c>
      <c r="B801" t="s">
        <v>1798</v>
      </c>
      <c r="C801" t="s">
        <v>1799</v>
      </c>
      <c r="D801" t="s">
        <v>97</v>
      </c>
      <c r="F801">
        <v>57</v>
      </c>
      <c r="H801">
        <v>340376.58</v>
      </c>
      <c r="I801">
        <v>48477.36</v>
      </c>
      <c r="J801">
        <v>101590.20000000001</v>
      </c>
      <c r="K801">
        <v>303719.77500000002</v>
      </c>
      <c r="L801">
        <v>794163.91500000004</v>
      </c>
      <c r="M801">
        <v>0.93033999999999994</v>
      </c>
      <c r="N801">
        <v>759999.57</v>
      </c>
      <c r="O801">
        <v>13333.32</v>
      </c>
      <c r="Q801">
        <v>75999.95</v>
      </c>
      <c r="R801">
        <v>312504.55</v>
      </c>
      <c r="S801">
        <v>388504.5</v>
      </c>
      <c r="T801">
        <v>0.51119042080510657</v>
      </c>
      <c r="V801">
        <v>371495.06999999995</v>
      </c>
      <c r="W801">
        <v>0.51119042080510657</v>
      </c>
      <c r="X801">
        <v>1</v>
      </c>
      <c r="Y801">
        <v>1</v>
      </c>
      <c r="AA801">
        <v>138610.05980834702</v>
      </c>
      <c r="AB801">
        <v>41583.017942504106</v>
      </c>
      <c r="AC801">
        <v>228520.88555174632</v>
      </c>
      <c r="AD801">
        <v>11919.800797583399</v>
      </c>
      <c r="AE801">
        <v>11919.800797583399</v>
      </c>
      <c r="AF801">
        <v>11696.978638360162</v>
      </c>
      <c r="AG801">
        <v>729.52663057024745</v>
      </c>
      <c r="AH801">
        <v>209.11931223830524</v>
      </c>
      <c r="AI801">
        <v>205.2101515501783</v>
      </c>
      <c r="AJ801">
        <v>0</v>
      </c>
      <c r="AK801">
        <v>0</v>
      </c>
      <c r="AL801">
        <v>0</v>
      </c>
      <c r="AM801">
        <v>0</v>
      </c>
      <c r="AN801">
        <v>53279.99</v>
      </c>
      <c r="AO801">
        <v>934.73</v>
      </c>
      <c r="AP801">
        <v>312504.55000000005</v>
      </c>
      <c r="AQ801">
        <v>365784.54000000004</v>
      </c>
      <c r="AS801">
        <v>365784.54000000004</v>
      </c>
      <c r="AU801">
        <v>113</v>
      </c>
      <c r="AV801">
        <v>57</v>
      </c>
      <c r="AX801">
        <v>0</v>
      </c>
      <c r="AY801">
        <v>26.895227921010292</v>
      </c>
    </row>
    <row r="802" spans="1:51" x14ac:dyDescent="0.25">
      <c r="A802" t="s">
        <v>1800</v>
      </c>
      <c r="B802" t="s">
        <v>1801</v>
      </c>
      <c r="C802" t="s">
        <v>1799</v>
      </c>
      <c r="D802" t="s">
        <v>102</v>
      </c>
      <c r="F802">
        <v>553.75</v>
      </c>
      <c r="H802">
        <v>3208267.84</v>
      </c>
      <c r="I802">
        <v>470953.3</v>
      </c>
      <c r="J802">
        <v>870482.32</v>
      </c>
      <c r="K802">
        <v>2729522.946</v>
      </c>
      <c r="L802">
        <v>7279226.4059999995</v>
      </c>
      <c r="M802">
        <v>0.93033999999999994</v>
      </c>
      <c r="N802">
        <v>6962294.0599999996</v>
      </c>
      <c r="O802">
        <v>12572.99</v>
      </c>
      <c r="Q802">
        <v>3702910.06</v>
      </c>
      <c r="R802">
        <v>1710446.78</v>
      </c>
      <c r="S802">
        <v>5505851.8700000001</v>
      </c>
      <c r="T802">
        <v>0.79081001499669501</v>
      </c>
      <c r="V802">
        <v>1456442.1899999995</v>
      </c>
      <c r="W802">
        <v>0.79081001499669501</v>
      </c>
      <c r="X802">
        <v>2</v>
      </c>
      <c r="Y802">
        <v>0</v>
      </c>
      <c r="AA802">
        <v>0</v>
      </c>
      <c r="AB802">
        <v>0</v>
      </c>
      <c r="AC802">
        <v>395158.60512320005</v>
      </c>
      <c r="AD802">
        <v>20611.734656755834</v>
      </c>
      <c r="AE802">
        <v>20611.734656755834</v>
      </c>
      <c r="AF802">
        <v>20226.430296427439</v>
      </c>
      <c r="AG802">
        <v>0</v>
      </c>
      <c r="AH802">
        <v>37.222094188272386</v>
      </c>
      <c r="AI802">
        <v>36.526284959688375</v>
      </c>
      <c r="AJ802">
        <v>0</v>
      </c>
      <c r="AK802">
        <v>0</v>
      </c>
      <c r="AL802">
        <v>0</v>
      </c>
      <c r="AM802">
        <v>0</v>
      </c>
      <c r="AN802">
        <v>20226.43</v>
      </c>
      <c r="AO802">
        <v>36.520000000000003</v>
      </c>
      <c r="AP802">
        <v>1765246.6799999997</v>
      </c>
      <c r="AQ802">
        <v>1785473.1099999996</v>
      </c>
      <c r="AS802">
        <v>1785473.1099999996</v>
      </c>
      <c r="AU802">
        <v>114</v>
      </c>
      <c r="AV802">
        <v>57</v>
      </c>
      <c r="AX802">
        <v>0.16</v>
      </c>
      <c r="AY802">
        <v>201</v>
      </c>
    </row>
    <row r="803" spans="1:51" x14ac:dyDescent="0.25">
      <c r="A803" t="s">
        <v>1802</v>
      </c>
      <c r="B803" t="s">
        <v>1803</v>
      </c>
      <c r="C803" t="s">
        <v>1799</v>
      </c>
      <c r="D803" t="s">
        <v>102</v>
      </c>
      <c r="F803">
        <v>4061.5</v>
      </c>
      <c r="H803">
        <v>22647852.59</v>
      </c>
      <c r="I803">
        <v>3454224.52</v>
      </c>
      <c r="J803">
        <v>4254473.6399999997</v>
      </c>
      <c r="K803">
        <v>19201436.669</v>
      </c>
      <c r="L803">
        <v>49557987.419</v>
      </c>
      <c r="M803">
        <v>0.93033999999999994</v>
      </c>
      <c r="N803">
        <v>47443350.090000004</v>
      </c>
      <c r="O803">
        <v>11681.23</v>
      </c>
      <c r="Q803">
        <v>8473652.1500000004</v>
      </c>
      <c r="R803">
        <v>19328178.600000001</v>
      </c>
      <c r="S803">
        <v>27940015.93</v>
      </c>
      <c r="T803">
        <v>0.58891321706831001</v>
      </c>
      <c r="V803">
        <v>19503334.160000004</v>
      </c>
      <c r="W803">
        <v>0.58891321706831001</v>
      </c>
      <c r="X803">
        <v>1</v>
      </c>
      <c r="Y803">
        <v>1</v>
      </c>
      <c r="AA803">
        <v>4965371.8961058147</v>
      </c>
      <c r="AB803">
        <v>1489611.5688317444</v>
      </c>
      <c r="AC803">
        <v>10910090.470058747</v>
      </c>
      <c r="AD803">
        <v>569077.5474317231</v>
      </c>
      <c r="AE803">
        <v>569077.5474317231</v>
      </c>
      <c r="AF803">
        <v>558439.52670994157</v>
      </c>
      <c r="AG803">
        <v>366.76389728714622</v>
      </c>
      <c r="AH803">
        <v>140.11511693505432</v>
      </c>
      <c r="AI803">
        <v>137.49588248428944</v>
      </c>
      <c r="AJ803">
        <v>0</v>
      </c>
      <c r="AK803">
        <v>0</v>
      </c>
      <c r="AL803">
        <v>0</v>
      </c>
      <c r="AM803">
        <v>0</v>
      </c>
      <c r="AN803">
        <v>2048051.09</v>
      </c>
      <c r="AO803">
        <v>504.25</v>
      </c>
      <c r="AP803">
        <v>19393321.880000003</v>
      </c>
      <c r="AQ803">
        <v>21441372.970000003</v>
      </c>
      <c r="AS803">
        <v>21441372.970000003</v>
      </c>
      <c r="AU803">
        <v>108</v>
      </c>
      <c r="AV803">
        <v>54</v>
      </c>
      <c r="AX803">
        <v>42.33</v>
      </c>
      <c r="AY803">
        <v>463</v>
      </c>
    </row>
    <row r="804" spans="1:51" x14ac:dyDescent="0.25">
      <c r="A804" t="s">
        <v>1804</v>
      </c>
      <c r="B804" t="s">
        <v>1805</v>
      </c>
      <c r="C804" t="s">
        <v>1799</v>
      </c>
      <c r="D804" t="s">
        <v>211</v>
      </c>
      <c r="F804">
        <v>63.96</v>
      </c>
      <c r="H804">
        <v>345526.75</v>
      </c>
      <c r="I804">
        <v>54396.7</v>
      </c>
      <c r="J804">
        <v>81072.539999999994</v>
      </c>
      <c r="K804">
        <v>274011.79824000003</v>
      </c>
      <c r="L804">
        <v>755007.78824000002</v>
      </c>
      <c r="M804">
        <v>0.93033999999999994</v>
      </c>
      <c r="N804">
        <v>721501.6</v>
      </c>
      <c r="O804">
        <v>11280.51</v>
      </c>
      <c r="Q804">
        <v>432956.6</v>
      </c>
      <c r="R804">
        <v>268883.46000000002</v>
      </c>
      <c r="S804">
        <v>709492.41999999993</v>
      </c>
      <c r="T804">
        <v>0.98335529678659062</v>
      </c>
      <c r="V804">
        <v>12009.180000000051</v>
      </c>
      <c r="W804">
        <v>0.98335529678659062</v>
      </c>
      <c r="X804">
        <v>3</v>
      </c>
      <c r="Y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23.100528664791472</v>
      </c>
      <c r="AK804">
        <v>0</v>
      </c>
      <c r="AL804">
        <v>1477.5098134000625</v>
      </c>
      <c r="AM804">
        <v>0</v>
      </c>
      <c r="AN804">
        <v>1477.5</v>
      </c>
      <c r="AO804">
        <v>23.1</v>
      </c>
      <c r="AP804">
        <v>269588.59999999998</v>
      </c>
      <c r="AQ804">
        <v>271066.09999999998</v>
      </c>
      <c r="AS804">
        <v>271066.09999999998</v>
      </c>
      <c r="AU804">
        <v>116</v>
      </c>
      <c r="AV804">
        <v>58</v>
      </c>
      <c r="AX804">
        <v>0</v>
      </c>
      <c r="AY804">
        <v>15</v>
      </c>
    </row>
    <row r="805" spans="1:51" x14ac:dyDescent="0.25">
      <c r="A805" t="s">
        <v>1806</v>
      </c>
      <c r="B805" t="s">
        <v>1807</v>
      </c>
      <c r="C805" t="s">
        <v>1799</v>
      </c>
      <c r="D805" t="s">
        <v>102</v>
      </c>
      <c r="F805">
        <v>503.79</v>
      </c>
      <c r="H805">
        <v>2998305.9</v>
      </c>
      <c r="I805">
        <v>428463.31</v>
      </c>
      <c r="J805">
        <v>951051.72</v>
      </c>
      <c r="K805">
        <v>2573377.70676</v>
      </c>
      <c r="L805">
        <v>6951198.6367600001</v>
      </c>
      <c r="M805">
        <v>0.93033999999999994</v>
      </c>
      <c r="N805">
        <v>6646239.6299999999</v>
      </c>
      <c r="O805">
        <v>13192.48</v>
      </c>
      <c r="Q805">
        <v>1319951.3899999999</v>
      </c>
      <c r="R805">
        <v>3091197.66</v>
      </c>
      <c r="S805">
        <v>4612299.9000000004</v>
      </c>
      <c r="T805">
        <v>0.69397135173713265</v>
      </c>
      <c r="V805">
        <v>2033939.7299999995</v>
      </c>
      <c r="W805">
        <v>0.69397135173713265</v>
      </c>
      <c r="X805">
        <v>2</v>
      </c>
      <c r="Y805">
        <v>0</v>
      </c>
      <c r="AA805">
        <v>0</v>
      </c>
      <c r="AB805">
        <v>0</v>
      </c>
      <c r="AC805">
        <v>1116129.2816816999</v>
      </c>
      <c r="AD805">
        <v>58218.042827350859</v>
      </c>
      <c r="AE805">
        <v>58218.042827350859</v>
      </c>
      <c r="AF805">
        <v>57129.746954892056</v>
      </c>
      <c r="AG805">
        <v>0</v>
      </c>
      <c r="AH805">
        <v>115.56013979505519</v>
      </c>
      <c r="AI805">
        <v>113.39992249725492</v>
      </c>
      <c r="AJ805">
        <v>0</v>
      </c>
      <c r="AK805">
        <v>0</v>
      </c>
      <c r="AL805">
        <v>0</v>
      </c>
      <c r="AM805">
        <v>0</v>
      </c>
      <c r="AN805">
        <v>57129.74</v>
      </c>
      <c r="AO805">
        <v>113.39</v>
      </c>
      <c r="AP805">
        <v>3213978.35</v>
      </c>
      <c r="AQ805">
        <v>3271108.0900000003</v>
      </c>
      <c r="AS805">
        <v>3271108.0900000003</v>
      </c>
      <c r="AU805">
        <v>116</v>
      </c>
      <c r="AV805">
        <v>58</v>
      </c>
      <c r="AX805">
        <v>0</v>
      </c>
      <c r="AY805">
        <v>253.66</v>
      </c>
    </row>
    <row r="806" spans="1:51" x14ac:dyDescent="0.25">
      <c r="A806" t="s">
        <v>1808</v>
      </c>
      <c r="B806" t="s">
        <v>1809</v>
      </c>
      <c r="C806" t="s">
        <v>1799</v>
      </c>
      <c r="D806" t="s">
        <v>102</v>
      </c>
      <c r="F806">
        <v>477.87</v>
      </c>
      <c r="H806">
        <v>2772663.14</v>
      </c>
      <c r="I806">
        <v>406418.87</v>
      </c>
      <c r="J806">
        <v>756488.61</v>
      </c>
      <c r="K806">
        <v>2387459.8392799995</v>
      </c>
      <c r="L806">
        <v>6323030.4592799991</v>
      </c>
      <c r="M806">
        <v>0.93033999999999994</v>
      </c>
      <c r="N806">
        <v>6048878.5999999996</v>
      </c>
      <c r="O806">
        <v>12658</v>
      </c>
      <c r="Q806">
        <v>2689290.99</v>
      </c>
      <c r="R806">
        <v>1190465.5</v>
      </c>
      <c r="S806">
        <v>4112046.89</v>
      </c>
      <c r="T806">
        <v>0.67980317707153193</v>
      </c>
      <c r="V806">
        <v>1936831.7099999995</v>
      </c>
      <c r="W806">
        <v>0.67980317707153193</v>
      </c>
      <c r="X806">
        <v>1</v>
      </c>
      <c r="Y806">
        <v>1</v>
      </c>
      <c r="AA806">
        <v>83287.037061471958</v>
      </c>
      <c r="AB806">
        <v>24986.111118441586</v>
      </c>
      <c r="AC806">
        <v>745357.99848415283</v>
      </c>
      <c r="AD806">
        <v>38878.36704013103</v>
      </c>
      <c r="AE806">
        <v>38878.36704013103</v>
      </c>
      <c r="AF806">
        <v>38151.596363500947</v>
      </c>
      <c r="AG806">
        <v>52.286419148390955</v>
      </c>
      <c r="AH806">
        <v>81.357622449894379</v>
      </c>
      <c r="AI806">
        <v>79.836768082325619</v>
      </c>
      <c r="AJ806">
        <v>0</v>
      </c>
      <c r="AK806">
        <v>0</v>
      </c>
      <c r="AL806">
        <v>0</v>
      </c>
      <c r="AM806">
        <v>0</v>
      </c>
      <c r="AN806">
        <v>63137.7</v>
      </c>
      <c r="AO806">
        <v>132.12</v>
      </c>
      <c r="AP806">
        <v>1232259.3</v>
      </c>
      <c r="AQ806">
        <v>1295397</v>
      </c>
      <c r="AS806">
        <v>1295397</v>
      </c>
      <c r="AU806">
        <v>116</v>
      </c>
      <c r="AV806">
        <v>58</v>
      </c>
      <c r="AX806">
        <v>1</v>
      </c>
      <c r="AY806">
        <v>175.66</v>
      </c>
    </row>
    <row r="807" spans="1:51" x14ac:dyDescent="0.25">
      <c r="A807" t="s">
        <v>1810</v>
      </c>
      <c r="B807" t="s">
        <v>1811</v>
      </c>
      <c r="C807" t="s">
        <v>1799</v>
      </c>
      <c r="D807" t="s">
        <v>211</v>
      </c>
      <c r="F807">
        <v>763</v>
      </c>
      <c r="H807">
        <v>4200244.5600000005</v>
      </c>
      <c r="I807">
        <v>648916.24</v>
      </c>
      <c r="J807">
        <v>1007191.9000000003</v>
      </c>
      <c r="K807">
        <v>3515940.6400000006</v>
      </c>
      <c r="L807">
        <v>9372293.3400000017</v>
      </c>
      <c r="M807">
        <v>0.93033999999999994</v>
      </c>
      <c r="N807">
        <v>8964339.8100000005</v>
      </c>
      <c r="O807">
        <v>11748.8</v>
      </c>
      <c r="Q807">
        <v>4805782.57</v>
      </c>
      <c r="R807">
        <v>1371504.91</v>
      </c>
      <c r="S807">
        <v>6395397.9000000004</v>
      </c>
      <c r="T807">
        <v>0.71342653620356233</v>
      </c>
      <c r="V807">
        <v>2568941.91</v>
      </c>
      <c r="W807">
        <v>0.71342653620356233</v>
      </c>
      <c r="X807">
        <v>2</v>
      </c>
      <c r="Y807">
        <v>0</v>
      </c>
      <c r="AA807">
        <v>0</v>
      </c>
      <c r="AB807">
        <v>0</v>
      </c>
      <c r="AC807">
        <v>775876.42826310021</v>
      </c>
      <c r="AD807">
        <v>40470.228557478935</v>
      </c>
      <c r="AE807">
        <v>40470.228557478935</v>
      </c>
      <c r="AF807">
        <v>39713.70050264235</v>
      </c>
      <c r="AG807">
        <v>0</v>
      </c>
      <c r="AH807">
        <v>53.04092864676138</v>
      </c>
      <c r="AI807">
        <v>52.049410881575817</v>
      </c>
      <c r="AJ807">
        <v>0</v>
      </c>
      <c r="AK807">
        <v>0</v>
      </c>
      <c r="AL807">
        <v>0</v>
      </c>
      <c r="AM807">
        <v>0</v>
      </c>
      <c r="AN807">
        <v>39713.699999999997</v>
      </c>
      <c r="AO807">
        <v>52.04</v>
      </c>
      <c r="AP807">
        <v>1399194.25</v>
      </c>
      <c r="AQ807">
        <v>1438907.95</v>
      </c>
      <c r="AS807">
        <v>1438907.95</v>
      </c>
      <c r="AU807">
        <v>114</v>
      </c>
      <c r="AV807">
        <v>57</v>
      </c>
      <c r="AX807">
        <v>4.5</v>
      </c>
      <c r="AY807">
        <v>185.66</v>
      </c>
    </row>
    <row r="808" spans="1:51" x14ac:dyDescent="0.25">
      <c r="A808" t="s">
        <v>1812</v>
      </c>
      <c r="B808" t="s">
        <v>1813</v>
      </c>
      <c r="C808" t="s">
        <v>1799</v>
      </c>
      <c r="D808" t="s">
        <v>222</v>
      </c>
      <c r="F808">
        <v>674.5</v>
      </c>
      <c r="H808">
        <v>4074629.41</v>
      </c>
      <c r="I808">
        <v>573648.76</v>
      </c>
      <c r="J808">
        <v>745580.56</v>
      </c>
      <c r="K808">
        <v>3599161.4459999995</v>
      </c>
      <c r="L808">
        <v>8993020.175999999</v>
      </c>
      <c r="M808">
        <v>0.93033999999999994</v>
      </c>
      <c r="N808">
        <v>8617283.9700000007</v>
      </c>
      <c r="O808">
        <v>12775.81</v>
      </c>
      <c r="Q808">
        <v>4319701.33</v>
      </c>
      <c r="R808">
        <v>1294021.6200000001</v>
      </c>
      <c r="S808">
        <v>5845707.4300000006</v>
      </c>
      <c r="T808">
        <v>0.67837005840252007</v>
      </c>
      <c r="V808">
        <v>2771576.54</v>
      </c>
      <c r="W808">
        <v>0.67837005840252007</v>
      </c>
      <c r="X808">
        <v>1</v>
      </c>
      <c r="Y808">
        <v>1</v>
      </c>
      <c r="AA808">
        <v>131001.01286145486</v>
      </c>
      <c r="AB808">
        <v>39300.303858436455</v>
      </c>
      <c r="AC808">
        <v>1144962.3323385511</v>
      </c>
      <c r="AD808">
        <v>59721.993853037187</v>
      </c>
      <c r="AE808">
        <v>59721.993853037187</v>
      </c>
      <c r="AF808">
        <v>58605.583952449881</v>
      </c>
      <c r="AG808">
        <v>58.265832258615944</v>
      </c>
      <c r="AH808">
        <v>88.542615052686713</v>
      </c>
      <c r="AI808">
        <v>86.887448409858976</v>
      </c>
      <c r="AJ808">
        <v>0</v>
      </c>
      <c r="AK808">
        <v>0</v>
      </c>
      <c r="AL808">
        <v>0</v>
      </c>
      <c r="AM808">
        <v>0</v>
      </c>
      <c r="AN808">
        <v>97905.88</v>
      </c>
      <c r="AO808">
        <v>145.15</v>
      </c>
      <c r="AP808">
        <v>1307970.1299999997</v>
      </c>
      <c r="AQ808">
        <v>1405876.0099999998</v>
      </c>
      <c r="AS808">
        <v>1405876.0099999998</v>
      </c>
      <c r="AU808">
        <v>114</v>
      </c>
      <c r="AV808">
        <v>57</v>
      </c>
      <c r="AX808">
        <v>0.33</v>
      </c>
      <c r="AY808">
        <v>104</v>
      </c>
    </row>
    <row r="809" spans="1:51" x14ac:dyDescent="0.25">
      <c r="A809" t="s">
        <v>1814</v>
      </c>
      <c r="B809" t="s">
        <v>1815</v>
      </c>
      <c r="C809" t="s">
        <v>1799</v>
      </c>
      <c r="D809" t="s">
        <v>211</v>
      </c>
      <c r="F809">
        <v>581.75</v>
      </c>
      <c r="H809">
        <v>3213805.5300000003</v>
      </c>
      <c r="I809">
        <v>494766.74</v>
      </c>
      <c r="J809">
        <v>760139.34000000008</v>
      </c>
      <c r="K809">
        <v>2682332.4570000004</v>
      </c>
      <c r="L809">
        <v>7151044.0670000007</v>
      </c>
      <c r="M809">
        <v>0.93033999999999994</v>
      </c>
      <c r="N809">
        <v>6839753.6100000003</v>
      </c>
      <c r="O809">
        <v>11757.2</v>
      </c>
      <c r="Q809">
        <v>2318920.44</v>
      </c>
      <c r="R809">
        <v>1952035.28</v>
      </c>
      <c r="S809">
        <v>4286720.55</v>
      </c>
      <c r="T809">
        <v>0.62673610694581727</v>
      </c>
      <c r="V809">
        <v>2553033.0600000005</v>
      </c>
      <c r="W809">
        <v>0.62673610694581727</v>
      </c>
      <c r="X809">
        <v>1</v>
      </c>
      <c r="Y809">
        <v>1</v>
      </c>
      <c r="AA809">
        <v>457142.28314963356</v>
      </c>
      <c r="AB809">
        <v>137142.68494489006</v>
      </c>
      <c r="AC809">
        <v>1160036.6764141133</v>
      </c>
      <c r="AD809">
        <v>60508.281627570803</v>
      </c>
      <c r="AE809">
        <v>60508.281627570803</v>
      </c>
      <c r="AF809">
        <v>59377.173298488953</v>
      </c>
      <c r="AG809">
        <v>235.74161571962193</v>
      </c>
      <c r="AH809">
        <v>104.010797812756</v>
      </c>
      <c r="AI809">
        <v>102.06647752211251</v>
      </c>
      <c r="AJ809">
        <v>0</v>
      </c>
      <c r="AK809">
        <v>0</v>
      </c>
      <c r="AL809">
        <v>0</v>
      </c>
      <c r="AM809">
        <v>0</v>
      </c>
      <c r="AN809">
        <v>196519.85</v>
      </c>
      <c r="AO809">
        <v>337.8</v>
      </c>
      <c r="AP809">
        <v>1978795.5500000003</v>
      </c>
      <c r="AQ809">
        <v>2175315.4000000004</v>
      </c>
      <c r="AS809">
        <v>2175315.4000000004</v>
      </c>
      <c r="AU809">
        <v>114</v>
      </c>
      <c r="AV809">
        <v>57</v>
      </c>
      <c r="AX809">
        <v>0</v>
      </c>
      <c r="AY809">
        <v>141.66</v>
      </c>
    </row>
    <row r="810" spans="1:51" x14ac:dyDescent="0.25">
      <c r="A810" t="s">
        <v>1816</v>
      </c>
      <c r="B810" t="s">
        <v>1817</v>
      </c>
      <c r="C810" t="s">
        <v>1799</v>
      </c>
      <c r="D810" t="s">
        <v>211</v>
      </c>
      <c r="F810">
        <v>3713.5</v>
      </c>
      <c r="H810">
        <v>20390238.399999999</v>
      </c>
      <c r="I810">
        <v>3158257.48</v>
      </c>
      <c r="J810">
        <v>4444673.7700000005</v>
      </c>
      <c r="K810">
        <v>16971084.947999999</v>
      </c>
      <c r="L810">
        <v>44964254.597999997</v>
      </c>
      <c r="M810">
        <v>0.93033999999999994</v>
      </c>
      <c r="N810">
        <v>43014250.399999999</v>
      </c>
      <c r="O810">
        <v>11583.21</v>
      </c>
      <c r="Q810">
        <v>18840241.670000002</v>
      </c>
      <c r="R810">
        <v>8686268.0999999996</v>
      </c>
      <c r="S810">
        <v>27675106.859999999</v>
      </c>
      <c r="T810">
        <v>0.64339391254392286</v>
      </c>
      <c r="V810">
        <v>15339143.539999999</v>
      </c>
      <c r="W810">
        <v>0.64339391254392286</v>
      </c>
      <c r="X810">
        <v>1</v>
      </c>
      <c r="Y810">
        <v>1</v>
      </c>
      <c r="AA810">
        <v>2158380.6314232089</v>
      </c>
      <c r="AB810">
        <v>647514.18942696264</v>
      </c>
      <c r="AC810">
        <v>5839294.8225420481</v>
      </c>
      <c r="AD810">
        <v>304581.48678624973</v>
      </c>
      <c r="AE810">
        <v>304581.48678624973</v>
      </c>
      <c r="AF810">
        <v>298887.80903964717</v>
      </c>
      <c r="AG810">
        <v>174.36762876719069</v>
      </c>
      <c r="AH810">
        <v>82.020058377877945</v>
      </c>
      <c r="AI810">
        <v>80.486820799689553</v>
      </c>
      <c r="AJ810">
        <v>0</v>
      </c>
      <c r="AK810">
        <v>0</v>
      </c>
      <c r="AL810">
        <v>0</v>
      </c>
      <c r="AM810">
        <v>0</v>
      </c>
      <c r="AN810">
        <v>946401.99</v>
      </c>
      <c r="AO810">
        <v>254.85</v>
      </c>
      <c r="AP810">
        <v>8794739.3499999996</v>
      </c>
      <c r="AQ810">
        <v>9741141.3399999999</v>
      </c>
      <c r="AS810">
        <v>9741141.3399999999</v>
      </c>
      <c r="AU810">
        <v>114</v>
      </c>
      <c r="AV810">
        <v>57</v>
      </c>
      <c r="AX810">
        <v>3</v>
      </c>
      <c r="AY810">
        <v>717</v>
      </c>
    </row>
    <row r="811" spans="1:51" x14ac:dyDescent="0.25">
      <c r="A811" t="s">
        <v>1818</v>
      </c>
      <c r="B811" t="s">
        <v>1819</v>
      </c>
      <c r="C811" t="s">
        <v>1799</v>
      </c>
      <c r="D811" t="s">
        <v>211</v>
      </c>
      <c r="F811">
        <v>572.75</v>
      </c>
      <c r="H811">
        <v>3290889.3600000003</v>
      </c>
      <c r="I811">
        <v>487112.42</v>
      </c>
      <c r="J811">
        <v>1031262.44</v>
      </c>
      <c r="K811">
        <v>2760401.4020000002</v>
      </c>
      <c r="L811">
        <v>7569665.6220000014</v>
      </c>
      <c r="M811">
        <v>0.93033999999999994</v>
      </c>
      <c r="N811">
        <v>7234652.2699999996</v>
      </c>
      <c r="O811">
        <v>12631.43</v>
      </c>
      <c r="Q811">
        <v>5322533.67</v>
      </c>
      <c r="R811">
        <v>717897.83</v>
      </c>
      <c r="S811">
        <v>6076041.0599999996</v>
      </c>
      <c r="T811">
        <v>0.83985253654768954</v>
      </c>
      <c r="V811">
        <v>1158611.21</v>
      </c>
      <c r="W811">
        <v>0.83985253654768954</v>
      </c>
      <c r="X811">
        <v>2</v>
      </c>
      <c r="Y811">
        <v>0</v>
      </c>
      <c r="AA811">
        <v>0</v>
      </c>
      <c r="AB811">
        <v>0</v>
      </c>
      <c r="AC811">
        <v>115009.08330689999</v>
      </c>
      <c r="AD811">
        <v>5998.9499849041076</v>
      </c>
      <c r="AE811">
        <v>18496.655561621807</v>
      </c>
      <c r="AF811">
        <v>18150.88931932985</v>
      </c>
      <c r="AG811">
        <v>0</v>
      </c>
      <c r="AH811">
        <v>10.473941483900669</v>
      </c>
      <c r="AI811">
        <v>31.69077139996482</v>
      </c>
      <c r="AJ811">
        <v>0</v>
      </c>
      <c r="AK811">
        <v>0</v>
      </c>
      <c r="AL811">
        <v>0</v>
      </c>
      <c r="AM811">
        <v>0</v>
      </c>
      <c r="AN811">
        <v>18150.88</v>
      </c>
      <c r="AO811">
        <v>31.69</v>
      </c>
      <c r="AP811">
        <v>755305.07000000007</v>
      </c>
      <c r="AQ811">
        <v>773455.95000000007</v>
      </c>
      <c r="AS811">
        <v>773455.95000000007</v>
      </c>
      <c r="AU811">
        <v>112</v>
      </c>
      <c r="AV811">
        <v>56</v>
      </c>
      <c r="AX811">
        <v>4</v>
      </c>
      <c r="AY811">
        <v>261</v>
      </c>
    </row>
    <row r="812" spans="1:51" x14ac:dyDescent="0.25">
      <c r="A812" t="s">
        <v>1820</v>
      </c>
      <c r="B812" t="s">
        <v>1821</v>
      </c>
      <c r="C812" t="s">
        <v>1799</v>
      </c>
      <c r="D812" t="s">
        <v>211</v>
      </c>
      <c r="F812">
        <v>658.48</v>
      </c>
      <c r="H812">
        <v>3788231.96</v>
      </c>
      <c r="I812">
        <v>560024.06999999995</v>
      </c>
      <c r="J812">
        <v>1219369.0699999998</v>
      </c>
      <c r="K812">
        <v>3000297.9361200002</v>
      </c>
      <c r="L812">
        <v>8567923.0361199994</v>
      </c>
      <c r="M812">
        <v>0.93033999999999994</v>
      </c>
      <c r="N812">
        <v>8180082.2699999996</v>
      </c>
      <c r="O812">
        <v>12422.67</v>
      </c>
      <c r="Q812">
        <v>7362074.04</v>
      </c>
      <c r="R812">
        <v>676171.16</v>
      </c>
      <c r="S812">
        <v>8312284.6900000004</v>
      </c>
      <c r="T812">
        <v>1.016161502493055</v>
      </c>
      <c r="V812">
        <v>-132202.42000000086</v>
      </c>
      <c r="W812">
        <v>1.016161502493055</v>
      </c>
      <c r="X812">
        <v>4</v>
      </c>
      <c r="Y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0.99463772874298528</v>
      </c>
      <c r="AL812">
        <v>0</v>
      </c>
      <c r="AM812">
        <v>654.94905162268094</v>
      </c>
      <c r="AN812">
        <v>654.94000000000005</v>
      </c>
      <c r="AO812">
        <v>0.99</v>
      </c>
      <c r="AP812">
        <v>676171.16</v>
      </c>
      <c r="AQ812">
        <v>676826.1</v>
      </c>
      <c r="AS812">
        <v>676826.1</v>
      </c>
      <c r="AU812">
        <v>113</v>
      </c>
      <c r="AV812">
        <v>57</v>
      </c>
      <c r="AX812">
        <v>1.83</v>
      </c>
      <c r="AY812">
        <v>319</v>
      </c>
    </row>
    <row r="813" spans="1:51" x14ac:dyDescent="0.25">
      <c r="A813" t="s">
        <v>1822</v>
      </c>
      <c r="B813" t="s">
        <v>1823</v>
      </c>
      <c r="C813" t="s">
        <v>1799</v>
      </c>
      <c r="D813" t="s">
        <v>211</v>
      </c>
      <c r="F813">
        <v>579.46</v>
      </c>
      <c r="H813">
        <v>3384793.2399999998</v>
      </c>
      <c r="I813">
        <v>492819.14</v>
      </c>
      <c r="J813">
        <v>1180839.28</v>
      </c>
      <c r="K813">
        <v>2852451.3952399995</v>
      </c>
      <c r="L813">
        <v>7910903.0552399997</v>
      </c>
      <c r="M813">
        <v>0.93033999999999994</v>
      </c>
      <c r="N813">
        <v>7558531.3099999996</v>
      </c>
      <c r="O813">
        <v>13044.09</v>
      </c>
      <c r="Q813">
        <v>3295585.74</v>
      </c>
      <c r="R813">
        <v>1654913.72</v>
      </c>
      <c r="S813">
        <v>5022487.2300000004</v>
      </c>
      <c r="T813">
        <v>0.66447925185613876</v>
      </c>
      <c r="V813">
        <v>2536044.0799999991</v>
      </c>
      <c r="W813">
        <v>0.66447925185613876</v>
      </c>
      <c r="X813">
        <v>1</v>
      </c>
      <c r="Y813">
        <v>1</v>
      </c>
      <c r="AA813">
        <v>219899.82065090816</v>
      </c>
      <c r="AB813">
        <v>65969.946195272452</v>
      </c>
      <c r="AC813">
        <v>1044646.2791092002</v>
      </c>
      <c r="AD813">
        <v>54489.442051889586</v>
      </c>
      <c r="AE813">
        <v>54489.442051889586</v>
      </c>
      <c r="AF813">
        <v>53470.846578772871</v>
      </c>
      <c r="AG813">
        <v>113.84728228915274</v>
      </c>
      <c r="AH813">
        <v>94.034863583145651</v>
      </c>
      <c r="AI813">
        <v>92.27702788591597</v>
      </c>
      <c r="AJ813">
        <v>0</v>
      </c>
      <c r="AK813">
        <v>0</v>
      </c>
      <c r="AL813">
        <v>0</v>
      </c>
      <c r="AM813">
        <v>0</v>
      </c>
      <c r="AN813">
        <v>119440.79</v>
      </c>
      <c r="AO813">
        <v>206.12</v>
      </c>
      <c r="AP813">
        <v>1794927.47</v>
      </c>
      <c r="AQ813">
        <v>1914368.26</v>
      </c>
      <c r="AS813">
        <v>1914368.26</v>
      </c>
      <c r="AU813">
        <v>113</v>
      </c>
      <c r="AV813">
        <v>57</v>
      </c>
      <c r="AX813">
        <v>0</v>
      </c>
      <c r="AY813">
        <v>331</v>
      </c>
    </row>
    <row r="814" spans="1:51" x14ac:dyDescent="0.25">
      <c r="A814" t="s">
        <v>1824</v>
      </c>
      <c r="B814" t="s">
        <v>1825</v>
      </c>
      <c r="C814" t="s">
        <v>1799</v>
      </c>
      <c r="D814" t="s">
        <v>211</v>
      </c>
      <c r="F814">
        <v>718.88</v>
      </c>
      <c r="H814">
        <v>3944201.9099999997</v>
      </c>
      <c r="I814">
        <v>611393.06000000006</v>
      </c>
      <c r="J814">
        <v>854206.88000000012</v>
      </c>
      <c r="K814">
        <v>3283300.8297199993</v>
      </c>
      <c r="L814">
        <v>8693102.6797199994</v>
      </c>
      <c r="M814">
        <v>0.93033999999999994</v>
      </c>
      <c r="N814">
        <v>8316255.8799999999</v>
      </c>
      <c r="O814">
        <v>11568.35</v>
      </c>
      <c r="Q814">
        <v>5632600.0999999996</v>
      </c>
      <c r="R814">
        <v>1222018.3600000001</v>
      </c>
      <c r="S814">
        <v>6881937.8899999997</v>
      </c>
      <c r="T814">
        <v>0.82752839610798501</v>
      </c>
      <c r="V814">
        <v>1434317.9900000002</v>
      </c>
      <c r="W814">
        <v>0.82752839610798501</v>
      </c>
      <c r="X814">
        <v>2</v>
      </c>
      <c r="Y814">
        <v>0</v>
      </c>
      <c r="AA814">
        <v>0</v>
      </c>
      <c r="AB814">
        <v>0</v>
      </c>
      <c r="AC814">
        <v>194488.83812540022</v>
      </c>
      <c r="AD814">
        <v>10144.666655789169</v>
      </c>
      <c r="AE814">
        <v>23215.845919054882</v>
      </c>
      <c r="AF814">
        <v>22781.86174400671</v>
      </c>
      <c r="AG814">
        <v>0</v>
      </c>
      <c r="AH814">
        <v>14.111766436386002</v>
      </c>
      <c r="AI814">
        <v>31.69077139996482</v>
      </c>
      <c r="AJ814">
        <v>0</v>
      </c>
      <c r="AK814">
        <v>0</v>
      </c>
      <c r="AL814">
        <v>0</v>
      </c>
      <c r="AM814">
        <v>0</v>
      </c>
      <c r="AN814">
        <v>22781.86</v>
      </c>
      <c r="AO814">
        <v>31.69</v>
      </c>
      <c r="AP814">
        <v>1229117.8399999999</v>
      </c>
      <c r="AQ814">
        <v>1251899.7</v>
      </c>
      <c r="AS814">
        <v>1251899.7</v>
      </c>
      <c r="AU814">
        <v>113</v>
      </c>
      <c r="AV814">
        <v>57</v>
      </c>
      <c r="AX814">
        <v>2</v>
      </c>
      <c r="AY814">
        <v>135.66</v>
      </c>
    </row>
    <row r="815" spans="1:51" x14ac:dyDescent="0.25">
      <c r="A815" t="s">
        <v>1826</v>
      </c>
      <c r="B815" t="s">
        <v>1827</v>
      </c>
      <c r="C815" t="s">
        <v>1799</v>
      </c>
      <c r="D815" t="s">
        <v>211</v>
      </c>
      <c r="F815">
        <v>1219.5</v>
      </c>
      <c r="H815">
        <v>6939335.6699999999</v>
      </c>
      <c r="I815">
        <v>1037160.36</v>
      </c>
      <c r="J815">
        <v>2094765.6800000002</v>
      </c>
      <c r="K815">
        <v>5832389.7569999993</v>
      </c>
      <c r="L815">
        <v>15903651.467</v>
      </c>
      <c r="M815">
        <v>0.93033999999999994</v>
      </c>
      <c r="N815">
        <v>15202087.369999999</v>
      </c>
      <c r="O815">
        <v>12465.83</v>
      </c>
      <c r="Q815">
        <v>6515614.6399999997</v>
      </c>
      <c r="R815">
        <v>3172923.8</v>
      </c>
      <c r="S815">
        <v>9768591.9299999997</v>
      </c>
      <c r="T815">
        <v>0.64258227783096866</v>
      </c>
      <c r="V815">
        <v>5433495.4399999995</v>
      </c>
      <c r="W815">
        <v>0.64258227783096866</v>
      </c>
      <c r="X815">
        <v>1</v>
      </c>
      <c r="Y815">
        <v>1</v>
      </c>
      <c r="AA815">
        <v>775152.97265248746</v>
      </c>
      <c r="AB815">
        <v>232545.89179574623</v>
      </c>
      <c r="AC815">
        <v>2103175.2995221107</v>
      </c>
      <c r="AD815">
        <v>109703.01708823297</v>
      </c>
      <c r="AE815">
        <v>109703.01708823297</v>
      </c>
      <c r="AF815">
        <v>107652.28960075184</v>
      </c>
      <c r="AG815">
        <v>190.68953816789357</v>
      </c>
      <c r="AH815">
        <v>89.957373586086902</v>
      </c>
      <c r="AI815">
        <v>88.275760230218808</v>
      </c>
      <c r="AJ815">
        <v>0</v>
      </c>
      <c r="AK815">
        <v>0</v>
      </c>
      <c r="AL815">
        <v>0</v>
      </c>
      <c r="AM815">
        <v>0</v>
      </c>
      <c r="AN815">
        <v>340198.18</v>
      </c>
      <c r="AO815">
        <v>278.95999999999998</v>
      </c>
      <c r="AP815">
        <v>3330248.36</v>
      </c>
      <c r="AQ815">
        <v>3670446.54</v>
      </c>
      <c r="AS815">
        <v>3670446.54</v>
      </c>
      <c r="AU815">
        <v>114</v>
      </c>
      <c r="AV815">
        <v>57</v>
      </c>
      <c r="AX815">
        <v>0</v>
      </c>
      <c r="AY815">
        <v>520.33000000000004</v>
      </c>
    </row>
    <row r="816" spans="1:51" x14ac:dyDescent="0.25">
      <c r="A816" t="s">
        <v>1828</v>
      </c>
      <c r="B816" t="s">
        <v>1829</v>
      </c>
      <c r="C816" t="s">
        <v>1799</v>
      </c>
      <c r="D816" t="s">
        <v>211</v>
      </c>
      <c r="F816">
        <v>360.3</v>
      </c>
      <c r="H816">
        <v>2110792.5</v>
      </c>
      <c r="I816">
        <v>306427.94</v>
      </c>
      <c r="J816">
        <v>752404.14</v>
      </c>
      <c r="K816">
        <v>1780742.9902000001</v>
      </c>
      <c r="L816">
        <v>4950367.5702</v>
      </c>
      <c r="M816">
        <v>0.93033999999999994</v>
      </c>
      <c r="N816">
        <v>4729571.5199999996</v>
      </c>
      <c r="O816">
        <v>13126.75</v>
      </c>
      <c r="Q816">
        <v>1160191.21</v>
      </c>
      <c r="R816">
        <v>2209818.87</v>
      </c>
      <c r="S816">
        <v>3418438.49</v>
      </c>
      <c r="T816">
        <v>0.72277974348086416</v>
      </c>
      <c r="V816">
        <v>1311133.0299999993</v>
      </c>
      <c r="W816">
        <v>0.72277974348086416</v>
      </c>
      <c r="X816">
        <v>2</v>
      </c>
      <c r="Y816">
        <v>0</v>
      </c>
      <c r="AA816">
        <v>0</v>
      </c>
      <c r="AB816">
        <v>0</v>
      </c>
      <c r="AC816">
        <v>646317.41952579969</v>
      </c>
      <c r="AD816">
        <v>33712.344822028012</v>
      </c>
      <c r="AE816">
        <v>33712.344822028012</v>
      </c>
      <c r="AF816">
        <v>33082.144905663175</v>
      </c>
      <c r="AG816">
        <v>0</v>
      </c>
      <c r="AH816">
        <v>93.567429425556512</v>
      </c>
      <c r="AI816">
        <v>91.818331683772342</v>
      </c>
      <c r="AJ816">
        <v>0</v>
      </c>
      <c r="AK816">
        <v>0</v>
      </c>
      <c r="AL816">
        <v>0</v>
      </c>
      <c r="AM816">
        <v>0</v>
      </c>
      <c r="AN816">
        <v>33082.14</v>
      </c>
      <c r="AO816">
        <v>91.81</v>
      </c>
      <c r="AP816">
        <v>2281488.5100000002</v>
      </c>
      <c r="AQ816">
        <v>2314570.6500000004</v>
      </c>
      <c r="AS816">
        <v>2314570.6500000004</v>
      </c>
      <c r="AU816">
        <v>113</v>
      </c>
      <c r="AV816">
        <v>57</v>
      </c>
      <c r="AX816">
        <v>2</v>
      </c>
      <c r="AY816">
        <v>211.66</v>
      </c>
    </row>
    <row r="817" spans="1:51" x14ac:dyDescent="0.25">
      <c r="A817" t="s">
        <v>1830</v>
      </c>
      <c r="B817" t="s">
        <v>1831</v>
      </c>
      <c r="C817" t="s">
        <v>1799</v>
      </c>
      <c r="D817" t="s">
        <v>211</v>
      </c>
      <c r="F817">
        <v>3531.64</v>
      </c>
      <c r="H817">
        <v>20825509.350000001</v>
      </c>
      <c r="I817">
        <v>3003589.18</v>
      </c>
      <c r="J817">
        <v>7575259.1100000003</v>
      </c>
      <c r="K817">
        <v>17550523.806160003</v>
      </c>
      <c r="L817">
        <v>48954881.446160004</v>
      </c>
      <c r="M817">
        <v>0.93033999999999994</v>
      </c>
      <c r="N817">
        <v>46767253.890000001</v>
      </c>
      <c r="O817">
        <v>13242.36</v>
      </c>
      <c r="Q817">
        <v>7973851.2300000004</v>
      </c>
      <c r="R817">
        <v>21182174.789999999</v>
      </c>
      <c r="S817">
        <v>30131874.640000001</v>
      </c>
      <c r="T817">
        <v>0.64429428999342941</v>
      </c>
      <c r="V817">
        <v>16635379.25</v>
      </c>
      <c r="W817">
        <v>0.64429428999342941</v>
      </c>
      <c r="X817">
        <v>1</v>
      </c>
      <c r="Y817">
        <v>1</v>
      </c>
      <c r="AA817">
        <v>2304591.6696750931</v>
      </c>
      <c r="AB817">
        <v>691377.50090252794</v>
      </c>
      <c r="AC817">
        <v>9425076.6752215363</v>
      </c>
      <c r="AD817">
        <v>491618.24399263022</v>
      </c>
      <c r="AE817">
        <v>491618.24399263022</v>
      </c>
      <c r="AF817">
        <v>482428.20462031267</v>
      </c>
      <c r="AG817">
        <v>195.76669788045439</v>
      </c>
      <c r="AH817">
        <v>139.20395170307003</v>
      </c>
      <c r="AI817">
        <v>136.60175007087719</v>
      </c>
      <c r="AJ817">
        <v>0</v>
      </c>
      <c r="AK817">
        <v>0</v>
      </c>
      <c r="AL817">
        <v>0</v>
      </c>
      <c r="AM817">
        <v>0</v>
      </c>
      <c r="AN817">
        <v>1173805.7</v>
      </c>
      <c r="AO817">
        <v>332.36</v>
      </c>
      <c r="AP817">
        <v>22366472.460000001</v>
      </c>
      <c r="AQ817">
        <v>23540278.16</v>
      </c>
      <c r="AS817">
        <v>23540278.16</v>
      </c>
      <c r="AU817">
        <v>113</v>
      </c>
      <c r="AV817">
        <v>57</v>
      </c>
      <c r="AX817">
        <v>1</v>
      </c>
      <c r="AY817">
        <v>2175.66</v>
      </c>
    </row>
    <row r="818" spans="1:51" x14ac:dyDescent="0.25">
      <c r="A818" t="s">
        <v>1832</v>
      </c>
      <c r="B818" t="s">
        <v>1833</v>
      </c>
      <c r="C818" t="s">
        <v>1799</v>
      </c>
      <c r="D818" t="s">
        <v>211</v>
      </c>
      <c r="F818">
        <v>1030.75</v>
      </c>
      <c r="H818">
        <v>6016872.2699999996</v>
      </c>
      <c r="I818">
        <v>876632.26</v>
      </c>
      <c r="J818">
        <v>2150412.5799999996</v>
      </c>
      <c r="K818">
        <v>5086347.7520000003</v>
      </c>
      <c r="L818">
        <v>14130264.862</v>
      </c>
      <c r="M818">
        <v>0.93033999999999994</v>
      </c>
      <c r="N818">
        <v>13500265.59</v>
      </c>
      <c r="O818">
        <v>13097.51</v>
      </c>
      <c r="Q818">
        <v>2144721.4700000002</v>
      </c>
      <c r="R818">
        <v>5578053.1699999999</v>
      </c>
      <c r="S818">
        <v>7844636.04</v>
      </c>
      <c r="T818">
        <v>0.58107271947381001</v>
      </c>
      <c r="V818">
        <v>5655629.5499999998</v>
      </c>
      <c r="W818">
        <v>0.58107271947381001</v>
      </c>
      <c r="X818">
        <v>1</v>
      </c>
      <c r="Y818">
        <v>1</v>
      </c>
      <c r="AA818">
        <v>1518772.6179399313</v>
      </c>
      <c r="AB818">
        <v>455631.78538197937</v>
      </c>
      <c r="AC818">
        <v>3269010.5506902607</v>
      </c>
      <c r="AD818">
        <v>170513.75621683759</v>
      </c>
      <c r="AE818">
        <v>170513.75621683759</v>
      </c>
      <c r="AF818">
        <v>167326.26642714217</v>
      </c>
      <c r="AG818">
        <v>442.03908356243448</v>
      </c>
      <c r="AH818">
        <v>165.42687966707504</v>
      </c>
      <c r="AI818">
        <v>162.33448113232322</v>
      </c>
      <c r="AJ818">
        <v>0</v>
      </c>
      <c r="AK818">
        <v>0</v>
      </c>
      <c r="AL818">
        <v>0</v>
      </c>
      <c r="AM818">
        <v>0</v>
      </c>
      <c r="AN818">
        <v>622958.05000000005</v>
      </c>
      <c r="AO818">
        <v>604.37</v>
      </c>
      <c r="AP818">
        <v>5838281.0100000007</v>
      </c>
      <c r="AQ818">
        <v>6461239.0600000005</v>
      </c>
      <c r="AS818">
        <v>6461239.0600000005</v>
      </c>
      <c r="AU818">
        <v>114</v>
      </c>
      <c r="AV818">
        <v>57</v>
      </c>
      <c r="AX818">
        <v>26.5</v>
      </c>
      <c r="AY818">
        <v>574</v>
      </c>
    </row>
    <row r="819" spans="1:51" x14ac:dyDescent="0.25">
      <c r="A819" t="s">
        <v>1834</v>
      </c>
      <c r="B819" t="s">
        <v>1835</v>
      </c>
      <c r="C819" t="s">
        <v>1799</v>
      </c>
      <c r="D819" t="s">
        <v>211</v>
      </c>
      <c r="F819">
        <v>561.25</v>
      </c>
      <c r="H819">
        <v>3025064.51</v>
      </c>
      <c r="I819">
        <v>477331.9</v>
      </c>
      <c r="J819">
        <v>551244.72</v>
      </c>
      <c r="K819">
        <v>2513432.091</v>
      </c>
      <c r="L819">
        <v>6567073.2209999999</v>
      </c>
      <c r="M819">
        <v>0.93033999999999994</v>
      </c>
      <c r="N819">
        <v>6284696.5700000003</v>
      </c>
      <c r="O819">
        <v>11197.67</v>
      </c>
      <c r="Q819">
        <v>2923138.79</v>
      </c>
      <c r="R819">
        <v>1221066.99</v>
      </c>
      <c r="S819">
        <v>4162822.37</v>
      </c>
      <c r="T819">
        <v>0.66237443982120525</v>
      </c>
      <c r="V819">
        <v>2121874.2000000002</v>
      </c>
      <c r="W819">
        <v>0.66237443982120525</v>
      </c>
      <c r="X819">
        <v>1</v>
      </c>
      <c r="Y819">
        <v>1</v>
      </c>
      <c r="AA819">
        <v>196068.34098366369</v>
      </c>
      <c r="AB819">
        <v>58820.502295099104</v>
      </c>
      <c r="AC819">
        <v>786152.05430628604</v>
      </c>
      <c r="AD819">
        <v>41006.212020038642</v>
      </c>
      <c r="AE819">
        <v>41006.212020038642</v>
      </c>
      <c r="AF819">
        <v>40239.664586987303</v>
      </c>
      <c r="AG819">
        <v>104.80267669505409</v>
      </c>
      <c r="AH819">
        <v>73.062293131471961</v>
      </c>
      <c r="AI819">
        <v>71.696507059220139</v>
      </c>
      <c r="AJ819">
        <v>0</v>
      </c>
      <c r="AK819">
        <v>0</v>
      </c>
      <c r="AL819">
        <v>0</v>
      </c>
      <c r="AM819">
        <v>0</v>
      </c>
      <c r="AN819">
        <v>99060.160000000003</v>
      </c>
      <c r="AO819">
        <v>176.49</v>
      </c>
      <c r="AP819">
        <v>1230119.2399999998</v>
      </c>
      <c r="AQ819">
        <v>1329179.3999999997</v>
      </c>
      <c r="AS819">
        <v>1329179.3999999997</v>
      </c>
      <c r="AU819">
        <v>114</v>
      </c>
      <c r="AV819">
        <v>57</v>
      </c>
      <c r="AX819">
        <v>0.16</v>
      </c>
      <c r="AY819">
        <v>56</v>
      </c>
    </row>
    <row r="820" spans="1:51" x14ac:dyDescent="0.25">
      <c r="A820" t="s">
        <v>1836</v>
      </c>
      <c r="B820" t="s">
        <v>1837</v>
      </c>
      <c r="C820" t="s">
        <v>1799</v>
      </c>
      <c r="D820" t="s">
        <v>211</v>
      </c>
      <c r="F820">
        <v>731</v>
      </c>
      <c r="H820">
        <v>3976533.52</v>
      </c>
      <c r="I820">
        <v>621700.88</v>
      </c>
      <c r="J820">
        <v>871318.99999999977</v>
      </c>
      <c r="K820">
        <v>3325697.3569999998</v>
      </c>
      <c r="L820">
        <v>8795250.7569999993</v>
      </c>
      <c r="M820">
        <v>0.93033999999999994</v>
      </c>
      <c r="N820">
        <v>8414241.6600000001</v>
      </c>
      <c r="O820">
        <v>11510.59</v>
      </c>
      <c r="Q820">
        <v>6127250.7699999996</v>
      </c>
      <c r="R820">
        <v>1050590.42</v>
      </c>
      <c r="S820">
        <v>7245907.9699999997</v>
      </c>
      <c r="T820">
        <v>0.86114807047269892</v>
      </c>
      <c r="V820">
        <v>1168333.6900000004</v>
      </c>
      <c r="W820">
        <v>0.86114807047269892</v>
      </c>
      <c r="X820">
        <v>2</v>
      </c>
      <c r="Y820">
        <v>0</v>
      </c>
      <c r="AA820">
        <v>0</v>
      </c>
      <c r="AB820">
        <v>0</v>
      </c>
      <c r="AC820">
        <v>88854.008623200076</v>
      </c>
      <c r="AD820">
        <v>4634.6839602784339</v>
      </c>
      <c r="AE820">
        <v>23607.254850363232</v>
      </c>
      <c r="AF820">
        <v>23165.953893374284</v>
      </c>
      <c r="AG820">
        <v>0</v>
      </c>
      <c r="AH820">
        <v>6.3401969360854089</v>
      </c>
      <c r="AI820">
        <v>31.69077139996482</v>
      </c>
      <c r="AJ820">
        <v>0</v>
      </c>
      <c r="AK820">
        <v>0</v>
      </c>
      <c r="AL820">
        <v>0</v>
      </c>
      <c r="AM820">
        <v>0</v>
      </c>
      <c r="AN820">
        <v>23165.95</v>
      </c>
      <c r="AO820">
        <v>31.69</v>
      </c>
      <c r="AP820">
        <v>1062160.3999999999</v>
      </c>
      <c r="AQ820">
        <v>1085326.3499999999</v>
      </c>
      <c r="AS820">
        <v>1085326.3499999999</v>
      </c>
      <c r="AU820">
        <v>114</v>
      </c>
      <c r="AV820">
        <v>57</v>
      </c>
      <c r="AX820">
        <v>0</v>
      </c>
      <c r="AY820">
        <v>141</v>
      </c>
    </row>
    <row r="821" spans="1:51" x14ac:dyDescent="0.25">
      <c r="A821" t="s">
        <v>1838</v>
      </c>
      <c r="B821" t="s">
        <v>1839</v>
      </c>
      <c r="C821" t="s">
        <v>1799</v>
      </c>
      <c r="D821" t="s">
        <v>211</v>
      </c>
      <c r="F821">
        <v>747.5</v>
      </c>
      <c r="H821">
        <v>4392560.5999999996</v>
      </c>
      <c r="I821">
        <v>635733.80000000005</v>
      </c>
      <c r="J821">
        <v>1585457.6099999999</v>
      </c>
      <c r="K821">
        <v>3703550.0669999998</v>
      </c>
      <c r="L821">
        <v>10317302.077</v>
      </c>
      <c r="M821">
        <v>0.93033999999999994</v>
      </c>
      <c r="N821">
        <v>9856588.1099999994</v>
      </c>
      <c r="O821">
        <v>13186.07</v>
      </c>
      <c r="Q821">
        <v>3739766.27</v>
      </c>
      <c r="R821">
        <v>2496072.7999999998</v>
      </c>
      <c r="S821">
        <v>6420776.3099999996</v>
      </c>
      <c r="T821">
        <v>0.6514197649677379</v>
      </c>
      <c r="V821">
        <v>3435811.8</v>
      </c>
      <c r="W821">
        <v>0.6514197649677379</v>
      </c>
      <c r="X821">
        <v>1</v>
      </c>
      <c r="Y821">
        <v>1</v>
      </c>
      <c r="AA821">
        <v>415479.00895345397</v>
      </c>
      <c r="AB821">
        <v>124643.70268603618</v>
      </c>
      <c r="AC821">
        <v>1510418.2814609201</v>
      </c>
      <c r="AD821">
        <v>78784.418293205046</v>
      </c>
      <c r="AE821">
        <v>78784.418293205046</v>
      </c>
      <c r="AF821">
        <v>77311.665980029007</v>
      </c>
      <c r="AG821">
        <v>166.74742834252331</v>
      </c>
      <c r="AH821">
        <v>105.39721510796662</v>
      </c>
      <c r="AI821">
        <v>103.42697789970435</v>
      </c>
      <c r="AJ821">
        <v>0</v>
      </c>
      <c r="AK821">
        <v>0</v>
      </c>
      <c r="AL821">
        <v>0</v>
      </c>
      <c r="AM821">
        <v>0</v>
      </c>
      <c r="AN821">
        <v>201955.36</v>
      </c>
      <c r="AO821">
        <v>270.17</v>
      </c>
      <c r="AP821">
        <v>2673701.59</v>
      </c>
      <c r="AQ821">
        <v>2875656.9499999997</v>
      </c>
      <c r="AS821">
        <v>2875656.9499999997</v>
      </c>
      <c r="AU821">
        <v>113</v>
      </c>
      <c r="AV821">
        <v>57</v>
      </c>
      <c r="AX821">
        <v>5</v>
      </c>
      <c r="AY821">
        <v>447</v>
      </c>
    </row>
    <row r="822" spans="1:51" x14ac:dyDescent="0.25">
      <c r="A822" t="s">
        <v>1840</v>
      </c>
      <c r="B822" t="s">
        <v>1841</v>
      </c>
      <c r="C822" t="s">
        <v>1799</v>
      </c>
      <c r="D822" t="s">
        <v>211</v>
      </c>
      <c r="F822">
        <v>306.05</v>
      </c>
      <c r="H822">
        <v>1765522.88</v>
      </c>
      <c r="I822">
        <v>260289.4</v>
      </c>
      <c r="J822">
        <v>590103.42000000004</v>
      </c>
      <c r="K822">
        <v>1490701.7742000001</v>
      </c>
      <c r="L822">
        <v>4106617.4742000001</v>
      </c>
      <c r="M822">
        <v>0.93033999999999994</v>
      </c>
      <c r="N822">
        <v>3924392.78</v>
      </c>
      <c r="O822">
        <v>12822.71</v>
      </c>
      <c r="Q822">
        <v>1071894.3799999999</v>
      </c>
      <c r="R822">
        <v>1592271.86</v>
      </c>
      <c r="S822">
        <v>2718090.46</v>
      </c>
      <c r="T822">
        <v>0.69261427496561645</v>
      </c>
      <c r="V822">
        <v>1206302.3199999998</v>
      </c>
      <c r="W822">
        <v>0.69261427496561645</v>
      </c>
      <c r="X822">
        <v>1</v>
      </c>
      <c r="Y822">
        <v>1</v>
      </c>
      <c r="AA822">
        <v>3759.2020264603198</v>
      </c>
      <c r="AB822">
        <v>1127.760607938096</v>
      </c>
      <c r="AC822">
        <v>619629.37853330793</v>
      </c>
      <c r="AD822">
        <v>32320.278921617311</v>
      </c>
      <c r="AE822">
        <v>32320.278921617311</v>
      </c>
      <c r="AF822">
        <v>31716.101514770708</v>
      </c>
      <c r="AG822">
        <v>3.6848900765825712</v>
      </c>
      <c r="AH822">
        <v>105.60457089239442</v>
      </c>
      <c r="AI822">
        <v>103.63045748985691</v>
      </c>
      <c r="AJ822">
        <v>0</v>
      </c>
      <c r="AK822">
        <v>0</v>
      </c>
      <c r="AL822">
        <v>0</v>
      </c>
      <c r="AM822">
        <v>0</v>
      </c>
      <c r="AN822">
        <v>32843.86</v>
      </c>
      <c r="AO822">
        <v>107.31</v>
      </c>
      <c r="AP822">
        <v>1654556.07</v>
      </c>
      <c r="AQ822">
        <v>1687399.9300000002</v>
      </c>
      <c r="AS822">
        <v>1687399.9300000002</v>
      </c>
      <c r="AU822">
        <v>113</v>
      </c>
      <c r="AV822">
        <v>57</v>
      </c>
      <c r="AX822">
        <v>0</v>
      </c>
      <c r="AY822">
        <v>159.66</v>
      </c>
    </row>
    <row r="823" spans="1:51" x14ac:dyDescent="0.25">
      <c r="A823" t="s">
        <v>1842</v>
      </c>
      <c r="B823" t="s">
        <v>1843</v>
      </c>
      <c r="C823" t="s">
        <v>1799</v>
      </c>
      <c r="D823" t="s">
        <v>102</v>
      </c>
      <c r="F823">
        <v>3187.77</v>
      </c>
      <c r="H823">
        <v>20452845.439999998</v>
      </c>
      <c r="I823">
        <v>2711134.62</v>
      </c>
      <c r="J823">
        <v>9123120.0700000003</v>
      </c>
      <c r="K823">
        <v>17500071.175879996</v>
      </c>
      <c r="L823">
        <v>49787171.305879995</v>
      </c>
      <c r="M823">
        <v>0.93033999999999994</v>
      </c>
      <c r="N823">
        <v>47538051.909999996</v>
      </c>
      <c r="O823">
        <v>14912.63</v>
      </c>
      <c r="Q823">
        <v>3418760.23</v>
      </c>
      <c r="R823">
        <v>29076331.77</v>
      </c>
      <c r="S823">
        <v>34480620.219999999</v>
      </c>
      <c r="T823">
        <v>0.72532674004562514</v>
      </c>
      <c r="V823">
        <v>13057431.689999998</v>
      </c>
      <c r="W823">
        <v>0.72532674004562514</v>
      </c>
      <c r="X823">
        <v>2</v>
      </c>
      <c r="Y823">
        <v>0</v>
      </c>
      <c r="AA823">
        <v>0</v>
      </c>
      <c r="AB823">
        <v>0</v>
      </c>
      <c r="AC823">
        <v>7727354.819969398</v>
      </c>
      <c r="AD823">
        <v>403063.94719192554</v>
      </c>
      <c r="AE823">
        <v>403063.94719192554</v>
      </c>
      <c r="AF823">
        <v>395529.29283456801</v>
      </c>
      <c r="AG823">
        <v>0</v>
      </c>
      <c r="AH823">
        <v>126.44072414004948</v>
      </c>
      <c r="AI823">
        <v>124.07711122024739</v>
      </c>
      <c r="AJ823">
        <v>0</v>
      </c>
      <c r="AK823">
        <v>0</v>
      </c>
      <c r="AL823">
        <v>0</v>
      </c>
      <c r="AM823">
        <v>0</v>
      </c>
      <c r="AN823">
        <v>395529.29</v>
      </c>
      <c r="AO823">
        <v>124.07</v>
      </c>
      <c r="AP823">
        <v>31377567.790000007</v>
      </c>
      <c r="AQ823">
        <v>31773097.080000006</v>
      </c>
      <c r="AS823">
        <v>31773097.080000006</v>
      </c>
      <c r="AU823">
        <v>114</v>
      </c>
      <c r="AV823">
        <v>57</v>
      </c>
      <c r="AX823">
        <v>11.83</v>
      </c>
      <c r="AY823">
        <v>2967.66</v>
      </c>
    </row>
    <row r="824" spans="1:51" x14ac:dyDescent="0.25">
      <c r="A824" t="s">
        <v>1844</v>
      </c>
      <c r="B824" t="s">
        <v>1845</v>
      </c>
      <c r="C824" t="s">
        <v>1799</v>
      </c>
      <c r="D824" t="s">
        <v>102</v>
      </c>
      <c r="F824">
        <v>152.62</v>
      </c>
      <c r="H824">
        <v>930895.15</v>
      </c>
      <c r="I824">
        <v>129800.25</v>
      </c>
      <c r="J824">
        <v>306941.68</v>
      </c>
      <c r="K824">
        <v>784355.59428000008</v>
      </c>
      <c r="L824">
        <v>2151992.6742799999</v>
      </c>
      <c r="M824">
        <v>0.93033999999999994</v>
      </c>
      <c r="N824">
        <v>2056723.07</v>
      </c>
      <c r="O824">
        <v>13476.1</v>
      </c>
      <c r="Q824">
        <v>179484.77</v>
      </c>
      <c r="R824">
        <v>847231.28</v>
      </c>
      <c r="S824">
        <v>1252648.4100000001</v>
      </c>
      <c r="T824">
        <v>0.60905059522670701</v>
      </c>
      <c r="V824">
        <v>804074.65999999992</v>
      </c>
      <c r="W824">
        <v>0.60905059522670701</v>
      </c>
      <c r="X824">
        <v>1</v>
      </c>
      <c r="Y824">
        <v>1</v>
      </c>
      <c r="AA824">
        <v>173837.49668376567</v>
      </c>
      <c r="AB824">
        <v>52151.249005129699</v>
      </c>
      <c r="AC824">
        <v>500366.01125930116</v>
      </c>
      <c r="AD824">
        <v>26099.422666300197</v>
      </c>
      <c r="AE824">
        <v>26099.422666300197</v>
      </c>
      <c r="AF824">
        <v>25611.534503423856</v>
      </c>
      <c r="AG824">
        <v>341.7065194937079</v>
      </c>
      <c r="AH824">
        <v>171.00919057987286</v>
      </c>
      <c r="AI824">
        <v>167.81243941438774</v>
      </c>
      <c r="AJ824">
        <v>0</v>
      </c>
      <c r="AK824">
        <v>0</v>
      </c>
      <c r="AL824">
        <v>0</v>
      </c>
      <c r="AM824">
        <v>0</v>
      </c>
      <c r="AN824">
        <v>77762.78</v>
      </c>
      <c r="AO824">
        <v>509.51</v>
      </c>
      <c r="AP824">
        <v>982053.58999999985</v>
      </c>
      <c r="AQ824">
        <v>1059816.3699999999</v>
      </c>
      <c r="AS824">
        <v>1059816.3699999999</v>
      </c>
      <c r="AU824">
        <v>113</v>
      </c>
      <c r="AV824">
        <v>57</v>
      </c>
      <c r="AX824">
        <v>0</v>
      </c>
      <c r="AY824">
        <v>86</v>
      </c>
    </row>
    <row r="825" spans="1:51" x14ac:dyDescent="0.25">
      <c r="A825" t="s">
        <v>1846</v>
      </c>
      <c r="B825" t="s">
        <v>1847</v>
      </c>
      <c r="C825" t="s">
        <v>1799</v>
      </c>
      <c r="D825" t="s">
        <v>102</v>
      </c>
      <c r="F825">
        <v>4910.28</v>
      </c>
      <c r="H825">
        <v>31892993.650000002</v>
      </c>
      <c r="I825">
        <v>4176094.93</v>
      </c>
      <c r="J825">
        <v>14400534.860000001</v>
      </c>
      <c r="K825">
        <v>27323387.101320002</v>
      </c>
      <c r="L825">
        <v>77793010.541320011</v>
      </c>
      <c r="M825">
        <v>0.93033999999999994</v>
      </c>
      <c r="N825">
        <v>74277296.569999993</v>
      </c>
      <c r="O825">
        <v>15126.89</v>
      </c>
      <c r="Q825">
        <v>4983598.57</v>
      </c>
      <c r="R825">
        <v>57609996.700000003</v>
      </c>
      <c r="S825">
        <v>65899087.170000002</v>
      </c>
      <c r="T825">
        <v>0.88720363035689853</v>
      </c>
      <c r="V825">
        <v>8378209.3999999911</v>
      </c>
      <c r="W825">
        <v>0.88720363035689853</v>
      </c>
      <c r="X825">
        <v>2</v>
      </c>
      <c r="Y825">
        <v>0</v>
      </c>
      <c r="AA825">
        <v>0</v>
      </c>
      <c r="AB825">
        <v>0</v>
      </c>
      <c r="AC825">
        <v>888223.31983349368</v>
      </c>
      <c r="AD825">
        <v>46330.316857563674</v>
      </c>
      <c r="AE825">
        <v>158574.87188323057</v>
      </c>
      <c r="AF825">
        <v>155610.56098981923</v>
      </c>
      <c r="AG825">
        <v>0</v>
      </c>
      <c r="AH825">
        <v>9.4353716809558055</v>
      </c>
      <c r="AI825">
        <v>31.690771399964817</v>
      </c>
      <c r="AJ825">
        <v>0</v>
      </c>
      <c r="AK825">
        <v>0</v>
      </c>
      <c r="AL825">
        <v>0</v>
      </c>
      <c r="AM825">
        <v>0</v>
      </c>
      <c r="AN825">
        <v>155610.56</v>
      </c>
      <c r="AO825">
        <v>31.69</v>
      </c>
      <c r="AP825">
        <v>59319831.24000001</v>
      </c>
      <c r="AQ825">
        <v>59475441.800000012</v>
      </c>
      <c r="AS825">
        <v>59475441.800000012</v>
      </c>
      <c r="AU825">
        <v>114</v>
      </c>
      <c r="AV825">
        <v>57</v>
      </c>
      <c r="AX825">
        <v>56.5</v>
      </c>
      <c r="AY825">
        <v>4674</v>
      </c>
    </row>
    <row r="826" spans="1:51" x14ac:dyDescent="0.25">
      <c r="A826" t="s">
        <v>1848</v>
      </c>
      <c r="B826" t="s">
        <v>1849</v>
      </c>
      <c r="C826" t="s">
        <v>1799</v>
      </c>
      <c r="D826" t="s">
        <v>102</v>
      </c>
      <c r="F826">
        <v>937.75</v>
      </c>
      <c r="H826">
        <v>5638534.1899999995</v>
      </c>
      <c r="I826">
        <v>797537.62</v>
      </c>
      <c r="J826">
        <v>1889940.3699999999</v>
      </c>
      <c r="K826">
        <v>4819232.7309999997</v>
      </c>
      <c r="L826">
        <v>13145244.910999998</v>
      </c>
      <c r="M826">
        <v>0.93033999999999994</v>
      </c>
      <c r="N826">
        <v>12565254.9</v>
      </c>
      <c r="O826">
        <v>13399.36</v>
      </c>
      <c r="Q826">
        <v>2418156.2599999998</v>
      </c>
      <c r="R826">
        <v>5864129.3399999999</v>
      </c>
      <c r="S826">
        <v>8553934.8200000003</v>
      </c>
      <c r="T826">
        <v>0.68076094660045461</v>
      </c>
      <c r="V826">
        <v>4011320.08</v>
      </c>
      <c r="W826">
        <v>0.68076094660045461</v>
      </c>
      <c r="X826">
        <v>1</v>
      </c>
      <c r="Y826">
        <v>1</v>
      </c>
      <c r="AA826">
        <v>160976.43382238783</v>
      </c>
      <c r="AB826">
        <v>48292.930146716346</v>
      </c>
      <c r="AC826">
        <v>2206069.5029464113</v>
      </c>
      <c r="AD826">
        <v>115070.04691171036</v>
      </c>
      <c r="AE826">
        <v>115070.04691171036</v>
      </c>
      <c r="AF826">
        <v>112918.99113903464</v>
      </c>
      <c r="AG826">
        <v>51.49872582960954</v>
      </c>
      <c r="AH826">
        <v>122.70866106287428</v>
      </c>
      <c r="AI826">
        <v>120.41481326476634</v>
      </c>
      <c r="AJ826">
        <v>0</v>
      </c>
      <c r="AK826">
        <v>0</v>
      </c>
      <c r="AL826">
        <v>0</v>
      </c>
      <c r="AM826">
        <v>0</v>
      </c>
      <c r="AN826">
        <v>161211.92000000001</v>
      </c>
      <c r="AO826">
        <v>171.91</v>
      </c>
      <c r="AP826">
        <v>6078322.6000000006</v>
      </c>
      <c r="AQ826">
        <v>6239534.5200000005</v>
      </c>
      <c r="AS826">
        <v>6239534.5200000005</v>
      </c>
      <c r="AU826">
        <v>116</v>
      </c>
      <c r="AV826">
        <v>58</v>
      </c>
      <c r="AX826">
        <v>7</v>
      </c>
      <c r="AY826">
        <v>516</v>
      </c>
    </row>
    <row r="827" spans="1:51" x14ac:dyDescent="0.25">
      <c r="A827" t="s">
        <v>1850</v>
      </c>
      <c r="B827" t="s">
        <v>1851</v>
      </c>
      <c r="C827" t="s">
        <v>1799</v>
      </c>
      <c r="D827" t="s">
        <v>222</v>
      </c>
      <c r="F827">
        <v>4663.82</v>
      </c>
      <c r="H827">
        <v>29439460.979999997</v>
      </c>
      <c r="I827">
        <v>3966485.63</v>
      </c>
      <c r="J827">
        <v>7869395.0600000005</v>
      </c>
      <c r="K827">
        <v>26062688.149080001</v>
      </c>
      <c r="L827">
        <v>67338029.819079995</v>
      </c>
      <c r="M827">
        <v>0.93033999999999994</v>
      </c>
      <c r="N827">
        <v>64462789.509999998</v>
      </c>
      <c r="O827">
        <v>13821.88</v>
      </c>
      <c r="Q827">
        <v>19069769.449999999</v>
      </c>
      <c r="R827">
        <v>19874558.649999999</v>
      </c>
      <c r="S827">
        <v>40498452.170000002</v>
      </c>
      <c r="T827">
        <v>0.62824541844745252</v>
      </c>
      <c r="V827">
        <v>23964337.339999996</v>
      </c>
      <c r="W827">
        <v>0.62824541844745252</v>
      </c>
      <c r="X827">
        <v>1</v>
      </c>
      <c r="Y827">
        <v>1</v>
      </c>
      <c r="AA827">
        <v>4211145.3848799095</v>
      </c>
      <c r="AB827">
        <v>1263343.6154639728</v>
      </c>
      <c r="AC827">
        <v>11900076.685705725</v>
      </c>
      <c r="AD827">
        <v>620715.88435823272</v>
      </c>
      <c r="AE827">
        <v>620715.88435823272</v>
      </c>
      <c r="AF827">
        <v>609112.56514463457</v>
      </c>
      <c r="AG827">
        <v>270.88172688139184</v>
      </c>
      <c r="AH827">
        <v>133.09173260508183</v>
      </c>
      <c r="AI827">
        <v>130.60378941396422</v>
      </c>
      <c r="AJ827">
        <v>0</v>
      </c>
      <c r="AK827">
        <v>0</v>
      </c>
      <c r="AL827">
        <v>0</v>
      </c>
      <c r="AM827">
        <v>0</v>
      </c>
      <c r="AN827">
        <v>1872456.18</v>
      </c>
      <c r="AO827">
        <v>401.48</v>
      </c>
      <c r="AP827">
        <v>20484363.07</v>
      </c>
      <c r="AQ827">
        <v>22356819.25</v>
      </c>
      <c r="AS827">
        <v>22356819.25</v>
      </c>
      <c r="AU827">
        <v>113</v>
      </c>
      <c r="AV827">
        <v>57</v>
      </c>
      <c r="AX827">
        <v>16</v>
      </c>
      <c r="AY827">
        <v>1903</v>
      </c>
    </row>
    <row r="828" spans="1:51" x14ac:dyDescent="0.25">
      <c r="A828" t="s">
        <v>1852</v>
      </c>
      <c r="B828" t="s">
        <v>1853</v>
      </c>
      <c r="C828" t="s">
        <v>1799</v>
      </c>
      <c r="D828" t="s">
        <v>222</v>
      </c>
      <c r="F828">
        <v>2477.5</v>
      </c>
      <c r="H828">
        <v>15010378.960000001</v>
      </c>
      <c r="I828">
        <v>2107064.2000000002</v>
      </c>
      <c r="J828">
        <v>2864569.3000000007</v>
      </c>
      <c r="K828">
        <v>13270264.419</v>
      </c>
      <c r="L828">
        <v>33252276.879000001</v>
      </c>
      <c r="M828">
        <v>0.93033999999999994</v>
      </c>
      <c r="N828">
        <v>31860329.890000001</v>
      </c>
      <c r="O828">
        <v>12859.87</v>
      </c>
      <c r="Q828">
        <v>12807450.48</v>
      </c>
      <c r="R828">
        <v>7101349.8300000001</v>
      </c>
      <c r="S828">
        <v>20055560.109999999</v>
      </c>
      <c r="T828">
        <v>0.62948375548034852</v>
      </c>
      <c r="V828">
        <v>11804769.780000001</v>
      </c>
      <c r="W828">
        <v>0.62948375548034852</v>
      </c>
      <c r="X828">
        <v>1</v>
      </c>
      <c r="Y828">
        <v>1</v>
      </c>
      <c r="AA828">
        <v>2041878.3994929381</v>
      </c>
      <c r="AB828">
        <v>612563.5198478814</v>
      </c>
      <c r="AC828">
        <v>5170386.6985100387</v>
      </c>
      <c r="AD828">
        <v>269690.79584963818</v>
      </c>
      <c r="AE828">
        <v>269690.79584963818</v>
      </c>
      <c r="AF828">
        <v>264649.34536952339</v>
      </c>
      <c r="AG828">
        <v>247.25066391438199</v>
      </c>
      <c r="AH828">
        <v>108.85602254273994</v>
      </c>
      <c r="AI828">
        <v>106.82112830253214</v>
      </c>
      <c r="AJ828">
        <v>0</v>
      </c>
      <c r="AK828">
        <v>0</v>
      </c>
      <c r="AL828">
        <v>0</v>
      </c>
      <c r="AM828">
        <v>0</v>
      </c>
      <c r="AN828">
        <v>877212.86</v>
      </c>
      <c r="AO828">
        <v>354.07</v>
      </c>
      <c r="AP828">
        <v>7176172.9099999983</v>
      </c>
      <c r="AQ828">
        <v>8053385.7699999986</v>
      </c>
      <c r="AS828">
        <v>8053385.7699999986</v>
      </c>
      <c r="AU828">
        <v>114</v>
      </c>
      <c r="AV828">
        <v>57</v>
      </c>
      <c r="AX828">
        <v>16</v>
      </c>
      <c r="AY828">
        <v>416</v>
      </c>
    </row>
    <row r="829" spans="1:51" x14ac:dyDescent="0.25">
      <c r="A829" t="s">
        <v>1854</v>
      </c>
      <c r="B829" t="s">
        <v>1855</v>
      </c>
      <c r="C829" t="s">
        <v>1856</v>
      </c>
      <c r="D829" t="s">
        <v>97</v>
      </c>
      <c r="F829">
        <v>56.64</v>
      </c>
      <c r="H829">
        <v>344282.04000000004</v>
      </c>
      <c r="I829">
        <v>48171.18</v>
      </c>
      <c r="J829">
        <v>98840.8</v>
      </c>
      <c r="K829">
        <v>308188.65216</v>
      </c>
      <c r="L829">
        <v>799482.67216000007</v>
      </c>
      <c r="M829">
        <v>0.93759000000000003</v>
      </c>
      <c r="N829">
        <v>768821.01</v>
      </c>
      <c r="O829">
        <v>13573.81</v>
      </c>
      <c r="Q829">
        <v>76882.100000000006</v>
      </c>
      <c r="R829">
        <v>379236.38</v>
      </c>
      <c r="S829">
        <v>456118.48</v>
      </c>
      <c r="T829">
        <v>0.59327005124378684</v>
      </c>
      <c r="V829">
        <v>312702.53000000003</v>
      </c>
      <c r="W829">
        <v>0.59327005124378684</v>
      </c>
      <c r="X829">
        <v>1</v>
      </c>
      <c r="Y829">
        <v>1</v>
      </c>
      <c r="AA829">
        <v>77114.385194330011</v>
      </c>
      <c r="AB829">
        <v>23134.315558299004</v>
      </c>
      <c r="AC829">
        <v>191417.5020975309</v>
      </c>
      <c r="AD829">
        <v>9984.4637336525248</v>
      </c>
      <c r="AE829">
        <v>9984.4637336525248</v>
      </c>
      <c r="AF829">
        <v>9797.8196944107276</v>
      </c>
      <c r="AG829">
        <v>408.44483683437505</v>
      </c>
      <c r="AH829">
        <v>176.27937382861097</v>
      </c>
      <c r="AI829">
        <v>172.98410477420069</v>
      </c>
      <c r="AJ829">
        <v>0</v>
      </c>
      <c r="AK829">
        <v>0</v>
      </c>
      <c r="AL829">
        <v>0</v>
      </c>
      <c r="AM829">
        <v>0</v>
      </c>
      <c r="AN829">
        <v>32932.129999999997</v>
      </c>
      <c r="AO829">
        <v>581.41999999999996</v>
      </c>
      <c r="AP829">
        <v>379236.38</v>
      </c>
      <c r="AQ829">
        <v>412168.51</v>
      </c>
      <c r="AS829">
        <v>412168.51</v>
      </c>
      <c r="AU829">
        <v>99</v>
      </c>
      <c r="AV829">
        <v>50</v>
      </c>
      <c r="AX829">
        <v>0</v>
      </c>
      <c r="AY829">
        <v>25.613143613364556</v>
      </c>
    </row>
    <row r="830" spans="1:51" x14ac:dyDescent="0.25">
      <c r="A830" t="s">
        <v>1857</v>
      </c>
      <c r="B830" t="s">
        <v>1858</v>
      </c>
      <c r="C830" t="s">
        <v>1856</v>
      </c>
      <c r="D830" t="s">
        <v>97</v>
      </c>
      <c r="F830">
        <v>47</v>
      </c>
      <c r="H830">
        <v>278773.03000000003</v>
      </c>
      <c r="I830">
        <v>39972.559999999998</v>
      </c>
      <c r="J830">
        <v>81686.939999999988</v>
      </c>
      <c r="K830">
        <v>251379.15900000004</v>
      </c>
      <c r="L830">
        <v>651811.68900000001</v>
      </c>
      <c r="M830">
        <v>0.93759000000000003</v>
      </c>
      <c r="N830">
        <v>626820.68999999994</v>
      </c>
      <c r="O830">
        <v>13336.61</v>
      </c>
      <c r="Q830">
        <v>62682.06</v>
      </c>
      <c r="R830">
        <v>242162.9</v>
      </c>
      <c r="S830">
        <v>304844.95999999996</v>
      </c>
      <c r="T830">
        <v>0.48633519100972877</v>
      </c>
      <c r="V830">
        <v>321975.73</v>
      </c>
      <c r="W830">
        <v>0.48633519100972877</v>
      </c>
      <c r="X830">
        <v>1</v>
      </c>
      <c r="Y830">
        <v>1</v>
      </c>
      <c r="AA830">
        <v>129900.43345872837</v>
      </c>
      <c r="AB830">
        <v>38970.13003761851</v>
      </c>
      <c r="AC830">
        <v>198291.17786614332</v>
      </c>
      <c r="AD830">
        <v>10342.999215918033</v>
      </c>
      <c r="AE830">
        <v>10342.999215918033</v>
      </c>
      <c r="AF830">
        <v>10149.652912798409</v>
      </c>
      <c r="AG830">
        <v>829.1517029280534</v>
      </c>
      <c r="AH830">
        <v>220.063813104639</v>
      </c>
      <c r="AI830">
        <v>215.95006197443422</v>
      </c>
      <c r="AJ830">
        <v>0</v>
      </c>
      <c r="AK830">
        <v>0</v>
      </c>
      <c r="AL830">
        <v>0</v>
      </c>
      <c r="AM830">
        <v>0</v>
      </c>
      <c r="AN830">
        <v>49119.78</v>
      </c>
      <c r="AO830">
        <v>1045.0999999999999</v>
      </c>
      <c r="AP830">
        <v>242162.90000000002</v>
      </c>
      <c r="AQ830">
        <v>291282.68000000005</v>
      </c>
      <c r="AS830">
        <v>291282.68000000005</v>
      </c>
      <c r="AU830">
        <v>99</v>
      </c>
      <c r="AV830">
        <v>50</v>
      </c>
      <c r="AX830">
        <v>0</v>
      </c>
      <c r="AY830">
        <v>21.253844453180335</v>
      </c>
    </row>
    <row r="831" spans="1:51" x14ac:dyDescent="0.25">
      <c r="A831" t="s">
        <v>1859</v>
      </c>
      <c r="B831" t="s">
        <v>1860</v>
      </c>
      <c r="C831" t="s">
        <v>1856</v>
      </c>
      <c r="D831" t="s">
        <v>97</v>
      </c>
      <c r="F831">
        <v>95</v>
      </c>
      <c r="H831">
        <v>506145.35</v>
      </c>
      <c r="I831">
        <v>80795.600000000006</v>
      </c>
      <c r="J831">
        <v>166491.57999999999</v>
      </c>
      <c r="K831">
        <v>423727.13199999998</v>
      </c>
      <c r="L831">
        <v>1177159.662</v>
      </c>
      <c r="M831">
        <v>0.93759000000000003</v>
      </c>
      <c r="N831">
        <v>1130137.93</v>
      </c>
      <c r="O831">
        <v>11896.18</v>
      </c>
      <c r="Q831">
        <v>113013.79</v>
      </c>
      <c r="R831">
        <v>297076.40000000002</v>
      </c>
      <c r="S831">
        <v>410090.19</v>
      </c>
      <c r="T831">
        <v>0.36286738026746879</v>
      </c>
      <c r="V831">
        <v>720047.74</v>
      </c>
      <c r="W831">
        <v>0.36286738026746879</v>
      </c>
      <c r="X831">
        <v>1</v>
      </c>
      <c r="Y831">
        <v>1</v>
      </c>
      <c r="AA831">
        <v>373742.03966121742</v>
      </c>
      <c r="AB831">
        <v>112122.61189836523</v>
      </c>
      <c r="AC831">
        <v>445420.20159147127</v>
      </c>
      <c r="AD831">
        <v>23233.412829513709</v>
      </c>
      <c r="AE831">
        <v>23233.412829513709</v>
      </c>
      <c r="AF831">
        <v>22799.10026836364</v>
      </c>
      <c r="AG831">
        <v>1180.2380199827919</v>
      </c>
      <c r="AH831">
        <v>244.56224031067063</v>
      </c>
      <c r="AI831">
        <v>239.99052914066991</v>
      </c>
      <c r="AJ831">
        <v>0</v>
      </c>
      <c r="AK831">
        <v>0</v>
      </c>
      <c r="AL831">
        <v>0</v>
      </c>
      <c r="AM831">
        <v>0</v>
      </c>
      <c r="AN831">
        <v>134921.71</v>
      </c>
      <c r="AO831">
        <v>1420.22</v>
      </c>
      <c r="AP831">
        <v>297076.40000000002</v>
      </c>
      <c r="AQ831">
        <v>431998.11</v>
      </c>
      <c r="AS831">
        <v>431998.11</v>
      </c>
      <c r="AU831">
        <v>99</v>
      </c>
      <c r="AV831">
        <v>50</v>
      </c>
      <c r="AX831">
        <v>0</v>
      </c>
      <c r="AY831">
        <v>42.959898362811316</v>
      </c>
    </row>
    <row r="832" spans="1:51" x14ac:dyDescent="0.25">
      <c r="A832" t="s">
        <v>1861</v>
      </c>
      <c r="B832" t="s">
        <v>1862</v>
      </c>
      <c r="C832" t="s">
        <v>1863</v>
      </c>
      <c r="D832" t="s">
        <v>102</v>
      </c>
      <c r="F832">
        <v>197.38</v>
      </c>
      <c r="H832">
        <v>1138722.6099999999</v>
      </c>
      <c r="I832">
        <v>167867.74</v>
      </c>
      <c r="J832">
        <v>304217.3</v>
      </c>
      <c r="K832">
        <v>978352.38871999993</v>
      </c>
      <c r="L832">
        <v>2589160.0387199996</v>
      </c>
      <c r="M832">
        <v>0.93759000000000003</v>
      </c>
      <c r="N832">
        <v>2488629.5299999998</v>
      </c>
      <c r="O832">
        <v>12608.31</v>
      </c>
      <c r="Q832">
        <v>1747118.78</v>
      </c>
      <c r="R832">
        <v>558036.73</v>
      </c>
      <c r="S832">
        <v>2377670.23</v>
      </c>
      <c r="T832">
        <v>0.95541349218017202</v>
      </c>
      <c r="V832">
        <v>110959.29999999981</v>
      </c>
      <c r="W832">
        <v>0.95541349218017202</v>
      </c>
      <c r="X832">
        <v>3</v>
      </c>
      <c r="Y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25.819639905375428</v>
      </c>
      <c r="AK832">
        <v>0</v>
      </c>
      <c r="AL832">
        <v>5096.280524523002</v>
      </c>
      <c r="AM832">
        <v>0</v>
      </c>
      <c r="AN832">
        <v>5096.28</v>
      </c>
      <c r="AO832">
        <v>25.81</v>
      </c>
      <c r="AP832">
        <v>567583.52999999991</v>
      </c>
      <c r="AQ832">
        <v>572679.80999999994</v>
      </c>
      <c r="AS832">
        <v>572679.80999999994</v>
      </c>
      <c r="AU832">
        <v>87</v>
      </c>
      <c r="AV832">
        <v>44</v>
      </c>
      <c r="AX832">
        <v>0</v>
      </c>
      <c r="AY832">
        <v>69.66</v>
      </c>
    </row>
    <row r="833" spans="1:51" x14ac:dyDescent="0.25">
      <c r="A833" t="s">
        <v>1864</v>
      </c>
      <c r="B833" t="s">
        <v>1865</v>
      </c>
      <c r="C833" t="s">
        <v>1863</v>
      </c>
      <c r="D833" t="s">
        <v>102</v>
      </c>
      <c r="F833">
        <v>1001.75</v>
      </c>
      <c r="H833">
        <v>5847111.4800000004</v>
      </c>
      <c r="I833">
        <v>851968.34</v>
      </c>
      <c r="J833">
        <v>1591686.7</v>
      </c>
      <c r="K833">
        <v>4978590.8289999999</v>
      </c>
      <c r="L833">
        <v>13269357.348999999</v>
      </c>
      <c r="M833">
        <v>0.93759000000000003</v>
      </c>
      <c r="N833">
        <v>12751930.609999999</v>
      </c>
      <c r="O833">
        <v>12729.65</v>
      </c>
      <c r="Q833">
        <v>7129604.4000000004</v>
      </c>
      <c r="R833">
        <v>1932855.15</v>
      </c>
      <c r="S833">
        <v>9280246.6400000006</v>
      </c>
      <c r="T833">
        <v>0.72775228503223488</v>
      </c>
      <c r="V833">
        <v>3471683.9699999988</v>
      </c>
      <c r="W833">
        <v>0.72775228503223488</v>
      </c>
      <c r="X833">
        <v>2</v>
      </c>
      <c r="Y833">
        <v>0</v>
      </c>
      <c r="AA833">
        <v>0</v>
      </c>
      <c r="AB833">
        <v>0</v>
      </c>
      <c r="AC833">
        <v>968432.84177809989</v>
      </c>
      <c r="AD833">
        <v>50514.098665255842</v>
      </c>
      <c r="AE833">
        <v>50514.098665255842</v>
      </c>
      <c r="AF833">
        <v>49569.816061297402</v>
      </c>
      <c r="AG833">
        <v>0</v>
      </c>
      <c r="AH833">
        <v>50.425853421767748</v>
      </c>
      <c r="AI833">
        <v>49.483220425552688</v>
      </c>
      <c r="AJ833">
        <v>0</v>
      </c>
      <c r="AK833">
        <v>0</v>
      </c>
      <c r="AL833">
        <v>0</v>
      </c>
      <c r="AM833">
        <v>0</v>
      </c>
      <c r="AN833">
        <v>49569.81</v>
      </c>
      <c r="AO833">
        <v>49.48</v>
      </c>
      <c r="AP833">
        <v>2002255.31</v>
      </c>
      <c r="AQ833">
        <v>2051825.12</v>
      </c>
      <c r="AS833">
        <v>2051825.12</v>
      </c>
      <c r="AU833">
        <v>87</v>
      </c>
      <c r="AV833">
        <v>44</v>
      </c>
      <c r="AX833">
        <v>0</v>
      </c>
      <c r="AY833">
        <v>369.66</v>
      </c>
    </row>
    <row r="834" spans="1:51" x14ac:dyDescent="0.25">
      <c r="A834" t="s">
        <v>1866</v>
      </c>
      <c r="B834" t="s">
        <v>1867</v>
      </c>
      <c r="C834" t="s">
        <v>1863</v>
      </c>
      <c r="D834" t="s">
        <v>102</v>
      </c>
      <c r="F834">
        <v>1040.53</v>
      </c>
      <c r="H834">
        <v>5992011.7799999993</v>
      </c>
      <c r="I834">
        <v>884949.95</v>
      </c>
      <c r="J834">
        <v>1468254.1800000002</v>
      </c>
      <c r="K834">
        <v>5108636.5083199991</v>
      </c>
      <c r="L834">
        <v>13453852.41832</v>
      </c>
      <c r="M834">
        <v>0.93759000000000003</v>
      </c>
      <c r="N834">
        <v>12933027.49</v>
      </c>
      <c r="O834">
        <v>12429.26</v>
      </c>
      <c r="Q834">
        <v>5080093.1900000004</v>
      </c>
      <c r="R834">
        <v>3422855.25</v>
      </c>
      <c r="S834">
        <v>8606736.9299999997</v>
      </c>
      <c r="T834">
        <v>0.66548508743639878</v>
      </c>
      <c r="V834">
        <v>4326290.5600000005</v>
      </c>
      <c r="W834">
        <v>0.66548508743639878</v>
      </c>
      <c r="X834">
        <v>1</v>
      </c>
      <c r="Y834">
        <v>1</v>
      </c>
      <c r="AA834">
        <v>363251.16141510755</v>
      </c>
      <c r="AB834">
        <v>108975.34842453226</v>
      </c>
      <c r="AC834">
        <v>1775460.3672758243</v>
      </c>
      <c r="AD834">
        <v>92609.189093746521</v>
      </c>
      <c r="AE834">
        <v>92609.189093746521</v>
      </c>
      <c r="AF834">
        <v>90878.004166397295</v>
      </c>
      <c r="AG834">
        <v>104.7306165363154</v>
      </c>
      <c r="AH834">
        <v>89.001940447412878</v>
      </c>
      <c r="AI834">
        <v>87.338187429864874</v>
      </c>
      <c r="AJ834">
        <v>0</v>
      </c>
      <c r="AK834">
        <v>0</v>
      </c>
      <c r="AL834">
        <v>0</v>
      </c>
      <c r="AM834">
        <v>0</v>
      </c>
      <c r="AN834">
        <v>199853.35</v>
      </c>
      <c r="AO834">
        <v>192.06</v>
      </c>
      <c r="AP834">
        <v>3469569.01</v>
      </c>
      <c r="AQ834">
        <v>3669422.36</v>
      </c>
      <c r="AS834">
        <v>3669422.36</v>
      </c>
      <c r="AU834">
        <v>87</v>
      </c>
      <c r="AV834">
        <v>44</v>
      </c>
      <c r="AX834">
        <v>0</v>
      </c>
      <c r="AY834">
        <v>302.33</v>
      </c>
    </row>
    <row r="835" spans="1:51" x14ac:dyDescent="0.25">
      <c r="A835" t="s">
        <v>1868</v>
      </c>
      <c r="B835" t="s">
        <v>1869</v>
      </c>
      <c r="C835" t="s">
        <v>1856</v>
      </c>
      <c r="D835" t="s">
        <v>102</v>
      </c>
      <c r="F835">
        <v>516.79</v>
      </c>
      <c r="H835">
        <v>3005893.41</v>
      </c>
      <c r="I835">
        <v>439519.55</v>
      </c>
      <c r="J835">
        <v>796922.70000000007</v>
      </c>
      <c r="K835">
        <v>2559675.6317600003</v>
      </c>
      <c r="L835">
        <v>6802011.2917600004</v>
      </c>
      <c r="M835">
        <v>0.93759000000000003</v>
      </c>
      <c r="N835">
        <v>6537247.1200000001</v>
      </c>
      <c r="O835">
        <v>12649.71</v>
      </c>
      <c r="Q835">
        <v>3507886.8</v>
      </c>
      <c r="R835">
        <v>1149803.53</v>
      </c>
      <c r="S835">
        <v>4749926.2299999995</v>
      </c>
      <c r="T835">
        <v>0.72659425945029887</v>
      </c>
      <c r="V835">
        <v>1787320.8900000006</v>
      </c>
      <c r="W835">
        <v>0.72659425945029887</v>
      </c>
      <c r="X835">
        <v>2</v>
      </c>
      <c r="Y835">
        <v>0</v>
      </c>
      <c r="AA835">
        <v>0</v>
      </c>
      <c r="AB835">
        <v>0</v>
      </c>
      <c r="AC835">
        <v>525308.46888520021</v>
      </c>
      <c r="AD835">
        <v>27400.43778176788</v>
      </c>
      <c r="AE835">
        <v>27400.43778176788</v>
      </c>
      <c r="AF835">
        <v>26888.229162355943</v>
      </c>
      <c r="AG835">
        <v>0</v>
      </c>
      <c r="AH835">
        <v>53.020448889815754</v>
      </c>
      <c r="AI835">
        <v>52.029313961872219</v>
      </c>
      <c r="AJ835">
        <v>0</v>
      </c>
      <c r="AK835">
        <v>0</v>
      </c>
      <c r="AL835">
        <v>0</v>
      </c>
      <c r="AM835">
        <v>0</v>
      </c>
      <c r="AN835">
        <v>26888.22</v>
      </c>
      <c r="AO835">
        <v>52.02</v>
      </c>
      <c r="AP835">
        <v>1190344.6700000004</v>
      </c>
      <c r="AQ835">
        <v>1217232.8900000004</v>
      </c>
      <c r="AS835">
        <v>1217232.8900000004</v>
      </c>
      <c r="AU835">
        <v>87</v>
      </c>
      <c r="AV835">
        <v>44</v>
      </c>
      <c r="AX835">
        <v>0</v>
      </c>
      <c r="AY835">
        <v>180</v>
      </c>
    </row>
    <row r="836" spans="1:51" x14ac:dyDescent="0.25">
      <c r="A836" t="s">
        <v>1872</v>
      </c>
      <c r="B836" t="s">
        <v>1873</v>
      </c>
      <c r="C836" t="s">
        <v>1856</v>
      </c>
      <c r="D836" t="s">
        <v>102</v>
      </c>
      <c r="F836">
        <v>4677.72</v>
      </c>
      <c r="H836">
        <v>26451423.600000001</v>
      </c>
      <c r="I836">
        <v>3978307.3</v>
      </c>
      <c r="J836">
        <v>5827392.9000000013</v>
      </c>
      <c r="K836">
        <v>22561120.802680001</v>
      </c>
      <c r="L836">
        <v>58818244.602680005</v>
      </c>
      <c r="M836">
        <v>0.93759000000000003</v>
      </c>
      <c r="N836">
        <v>56555437.5</v>
      </c>
      <c r="O836">
        <v>12090.38</v>
      </c>
      <c r="Q836">
        <v>34521439.049999997</v>
      </c>
      <c r="R836">
        <v>7789184.54</v>
      </c>
      <c r="S836">
        <v>42554253.509999998</v>
      </c>
      <c r="T836">
        <v>0.75243434391255481</v>
      </c>
      <c r="V836">
        <v>14001183.990000002</v>
      </c>
      <c r="W836">
        <v>0.75243434391255481</v>
      </c>
      <c r="X836">
        <v>2</v>
      </c>
      <c r="Y836">
        <v>0</v>
      </c>
      <c r="AA836">
        <v>0</v>
      </c>
      <c r="AB836">
        <v>0</v>
      </c>
      <c r="AC836">
        <v>3251461.4375040005</v>
      </c>
      <c r="AD836">
        <v>169598.38284582418</v>
      </c>
      <c r="AE836">
        <v>169598.38284582418</v>
      </c>
      <c r="AF836">
        <v>166428.00453932284</v>
      </c>
      <c r="AG836">
        <v>0</v>
      </c>
      <c r="AH836">
        <v>36.256634181999814</v>
      </c>
      <c r="AI836">
        <v>35.578872728449504</v>
      </c>
      <c r="AJ836">
        <v>0</v>
      </c>
      <c r="AK836">
        <v>0</v>
      </c>
      <c r="AL836">
        <v>0</v>
      </c>
      <c r="AM836">
        <v>0</v>
      </c>
      <c r="AN836">
        <v>166428</v>
      </c>
      <c r="AO836">
        <v>35.57</v>
      </c>
      <c r="AP836">
        <v>7864059.7600000007</v>
      </c>
      <c r="AQ836">
        <v>8030487.7600000007</v>
      </c>
      <c r="AS836">
        <v>8030487.7600000007</v>
      </c>
      <c r="AU836">
        <v>99</v>
      </c>
      <c r="AV836">
        <v>50</v>
      </c>
      <c r="AX836">
        <v>146.5</v>
      </c>
      <c r="AY836">
        <v>817.66</v>
      </c>
    </row>
    <row r="837" spans="1:51" x14ac:dyDescent="0.25">
      <c r="A837" t="s">
        <v>1874</v>
      </c>
      <c r="B837" t="s">
        <v>1875</v>
      </c>
      <c r="C837" t="s">
        <v>1856</v>
      </c>
      <c r="D837" t="s">
        <v>102</v>
      </c>
      <c r="F837">
        <v>1246.03</v>
      </c>
      <c r="H837">
        <v>7010939.0800000001</v>
      </c>
      <c r="I837">
        <v>1059723.5900000001</v>
      </c>
      <c r="J837">
        <v>1349721.34</v>
      </c>
      <c r="K837">
        <v>5957067.7023200002</v>
      </c>
      <c r="L837">
        <v>15377451.71232</v>
      </c>
      <c r="M837">
        <v>0.93759000000000003</v>
      </c>
      <c r="N837">
        <v>14789525.539999999</v>
      </c>
      <c r="O837">
        <v>11869.31</v>
      </c>
      <c r="Q837">
        <v>10141858.99</v>
      </c>
      <c r="R837">
        <v>1726785.69</v>
      </c>
      <c r="S837">
        <v>11954935.879999999</v>
      </c>
      <c r="T837">
        <v>0.80833802596753213</v>
      </c>
      <c r="V837">
        <v>2834589.66</v>
      </c>
      <c r="W837">
        <v>0.80833802596753213</v>
      </c>
      <c r="X837">
        <v>2</v>
      </c>
      <c r="Y837">
        <v>0</v>
      </c>
      <c r="AA837">
        <v>0</v>
      </c>
      <c r="AB837">
        <v>0</v>
      </c>
      <c r="AC837">
        <v>454138.43051000015</v>
      </c>
      <c r="AD837">
        <v>23688.161426193132</v>
      </c>
      <c r="AE837">
        <v>40239.873818328451</v>
      </c>
      <c r="AF837">
        <v>39487.65188749817</v>
      </c>
      <c r="AG837">
        <v>0</v>
      </c>
      <c r="AH837">
        <v>19.010907784076732</v>
      </c>
      <c r="AI837">
        <v>31.690771399964824</v>
      </c>
      <c r="AJ837">
        <v>0</v>
      </c>
      <c r="AK837">
        <v>0</v>
      </c>
      <c r="AL837">
        <v>0</v>
      </c>
      <c r="AM837">
        <v>0</v>
      </c>
      <c r="AN837">
        <v>39487.65</v>
      </c>
      <c r="AO837">
        <v>31.69</v>
      </c>
      <c r="AP837">
        <v>1740025.79</v>
      </c>
      <c r="AQ837">
        <v>1779513.44</v>
      </c>
      <c r="AS837">
        <v>1779513.44</v>
      </c>
      <c r="AU837">
        <v>99</v>
      </c>
      <c r="AV837">
        <v>50</v>
      </c>
      <c r="AX837">
        <v>0</v>
      </c>
      <c r="AY837">
        <v>179</v>
      </c>
    </row>
    <row r="838" spans="1:51" x14ac:dyDescent="0.25">
      <c r="A838" t="s">
        <v>1876</v>
      </c>
      <c r="B838" t="s">
        <v>1877</v>
      </c>
      <c r="C838" t="s">
        <v>1856</v>
      </c>
      <c r="D838" t="s">
        <v>102</v>
      </c>
      <c r="F838">
        <v>1201.96</v>
      </c>
      <c r="H838">
        <v>7005715.3799999999</v>
      </c>
      <c r="I838">
        <v>1022242.94</v>
      </c>
      <c r="J838">
        <v>1828091.9199999997</v>
      </c>
      <c r="K838">
        <v>5984441.6792399995</v>
      </c>
      <c r="L838">
        <v>15840491.91924</v>
      </c>
      <c r="M838">
        <v>0.93759000000000003</v>
      </c>
      <c r="N838">
        <v>15225375.82</v>
      </c>
      <c r="O838">
        <v>12667.12</v>
      </c>
      <c r="Q838">
        <v>4316394.04</v>
      </c>
      <c r="R838">
        <v>5447087.6200000001</v>
      </c>
      <c r="S838">
        <v>10019991.17</v>
      </c>
      <c r="T838">
        <v>0.65811125376870994</v>
      </c>
      <c r="V838">
        <v>5205384.6500000004</v>
      </c>
      <c r="W838">
        <v>0.65811125376870994</v>
      </c>
      <c r="X838">
        <v>1</v>
      </c>
      <c r="Y838">
        <v>1</v>
      </c>
      <c r="AA838">
        <v>539905.95372593962</v>
      </c>
      <c r="AB838">
        <v>161971.78611778188</v>
      </c>
      <c r="AC838">
        <v>2522707.1394686094</v>
      </c>
      <c r="AD838">
        <v>131586.07582193255</v>
      </c>
      <c r="AE838">
        <v>131586.07582193255</v>
      </c>
      <c r="AF838">
        <v>129126.27854542942</v>
      </c>
      <c r="AG838">
        <v>134.75638633380635</v>
      </c>
      <c r="AH838">
        <v>109.47625197338725</v>
      </c>
      <c r="AI838">
        <v>107.42976350746233</v>
      </c>
      <c r="AJ838">
        <v>0</v>
      </c>
      <c r="AK838">
        <v>0</v>
      </c>
      <c r="AL838">
        <v>0</v>
      </c>
      <c r="AM838">
        <v>0</v>
      </c>
      <c r="AN838">
        <v>291098.06</v>
      </c>
      <c r="AO838">
        <v>242.18</v>
      </c>
      <c r="AP838">
        <v>5547218.3100000005</v>
      </c>
      <c r="AQ838">
        <v>5838316.3700000001</v>
      </c>
      <c r="AS838">
        <v>5838316.3700000001</v>
      </c>
      <c r="AU838">
        <v>99</v>
      </c>
      <c r="AV838">
        <v>50</v>
      </c>
      <c r="AX838">
        <v>0</v>
      </c>
      <c r="AY838">
        <v>407.33</v>
      </c>
    </row>
    <row r="839" spans="1:51" x14ac:dyDescent="0.25">
      <c r="A839" t="s">
        <v>1878</v>
      </c>
      <c r="B839" t="s">
        <v>1879</v>
      </c>
      <c r="C839" t="s">
        <v>1856</v>
      </c>
      <c r="D839" t="s">
        <v>102</v>
      </c>
      <c r="F839">
        <v>565.37</v>
      </c>
      <c r="H839">
        <v>3253286.5199999996</v>
      </c>
      <c r="I839">
        <v>480835.87</v>
      </c>
      <c r="J839">
        <v>789622.44000000018</v>
      </c>
      <c r="K839">
        <v>2767093.4142799997</v>
      </c>
      <c r="L839">
        <v>7290838.2442799993</v>
      </c>
      <c r="M839">
        <v>0.93759000000000003</v>
      </c>
      <c r="N839">
        <v>7008511.3200000003</v>
      </c>
      <c r="O839">
        <v>12396.32</v>
      </c>
      <c r="Q839">
        <v>3278581.59</v>
      </c>
      <c r="R839">
        <v>491129.96</v>
      </c>
      <c r="S839">
        <v>5802602.2399999993</v>
      </c>
      <c r="T839">
        <v>0.82793648680302034</v>
      </c>
      <c r="V839">
        <v>1205909.080000001</v>
      </c>
      <c r="W839">
        <v>0.82793648680302034</v>
      </c>
      <c r="X839">
        <v>2</v>
      </c>
      <c r="Y839">
        <v>0</v>
      </c>
      <c r="AA839">
        <v>0</v>
      </c>
      <c r="AB839">
        <v>0</v>
      </c>
      <c r="AC839">
        <v>268791.83992560045</v>
      </c>
      <c r="AD839">
        <v>14020.360459366324</v>
      </c>
      <c r="AE839">
        <v>18258.322400478606</v>
      </c>
      <c r="AF839">
        <v>17917.011426398112</v>
      </c>
      <c r="AG839">
        <v>0</v>
      </c>
      <c r="AH839">
        <v>24.798557509889672</v>
      </c>
      <c r="AI839">
        <v>31.690771399964824</v>
      </c>
      <c r="AJ839">
        <v>0</v>
      </c>
      <c r="AK839">
        <v>0</v>
      </c>
      <c r="AL839">
        <v>0</v>
      </c>
      <c r="AM839">
        <v>0</v>
      </c>
      <c r="AN839">
        <v>17917.009999999998</v>
      </c>
      <c r="AO839">
        <v>31.69</v>
      </c>
      <c r="AP839">
        <v>506718.26</v>
      </c>
      <c r="AQ839">
        <v>524635.27</v>
      </c>
      <c r="AS839">
        <v>524635.27</v>
      </c>
      <c r="AU839">
        <v>99</v>
      </c>
      <c r="AV839">
        <v>50</v>
      </c>
      <c r="AX839">
        <v>0</v>
      </c>
      <c r="AY839">
        <v>161</v>
      </c>
    </row>
    <row r="840" spans="1:51" x14ac:dyDescent="0.25">
      <c r="A840" t="s">
        <v>1880</v>
      </c>
      <c r="B840" t="s">
        <v>1881</v>
      </c>
      <c r="C840" t="s">
        <v>1856</v>
      </c>
      <c r="D840" t="s">
        <v>102</v>
      </c>
      <c r="F840">
        <v>1351.14</v>
      </c>
      <c r="H840">
        <v>7977883.1799999997</v>
      </c>
      <c r="I840">
        <v>1149117.54</v>
      </c>
      <c r="J840">
        <v>2447223.23</v>
      </c>
      <c r="K840">
        <v>6842558.8071599994</v>
      </c>
      <c r="L840">
        <v>18416782.757160001</v>
      </c>
      <c r="M840">
        <v>0.93759000000000003</v>
      </c>
      <c r="N840">
        <v>17694435.440000001</v>
      </c>
      <c r="O840">
        <v>13095.93</v>
      </c>
      <c r="Q840">
        <v>4400606.09</v>
      </c>
      <c r="R840">
        <v>6681454.9400000004</v>
      </c>
      <c r="S840">
        <v>11170237.690000001</v>
      </c>
      <c r="T840">
        <v>0.63128533983902002</v>
      </c>
      <c r="V840">
        <v>6524197.75</v>
      </c>
      <c r="W840">
        <v>0.63128533983902002</v>
      </c>
      <c r="X840">
        <v>1</v>
      </c>
      <c r="Y840">
        <v>1</v>
      </c>
      <c r="AA840">
        <v>1102130.5009620227</v>
      </c>
      <c r="AB840">
        <v>330639.15028860682</v>
      </c>
      <c r="AC840">
        <v>3323837.6413559695</v>
      </c>
      <c r="AD840">
        <v>173373.5735918158</v>
      </c>
      <c r="AE840">
        <v>173373.5735918158</v>
      </c>
      <c r="AF840">
        <v>170132.62395884801</v>
      </c>
      <c r="AG840">
        <v>244.7112440521388</v>
      </c>
      <c r="AH840">
        <v>128.316513160602</v>
      </c>
      <c r="AI840">
        <v>125.91783527898515</v>
      </c>
      <c r="AJ840">
        <v>0</v>
      </c>
      <c r="AK840">
        <v>0</v>
      </c>
      <c r="AL840">
        <v>0</v>
      </c>
      <c r="AM840">
        <v>0</v>
      </c>
      <c r="AN840">
        <v>500771.77</v>
      </c>
      <c r="AO840">
        <v>370.62</v>
      </c>
      <c r="AP840">
        <v>6889881.4200000009</v>
      </c>
      <c r="AQ840">
        <v>7390653.1900000013</v>
      </c>
      <c r="AS840">
        <v>7390653.1900000013</v>
      </c>
      <c r="AU840">
        <v>87</v>
      </c>
      <c r="AV840">
        <v>44</v>
      </c>
      <c r="AX840">
        <v>1</v>
      </c>
      <c r="AY840">
        <v>632</v>
      </c>
    </row>
    <row r="841" spans="1:51" x14ac:dyDescent="0.25">
      <c r="A841" t="s">
        <v>1882</v>
      </c>
      <c r="B841" t="s">
        <v>1883</v>
      </c>
      <c r="C841" t="s">
        <v>1856</v>
      </c>
      <c r="D841" t="s">
        <v>102</v>
      </c>
      <c r="F841">
        <v>1497.5</v>
      </c>
      <c r="H841">
        <v>8339682.709999999</v>
      </c>
      <c r="I841">
        <v>1273593.8</v>
      </c>
      <c r="J841">
        <v>1466932.8300000005</v>
      </c>
      <c r="K841">
        <v>7081007.2819999997</v>
      </c>
      <c r="L841">
        <v>18161216.622000001</v>
      </c>
      <c r="M841">
        <v>0.93759000000000003</v>
      </c>
      <c r="N841">
        <v>17469700.75</v>
      </c>
      <c r="O841">
        <v>11665.91</v>
      </c>
      <c r="Q841">
        <v>7438598.5700000003</v>
      </c>
      <c r="R841">
        <v>4451071.43</v>
      </c>
      <c r="S841">
        <v>11976080.76</v>
      </c>
      <c r="T841">
        <v>0.68553439646068348</v>
      </c>
      <c r="V841">
        <v>5493619.9900000002</v>
      </c>
      <c r="W841">
        <v>0.68553439646068348</v>
      </c>
      <c r="X841">
        <v>1</v>
      </c>
      <c r="Y841">
        <v>1</v>
      </c>
      <c r="AA841">
        <v>140417.70172913</v>
      </c>
      <c r="AB841">
        <v>42125.310518738996</v>
      </c>
      <c r="AC841">
        <v>2127138.0278931409</v>
      </c>
      <c r="AD841">
        <v>110952.9288766441</v>
      </c>
      <c r="AE841">
        <v>110952.9288766441</v>
      </c>
      <c r="AF841">
        <v>108878.83622994079</v>
      </c>
      <c r="AG841">
        <v>28.130424386470114</v>
      </c>
      <c r="AH841">
        <v>74.092106094587052</v>
      </c>
      <c r="AI841">
        <v>72.707069268741762</v>
      </c>
      <c r="AJ841">
        <v>0</v>
      </c>
      <c r="AK841">
        <v>0</v>
      </c>
      <c r="AL841">
        <v>0</v>
      </c>
      <c r="AM841">
        <v>0</v>
      </c>
      <c r="AN841">
        <v>151004.14000000001</v>
      </c>
      <c r="AO841">
        <v>100.83</v>
      </c>
      <c r="AP841">
        <v>4469909.82</v>
      </c>
      <c r="AQ841">
        <v>4620913.96</v>
      </c>
      <c r="AS841">
        <v>4620913.96</v>
      </c>
      <c r="AU841">
        <v>87</v>
      </c>
      <c r="AV841">
        <v>44</v>
      </c>
      <c r="AX841">
        <v>1</v>
      </c>
      <c r="AY841">
        <v>146</v>
      </c>
    </row>
    <row r="842" spans="1:51" x14ac:dyDescent="0.25">
      <c r="A842" t="s">
        <v>1884</v>
      </c>
      <c r="B842" t="s">
        <v>1885</v>
      </c>
      <c r="C842" t="s">
        <v>1856</v>
      </c>
      <c r="D842" t="s">
        <v>102</v>
      </c>
      <c r="F842">
        <v>874.71</v>
      </c>
      <c r="H842">
        <v>5021823.3600000003</v>
      </c>
      <c r="I842">
        <v>743923.36</v>
      </c>
      <c r="J842">
        <v>1188190.7800000003</v>
      </c>
      <c r="K842">
        <v>4280437.7912400002</v>
      </c>
      <c r="L842">
        <v>11234375.291240001</v>
      </c>
      <c r="M842">
        <v>0.93759000000000003</v>
      </c>
      <c r="N842">
        <v>10800380.050000001</v>
      </c>
      <c r="O842">
        <v>12347.38</v>
      </c>
      <c r="Q842">
        <v>8070043.9699999997</v>
      </c>
      <c r="R842">
        <v>769337.63</v>
      </c>
      <c r="S842">
        <v>8920060.1799999997</v>
      </c>
      <c r="T842">
        <v>0.8259024347944125</v>
      </c>
      <c r="V842">
        <v>1880319.870000001</v>
      </c>
      <c r="W842">
        <v>0.8259024347944125</v>
      </c>
      <c r="X842">
        <v>2</v>
      </c>
      <c r="Y842">
        <v>0</v>
      </c>
      <c r="AA842">
        <v>0</v>
      </c>
      <c r="AB842">
        <v>0</v>
      </c>
      <c r="AC842">
        <v>202311.25547200054</v>
      </c>
      <c r="AD842">
        <v>10552.68912735413</v>
      </c>
      <c r="AE842">
        <v>28248.292599399756</v>
      </c>
      <c r="AF842">
        <v>27720.234651263228</v>
      </c>
      <c r="AG842">
        <v>0</v>
      </c>
      <c r="AH842">
        <v>12.064214570948232</v>
      </c>
      <c r="AI842">
        <v>31.69077139996482</v>
      </c>
      <c r="AJ842">
        <v>0</v>
      </c>
      <c r="AK842">
        <v>0</v>
      </c>
      <c r="AL842">
        <v>0</v>
      </c>
      <c r="AM842">
        <v>0</v>
      </c>
      <c r="AN842">
        <v>27720.23</v>
      </c>
      <c r="AO842">
        <v>31.69</v>
      </c>
      <c r="AP842">
        <v>796104.1</v>
      </c>
      <c r="AQ842">
        <v>823824.33</v>
      </c>
      <c r="AS842">
        <v>823824.33</v>
      </c>
      <c r="AU842">
        <v>99</v>
      </c>
      <c r="AV842">
        <v>50</v>
      </c>
      <c r="AX842">
        <v>0</v>
      </c>
      <c r="AY842">
        <v>233.66</v>
      </c>
    </row>
    <row r="843" spans="1:51" x14ac:dyDescent="0.25">
      <c r="A843" t="s">
        <v>1886</v>
      </c>
      <c r="B843" t="s">
        <v>1887</v>
      </c>
      <c r="C843" t="s">
        <v>1856</v>
      </c>
      <c r="D843" t="s">
        <v>102</v>
      </c>
      <c r="F843">
        <v>12892.87</v>
      </c>
      <c r="H843">
        <v>80108539.670000002</v>
      </c>
      <c r="I843">
        <v>10965128.07</v>
      </c>
      <c r="J843">
        <v>31334472.239999995</v>
      </c>
      <c r="K843">
        <v>68695339.939280003</v>
      </c>
      <c r="L843">
        <v>191103479.91927999</v>
      </c>
      <c r="M843">
        <v>0.93759000000000003</v>
      </c>
      <c r="N843">
        <v>183463987.90000001</v>
      </c>
      <c r="O843">
        <v>14229.87</v>
      </c>
      <c r="Q843">
        <v>87677608.769999996</v>
      </c>
      <c r="R843">
        <v>43224265.810000002</v>
      </c>
      <c r="S843">
        <v>137513431.38</v>
      </c>
      <c r="T843">
        <v>0.74953909458761958</v>
      </c>
      <c r="V843">
        <v>45950556.520000011</v>
      </c>
      <c r="W843">
        <v>0.74953909458761958</v>
      </c>
      <c r="X843">
        <v>2</v>
      </c>
      <c r="Y843">
        <v>0</v>
      </c>
      <c r="AA843">
        <v>0</v>
      </c>
      <c r="AB843">
        <v>0</v>
      </c>
      <c r="AC843">
        <v>15342390.866334012</v>
      </c>
      <c r="AD843">
        <v>800269.2727354822</v>
      </c>
      <c r="AE843">
        <v>800269.2727354822</v>
      </c>
      <c r="AF843">
        <v>785309.48185146996</v>
      </c>
      <c r="AG843">
        <v>0</v>
      </c>
      <c r="AH843">
        <v>62.070685017027408</v>
      </c>
      <c r="AI843">
        <v>60.910369983678571</v>
      </c>
      <c r="AJ843">
        <v>0</v>
      </c>
      <c r="AK843">
        <v>0</v>
      </c>
      <c r="AL843">
        <v>0</v>
      </c>
      <c r="AM843">
        <v>0</v>
      </c>
      <c r="AN843">
        <v>785309.48</v>
      </c>
      <c r="AO843">
        <v>60.91</v>
      </c>
      <c r="AP843">
        <v>48782487.229999989</v>
      </c>
      <c r="AQ843">
        <v>49567796.709999986</v>
      </c>
      <c r="AS843">
        <v>49567796.709999986</v>
      </c>
      <c r="AU843">
        <v>99</v>
      </c>
      <c r="AV843">
        <v>50</v>
      </c>
      <c r="AX843">
        <v>206.5</v>
      </c>
      <c r="AY843">
        <v>9311.66</v>
      </c>
    </row>
    <row r="844" spans="1:51" x14ac:dyDescent="0.25">
      <c r="A844" t="s">
        <v>1888</v>
      </c>
      <c r="B844" t="s">
        <v>1889</v>
      </c>
      <c r="C844" t="s">
        <v>1890</v>
      </c>
      <c r="D844" t="s">
        <v>97</v>
      </c>
      <c r="F844">
        <v>9.66</v>
      </c>
      <c r="H844">
        <v>55012.47</v>
      </c>
      <c r="I844">
        <v>8215.6299999999992</v>
      </c>
      <c r="J844">
        <v>11286.760000000002</v>
      </c>
      <c r="K844">
        <v>50725.987040000007</v>
      </c>
      <c r="L844">
        <v>125240.84704000001</v>
      </c>
      <c r="M844">
        <v>0.9</v>
      </c>
      <c r="N844">
        <v>117789.36</v>
      </c>
      <c r="O844">
        <v>12193.51</v>
      </c>
      <c r="Q844">
        <v>11778.93</v>
      </c>
      <c r="R844">
        <v>67745.98</v>
      </c>
      <c r="S844">
        <v>79524.91</v>
      </c>
      <c r="T844">
        <v>0.67514510648500003</v>
      </c>
      <c r="V844">
        <v>38264.449999999997</v>
      </c>
      <c r="W844">
        <v>0.67514510648500003</v>
      </c>
      <c r="X844">
        <v>1</v>
      </c>
      <c r="Y844">
        <v>1</v>
      </c>
      <c r="AA844">
        <v>2170.5133888670825</v>
      </c>
      <c r="AB844">
        <v>651.15401666012474</v>
      </c>
      <c r="AC844">
        <v>23250.923985005884</v>
      </c>
      <c r="AD844">
        <v>1212.783600027959</v>
      </c>
      <c r="AE844">
        <v>1212.783600027959</v>
      </c>
      <c r="AF844">
        <v>1190.1124946112018</v>
      </c>
      <c r="AG844">
        <v>67.407248101462187</v>
      </c>
      <c r="AH844">
        <v>125.54695652463343</v>
      </c>
      <c r="AI844">
        <v>123.20005120198776</v>
      </c>
      <c r="AJ844">
        <v>0</v>
      </c>
      <c r="AK844">
        <v>0</v>
      </c>
      <c r="AL844">
        <v>0</v>
      </c>
      <c r="AM844">
        <v>0</v>
      </c>
      <c r="AN844">
        <v>1841.26</v>
      </c>
      <c r="AO844">
        <v>190.6</v>
      </c>
      <c r="AP844">
        <v>67745.98</v>
      </c>
      <c r="AQ844">
        <v>69587.239999999991</v>
      </c>
      <c r="AS844">
        <v>69587.239999999991</v>
      </c>
      <c r="AU844">
        <v>91</v>
      </c>
      <c r="AV844">
        <v>46</v>
      </c>
      <c r="AX844">
        <v>0</v>
      </c>
      <c r="AY844">
        <v>3.2295526766186646</v>
      </c>
    </row>
    <row r="845" spans="1:51" x14ac:dyDescent="0.25">
      <c r="A845" t="s">
        <v>1891</v>
      </c>
      <c r="B845" t="s">
        <v>1892</v>
      </c>
      <c r="C845" t="s">
        <v>1890</v>
      </c>
      <c r="D845" t="s">
        <v>97</v>
      </c>
      <c r="F845">
        <v>17.98</v>
      </c>
      <c r="H845">
        <v>99197.239999999991</v>
      </c>
      <c r="I845">
        <v>15291.63</v>
      </c>
      <c r="J845">
        <v>24726.560000000005</v>
      </c>
      <c r="K845">
        <v>87031.554119999972</v>
      </c>
      <c r="L845">
        <v>226246.98411999998</v>
      </c>
      <c r="M845">
        <v>0.9</v>
      </c>
      <c r="N845">
        <v>212325.44</v>
      </c>
      <c r="O845">
        <v>11808.97</v>
      </c>
      <c r="Q845">
        <v>21232.54</v>
      </c>
      <c r="R845">
        <v>303804.17</v>
      </c>
      <c r="S845">
        <v>325036.70999999996</v>
      </c>
      <c r="T845">
        <v>1.5308420413493549</v>
      </c>
      <c r="V845">
        <v>-112711.26999999996</v>
      </c>
      <c r="W845">
        <v>1.5308420413493549</v>
      </c>
      <c r="X845">
        <v>4</v>
      </c>
      <c r="Y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0.94550143302286704</v>
      </c>
      <c r="AL845">
        <v>0</v>
      </c>
      <c r="AM845">
        <v>17.000115765751151</v>
      </c>
      <c r="AN845">
        <v>17</v>
      </c>
      <c r="AO845">
        <v>0.94</v>
      </c>
      <c r="AP845">
        <v>303804.17000000004</v>
      </c>
      <c r="AQ845">
        <v>303821.17000000004</v>
      </c>
      <c r="AS845">
        <v>303821.17000000004</v>
      </c>
      <c r="AU845">
        <v>91</v>
      </c>
      <c r="AV845">
        <v>46</v>
      </c>
      <c r="AX845">
        <v>0</v>
      </c>
      <c r="AY845">
        <v>6.0111135740790465</v>
      </c>
    </row>
    <row r="846" spans="1:51" x14ac:dyDescent="0.25">
      <c r="A846" t="s">
        <v>1893</v>
      </c>
      <c r="B846" t="s">
        <v>1894</v>
      </c>
      <c r="C846" t="s">
        <v>1895</v>
      </c>
      <c r="D846" t="s">
        <v>102</v>
      </c>
      <c r="F846">
        <v>854.87</v>
      </c>
      <c r="H846">
        <v>5083138.2300000004</v>
      </c>
      <c r="I846">
        <v>727049.83</v>
      </c>
      <c r="J846">
        <v>1554608.1099999999</v>
      </c>
      <c r="K846">
        <v>4352346.7212800002</v>
      </c>
      <c r="L846">
        <v>11717142.891279999</v>
      </c>
      <c r="M846">
        <v>0.9</v>
      </c>
      <c r="N846">
        <v>10980663.27</v>
      </c>
      <c r="O846">
        <v>12844.83</v>
      </c>
      <c r="Q846">
        <v>3181035.73</v>
      </c>
      <c r="R846">
        <v>2916185</v>
      </c>
      <c r="S846">
        <v>7765569.8700000001</v>
      </c>
      <c r="T846">
        <v>0.70720408039613802</v>
      </c>
      <c r="V846">
        <v>3215093.3999999994</v>
      </c>
      <c r="W846">
        <v>0.70720408039613802</v>
      </c>
      <c r="X846">
        <v>2</v>
      </c>
      <c r="Y846">
        <v>0</v>
      </c>
      <c r="AA846">
        <v>0</v>
      </c>
      <c r="AB846">
        <v>0</v>
      </c>
      <c r="AC846">
        <v>1526799.9250475999</v>
      </c>
      <c r="AD846">
        <v>79638.895676393804</v>
      </c>
      <c r="AE846">
        <v>79638.895676393804</v>
      </c>
      <c r="AF846">
        <v>78150.170235917831</v>
      </c>
      <c r="AG846">
        <v>0</v>
      </c>
      <c r="AH846">
        <v>93.159071761079232</v>
      </c>
      <c r="AI846">
        <v>91.417607631473587</v>
      </c>
      <c r="AJ846">
        <v>0</v>
      </c>
      <c r="AK846">
        <v>0</v>
      </c>
      <c r="AL846">
        <v>0</v>
      </c>
      <c r="AM846">
        <v>0</v>
      </c>
      <c r="AN846">
        <v>78150.17</v>
      </c>
      <c r="AO846">
        <v>91.41</v>
      </c>
      <c r="AP846">
        <v>3060771.0900000008</v>
      </c>
      <c r="AQ846">
        <v>3138921.2600000007</v>
      </c>
      <c r="AS846">
        <v>3138921.2600000007</v>
      </c>
      <c r="AU846">
        <v>93</v>
      </c>
      <c r="AV846">
        <v>47</v>
      </c>
      <c r="AX846">
        <v>1</v>
      </c>
      <c r="AY846">
        <v>403</v>
      </c>
    </row>
    <row r="847" spans="1:51" x14ac:dyDescent="0.25">
      <c r="A847" t="s">
        <v>1896</v>
      </c>
      <c r="B847" t="s">
        <v>1897</v>
      </c>
      <c r="C847" t="s">
        <v>1895</v>
      </c>
      <c r="D847" t="s">
        <v>102</v>
      </c>
      <c r="F847">
        <v>629.45000000000005</v>
      </c>
      <c r="H847">
        <v>3688503.92</v>
      </c>
      <c r="I847">
        <v>535334.63</v>
      </c>
      <c r="J847">
        <v>1073740.5399999998</v>
      </c>
      <c r="K847">
        <v>3153793.2088000001</v>
      </c>
      <c r="L847">
        <v>8451372.2987999991</v>
      </c>
      <c r="M847">
        <v>0.9</v>
      </c>
      <c r="N847">
        <v>7921614.3799999999</v>
      </c>
      <c r="O847">
        <v>12584.97</v>
      </c>
      <c r="Q847">
        <v>4240071.32</v>
      </c>
      <c r="R847">
        <v>2143349.11</v>
      </c>
      <c r="S847">
        <v>6640629.3200000003</v>
      </c>
      <c r="T847">
        <v>0.83829242392382153</v>
      </c>
      <c r="V847">
        <v>1280985.0599999996</v>
      </c>
      <c r="W847">
        <v>0.83829242392382153</v>
      </c>
      <c r="X847">
        <v>2</v>
      </c>
      <c r="Y847">
        <v>0</v>
      </c>
      <c r="AA847">
        <v>0</v>
      </c>
      <c r="AB847">
        <v>0</v>
      </c>
      <c r="AC847">
        <v>249691.1061175997</v>
      </c>
      <c r="AD847">
        <v>13024.053528692015</v>
      </c>
      <c r="AE847">
        <v>20327.751799673239</v>
      </c>
      <c r="AF847">
        <v>19947.756057707858</v>
      </c>
      <c r="AG847">
        <v>0</v>
      </c>
      <c r="AH847">
        <v>20.691164554280743</v>
      </c>
      <c r="AI847">
        <v>31.69077139996482</v>
      </c>
      <c r="AJ847">
        <v>0</v>
      </c>
      <c r="AK847">
        <v>0</v>
      </c>
      <c r="AL847">
        <v>0</v>
      </c>
      <c r="AM847">
        <v>0</v>
      </c>
      <c r="AN847">
        <v>19947.75</v>
      </c>
      <c r="AO847">
        <v>31.69</v>
      </c>
      <c r="AP847">
        <v>2207608.25</v>
      </c>
      <c r="AQ847">
        <v>2227556</v>
      </c>
      <c r="AS847">
        <v>2227556</v>
      </c>
      <c r="AU847">
        <v>93</v>
      </c>
      <c r="AV847">
        <v>47</v>
      </c>
      <c r="AX847">
        <v>0</v>
      </c>
      <c r="AY847">
        <v>265.66000000000003</v>
      </c>
    </row>
    <row r="848" spans="1:51" x14ac:dyDescent="0.25">
      <c r="A848" t="s">
        <v>1898</v>
      </c>
      <c r="B848" t="s">
        <v>1899</v>
      </c>
      <c r="C848" t="s">
        <v>1895</v>
      </c>
      <c r="D848" t="s">
        <v>102</v>
      </c>
      <c r="F848">
        <v>860.79</v>
      </c>
      <c r="H848">
        <v>5167381.8899999997</v>
      </c>
      <c r="I848">
        <v>732084.67</v>
      </c>
      <c r="J848">
        <v>1598424.0400000003</v>
      </c>
      <c r="K848">
        <v>4423109.8167599989</v>
      </c>
      <c r="L848">
        <v>11921000.416759998</v>
      </c>
      <c r="M848">
        <v>0.9</v>
      </c>
      <c r="N848">
        <v>11171211.35</v>
      </c>
      <c r="O848">
        <v>12977.85</v>
      </c>
      <c r="Q848">
        <v>3569202.02</v>
      </c>
      <c r="R848">
        <v>3918910.88</v>
      </c>
      <c r="S848">
        <v>7664626.4699999997</v>
      </c>
      <c r="T848">
        <v>0.68610522439001209</v>
      </c>
      <c r="V848">
        <v>3506584.88</v>
      </c>
      <c r="W848">
        <v>0.68610522439001209</v>
      </c>
      <c r="X848">
        <v>1</v>
      </c>
      <c r="Y848">
        <v>1</v>
      </c>
      <c r="AA848">
        <v>83414.957551414147</v>
      </c>
      <c r="AB848">
        <v>25024.487265424243</v>
      </c>
      <c r="AC848">
        <v>1609000.9148883787</v>
      </c>
      <c r="AD848">
        <v>83926.553769003411</v>
      </c>
      <c r="AE848">
        <v>83926.553769003411</v>
      </c>
      <c r="AF848">
        <v>82357.677221102902</v>
      </c>
      <c r="AG848">
        <v>29.071535758343202</v>
      </c>
      <c r="AH848">
        <v>97.499452559861766</v>
      </c>
      <c r="AI848">
        <v>95.676851753741218</v>
      </c>
      <c r="AJ848">
        <v>0</v>
      </c>
      <c r="AK848">
        <v>0</v>
      </c>
      <c r="AL848">
        <v>0</v>
      </c>
      <c r="AM848">
        <v>0</v>
      </c>
      <c r="AN848">
        <v>107382.16</v>
      </c>
      <c r="AO848">
        <v>124.74</v>
      </c>
      <c r="AP848">
        <v>4066674.31</v>
      </c>
      <c r="AQ848">
        <v>4174056.47</v>
      </c>
      <c r="AS848">
        <v>4174056.47</v>
      </c>
      <c r="AU848">
        <v>93</v>
      </c>
      <c r="AV848">
        <v>47</v>
      </c>
      <c r="AX848">
        <v>0</v>
      </c>
      <c r="AY848">
        <v>420.66</v>
      </c>
    </row>
    <row r="849" spans="1:51" x14ac:dyDescent="0.25">
      <c r="A849" t="s">
        <v>1900</v>
      </c>
      <c r="B849" t="s">
        <v>1901</v>
      </c>
      <c r="C849" t="s">
        <v>1890</v>
      </c>
      <c r="D849" t="s">
        <v>211</v>
      </c>
      <c r="F849">
        <v>693.88</v>
      </c>
      <c r="H849">
        <v>4037677.37</v>
      </c>
      <c r="I849">
        <v>590131.06000000006</v>
      </c>
      <c r="J849">
        <v>1395066.53</v>
      </c>
      <c r="K849">
        <v>3403861.367719999</v>
      </c>
      <c r="L849">
        <v>9426736.3277199995</v>
      </c>
      <c r="M849">
        <v>0.9</v>
      </c>
      <c r="N849">
        <v>8824448.8300000001</v>
      </c>
      <c r="O849">
        <v>12717.54</v>
      </c>
      <c r="Q849">
        <v>2206215.29</v>
      </c>
      <c r="R849">
        <v>3570750.65</v>
      </c>
      <c r="S849">
        <v>5833894.1799999997</v>
      </c>
      <c r="T849">
        <v>0.66110578602561854</v>
      </c>
      <c r="V849">
        <v>2990554.6500000004</v>
      </c>
      <c r="W849">
        <v>0.66110578602561854</v>
      </c>
      <c r="X849">
        <v>1</v>
      </c>
      <c r="Y849">
        <v>1</v>
      </c>
      <c r="AA849">
        <v>286498.04677025136</v>
      </c>
      <c r="AB849">
        <v>85949.414031075401</v>
      </c>
      <c r="AC849">
        <v>1539875.108785837</v>
      </c>
      <c r="AD849">
        <v>80320.9059231828</v>
      </c>
      <c r="AE849">
        <v>80320.9059231828</v>
      </c>
      <c r="AF849">
        <v>78819.431360604663</v>
      </c>
      <c r="AG849">
        <v>123.86783598183462</v>
      </c>
      <c r="AH849">
        <v>115.75619116155934</v>
      </c>
      <c r="AI849">
        <v>113.59230898801617</v>
      </c>
      <c r="AJ849">
        <v>0</v>
      </c>
      <c r="AK849">
        <v>0</v>
      </c>
      <c r="AL849">
        <v>0</v>
      </c>
      <c r="AM849">
        <v>0</v>
      </c>
      <c r="AN849">
        <v>164768.84</v>
      </c>
      <c r="AO849">
        <v>237.46</v>
      </c>
      <c r="AP849">
        <v>3728487.58</v>
      </c>
      <c r="AQ849">
        <v>3893256.42</v>
      </c>
      <c r="AS849">
        <v>3893256.42</v>
      </c>
      <c r="AU849">
        <v>91</v>
      </c>
      <c r="AV849">
        <v>46</v>
      </c>
      <c r="AX849">
        <v>3</v>
      </c>
      <c r="AY849">
        <v>383.33</v>
      </c>
    </row>
    <row r="850" spans="1:51" x14ac:dyDescent="0.25">
      <c r="A850" t="s">
        <v>1902</v>
      </c>
      <c r="B850" t="s">
        <v>1903</v>
      </c>
      <c r="C850" t="s">
        <v>1890</v>
      </c>
      <c r="D850" t="s">
        <v>211</v>
      </c>
      <c r="F850">
        <v>1399.5</v>
      </c>
      <c r="H850">
        <v>7527400.4500000002</v>
      </c>
      <c r="I850">
        <v>1190246.76</v>
      </c>
      <c r="J850">
        <v>1436988.3299999996</v>
      </c>
      <c r="K850">
        <v>6274180.227</v>
      </c>
      <c r="L850">
        <v>16428815.767000001</v>
      </c>
      <c r="M850">
        <v>0.9</v>
      </c>
      <c r="N850">
        <v>15413352.210000001</v>
      </c>
      <c r="O850">
        <v>11013.47</v>
      </c>
      <c r="Q850">
        <v>7757540.1600000001</v>
      </c>
      <c r="R850">
        <v>2624062.38</v>
      </c>
      <c r="S850">
        <v>10458943.879999999</v>
      </c>
      <c r="T850">
        <v>0.6785638670615961</v>
      </c>
      <c r="V850">
        <v>4954408.3300000019</v>
      </c>
      <c r="W850">
        <v>0.6785638670615961</v>
      </c>
      <c r="X850">
        <v>1</v>
      </c>
      <c r="Y850">
        <v>1</v>
      </c>
      <c r="AA850">
        <v>231328.43863455392</v>
      </c>
      <c r="AB850">
        <v>69398.531590366169</v>
      </c>
      <c r="AC850">
        <v>1660803.1625993666</v>
      </c>
      <c r="AD850">
        <v>86628.593331344542</v>
      </c>
      <c r="AE850">
        <v>86628.593331344542</v>
      </c>
      <c r="AF850">
        <v>85009.206351280634</v>
      </c>
      <c r="AG850">
        <v>49.588089739454212</v>
      </c>
      <c r="AH850">
        <v>61.899673691564516</v>
      </c>
      <c r="AI850">
        <v>60.742555449289483</v>
      </c>
      <c r="AJ850">
        <v>0</v>
      </c>
      <c r="AK850">
        <v>0</v>
      </c>
      <c r="AL850">
        <v>0</v>
      </c>
      <c r="AM850">
        <v>0</v>
      </c>
      <c r="AN850">
        <v>154407.73000000001</v>
      </c>
      <c r="AO850">
        <v>110.33</v>
      </c>
      <c r="AP850">
        <v>2642516.84</v>
      </c>
      <c r="AQ850">
        <v>2796924.57</v>
      </c>
      <c r="AS850">
        <v>2796924.57</v>
      </c>
      <c r="AU850">
        <v>88</v>
      </c>
      <c r="AV850">
        <v>44</v>
      </c>
      <c r="AX850">
        <v>15</v>
      </c>
      <c r="AY850">
        <v>147</v>
      </c>
    </row>
    <row r="851" spans="1:51" x14ac:dyDescent="0.25">
      <c r="A851" t="s">
        <v>1904</v>
      </c>
      <c r="B851" t="s">
        <v>1905</v>
      </c>
      <c r="C851" t="s">
        <v>1890</v>
      </c>
      <c r="D851" t="s">
        <v>211</v>
      </c>
      <c r="F851">
        <v>915.04</v>
      </c>
      <c r="H851">
        <v>5041198.97</v>
      </c>
      <c r="I851">
        <v>778223.21</v>
      </c>
      <c r="J851">
        <v>1186009.17</v>
      </c>
      <c r="K851">
        <v>4217941.3087600004</v>
      </c>
      <c r="L851">
        <v>11223372.65876</v>
      </c>
      <c r="M851">
        <v>0.9</v>
      </c>
      <c r="N851">
        <v>10522829.52</v>
      </c>
      <c r="O851">
        <v>11499.85</v>
      </c>
      <c r="Q851">
        <v>4178615.6</v>
      </c>
      <c r="R851">
        <v>2986470.88</v>
      </c>
      <c r="S851">
        <v>7257352.4199999999</v>
      </c>
      <c r="T851">
        <v>0.68967689785399089</v>
      </c>
      <c r="V851">
        <v>3265477.0999999996</v>
      </c>
      <c r="W851">
        <v>0.68967689785399089</v>
      </c>
      <c r="X851">
        <v>1</v>
      </c>
      <c r="Y851">
        <v>1</v>
      </c>
      <c r="AA851">
        <v>40989.407184297219</v>
      </c>
      <c r="AB851">
        <v>12296.822155289165</v>
      </c>
      <c r="AC851">
        <v>1326920.9977517761</v>
      </c>
      <c r="AD851">
        <v>69213.078398255457</v>
      </c>
      <c r="AE851">
        <v>69213.078398255457</v>
      </c>
      <c r="AF851">
        <v>67919.247415919483</v>
      </c>
      <c r="AG851">
        <v>13.438562418352383</v>
      </c>
      <c r="AH851">
        <v>75.639401991448963</v>
      </c>
      <c r="AI851">
        <v>74.225440872442178</v>
      </c>
      <c r="AJ851">
        <v>0</v>
      </c>
      <c r="AK851">
        <v>0</v>
      </c>
      <c r="AL851">
        <v>0</v>
      </c>
      <c r="AM851">
        <v>0</v>
      </c>
      <c r="AN851">
        <v>80216.06</v>
      </c>
      <c r="AO851">
        <v>87.66</v>
      </c>
      <c r="AP851">
        <v>3014873.36</v>
      </c>
      <c r="AQ851">
        <v>3095089.42</v>
      </c>
      <c r="AS851">
        <v>3095089.42</v>
      </c>
      <c r="AU851">
        <v>88</v>
      </c>
      <c r="AV851">
        <v>44</v>
      </c>
      <c r="AX851">
        <v>7</v>
      </c>
      <c r="AY851">
        <v>211</v>
      </c>
    </row>
    <row r="852" spans="1:51" x14ac:dyDescent="0.25">
      <c r="A852" t="s">
        <v>1906</v>
      </c>
      <c r="B852" t="s">
        <v>1907</v>
      </c>
      <c r="C852" t="s">
        <v>1890</v>
      </c>
      <c r="D852" t="s">
        <v>211</v>
      </c>
      <c r="F852">
        <v>539.72</v>
      </c>
      <c r="H852">
        <v>3238364.13</v>
      </c>
      <c r="I852">
        <v>459021.06</v>
      </c>
      <c r="J852">
        <v>1245569.74</v>
      </c>
      <c r="K852">
        <v>2722337.6886799997</v>
      </c>
      <c r="L852">
        <v>7665292.6186799994</v>
      </c>
      <c r="M852">
        <v>0.9</v>
      </c>
      <c r="N852">
        <v>7170997.1200000001</v>
      </c>
      <c r="O852">
        <v>13286.51</v>
      </c>
      <c r="Q852">
        <v>1391516.25</v>
      </c>
      <c r="R852">
        <v>3556563.14</v>
      </c>
      <c r="S852">
        <v>5025410.6900000004</v>
      </c>
      <c r="T852">
        <v>0.70079664039803724</v>
      </c>
      <c r="V852">
        <v>2145586.4299999997</v>
      </c>
      <c r="W852">
        <v>0.70079664039803724</v>
      </c>
      <c r="X852">
        <v>2</v>
      </c>
      <c r="Y852">
        <v>0</v>
      </c>
      <c r="AA852">
        <v>0</v>
      </c>
      <c r="AB852">
        <v>0</v>
      </c>
      <c r="AC852">
        <v>1153360.1761131994</v>
      </c>
      <c r="AD852">
        <v>60160.030948339656</v>
      </c>
      <c r="AE852">
        <v>60160.030948339656</v>
      </c>
      <c r="AF852">
        <v>59035.432624719724</v>
      </c>
      <c r="AG852">
        <v>0</v>
      </c>
      <c r="AH852">
        <v>111.46526152141787</v>
      </c>
      <c r="AI852">
        <v>109.3815916117982</v>
      </c>
      <c r="AJ852">
        <v>0</v>
      </c>
      <c r="AK852">
        <v>0</v>
      </c>
      <c r="AL852">
        <v>0</v>
      </c>
      <c r="AM852">
        <v>0</v>
      </c>
      <c r="AN852">
        <v>59035.43</v>
      </c>
      <c r="AO852">
        <v>109.38</v>
      </c>
      <c r="AP852">
        <v>3822812.2600000002</v>
      </c>
      <c r="AQ852">
        <v>3881847.6900000004</v>
      </c>
      <c r="AS852">
        <v>3881847.6900000004</v>
      </c>
      <c r="AU852">
        <v>91</v>
      </c>
      <c r="AV852">
        <v>46</v>
      </c>
      <c r="AX852">
        <v>0</v>
      </c>
      <c r="AY852">
        <v>373</v>
      </c>
    </row>
    <row r="853" spans="1:51" x14ac:dyDescent="0.25">
      <c r="A853" t="s">
        <v>1908</v>
      </c>
      <c r="B853" t="s">
        <v>1909</v>
      </c>
      <c r="C853" t="s">
        <v>1890</v>
      </c>
      <c r="D853" t="s">
        <v>211</v>
      </c>
      <c r="F853">
        <v>174.75</v>
      </c>
      <c r="H853">
        <v>974576</v>
      </c>
      <c r="I853">
        <v>148621.38</v>
      </c>
      <c r="J853">
        <v>264543.51</v>
      </c>
      <c r="K853">
        <v>819303.08</v>
      </c>
      <c r="L853">
        <v>2207043.9699999997</v>
      </c>
      <c r="M853">
        <v>0.9</v>
      </c>
      <c r="N853">
        <v>2068269.88</v>
      </c>
      <c r="O853">
        <v>11835.59</v>
      </c>
      <c r="Q853">
        <v>917684.63</v>
      </c>
      <c r="R853">
        <v>251924.22</v>
      </c>
      <c r="S853">
        <v>1237355.73</v>
      </c>
      <c r="T853">
        <v>0.59825641806474505</v>
      </c>
      <c r="V853">
        <v>830914.14999999991</v>
      </c>
      <c r="W853">
        <v>0.59825641806474505</v>
      </c>
      <c r="X853">
        <v>1</v>
      </c>
      <c r="Y853">
        <v>1</v>
      </c>
      <c r="AA853">
        <v>197138.72288641776</v>
      </c>
      <c r="AB853">
        <v>59141.616865925324</v>
      </c>
      <c r="AC853">
        <v>361282.67611324071</v>
      </c>
      <c r="AD853">
        <v>18844.743754997067</v>
      </c>
      <c r="AE853">
        <v>18844.743754997067</v>
      </c>
      <c r="AF853">
        <v>18492.470544663858</v>
      </c>
      <c r="AG853">
        <v>338.43557577067423</v>
      </c>
      <c r="AH853">
        <v>107.83830474962556</v>
      </c>
      <c r="AI853">
        <v>105.82243516259719</v>
      </c>
      <c r="AJ853">
        <v>0</v>
      </c>
      <c r="AK853">
        <v>0</v>
      </c>
      <c r="AL853">
        <v>0</v>
      </c>
      <c r="AM853">
        <v>0</v>
      </c>
      <c r="AN853">
        <v>77634.080000000002</v>
      </c>
      <c r="AO853">
        <v>444.25</v>
      </c>
      <c r="AP853">
        <v>263852.33</v>
      </c>
      <c r="AQ853">
        <v>341486.41000000003</v>
      </c>
      <c r="AS853">
        <v>341486.41000000003</v>
      </c>
      <c r="AU853">
        <v>88</v>
      </c>
      <c r="AV853">
        <v>44</v>
      </c>
      <c r="AX853">
        <v>1</v>
      </c>
      <c r="AY853">
        <v>59.66</v>
      </c>
    </row>
    <row r="854" spans="1:51" x14ac:dyDescent="0.25">
      <c r="A854" t="s">
        <v>1910</v>
      </c>
      <c r="B854" t="s">
        <v>1911</v>
      </c>
      <c r="C854" t="s">
        <v>1890</v>
      </c>
      <c r="D854" t="s">
        <v>211</v>
      </c>
      <c r="F854">
        <v>1507.45</v>
      </c>
      <c r="H854">
        <v>8694430.1699999999</v>
      </c>
      <c r="I854">
        <v>1282056.07</v>
      </c>
      <c r="J854">
        <v>2814108.94</v>
      </c>
      <c r="K854">
        <v>7311727.9867999982</v>
      </c>
      <c r="L854">
        <v>20102323.1668</v>
      </c>
      <c r="M854">
        <v>0.9</v>
      </c>
      <c r="N854">
        <v>18823263.640000001</v>
      </c>
      <c r="O854">
        <v>12486.82</v>
      </c>
      <c r="Q854">
        <v>11699647.07</v>
      </c>
      <c r="R854">
        <v>2290050.27</v>
      </c>
      <c r="S854">
        <v>16261662.449999999</v>
      </c>
      <c r="T854">
        <v>0.86391301535210285</v>
      </c>
      <c r="V854">
        <v>2561601.1900000013</v>
      </c>
      <c r="W854">
        <v>0.86391301535210285</v>
      </c>
      <c r="X854">
        <v>2</v>
      </c>
      <c r="Y854">
        <v>0</v>
      </c>
      <c r="AA854">
        <v>0</v>
      </c>
      <c r="AB854">
        <v>0</v>
      </c>
      <c r="AC854">
        <v>265732.3119312005</v>
      </c>
      <c r="AD854">
        <v>13860.773452078891</v>
      </c>
      <c r="AE854">
        <v>48682.293193132769</v>
      </c>
      <c r="AF854">
        <v>47772.253346876969</v>
      </c>
      <c r="AG854">
        <v>0</v>
      </c>
      <c r="AH854">
        <v>9.1948478901979431</v>
      </c>
      <c r="AI854">
        <v>31.69077139996482</v>
      </c>
      <c r="AJ854">
        <v>0</v>
      </c>
      <c r="AK854">
        <v>0</v>
      </c>
      <c r="AL854">
        <v>0</v>
      </c>
      <c r="AM854">
        <v>0</v>
      </c>
      <c r="AN854">
        <v>47772.25</v>
      </c>
      <c r="AO854">
        <v>31.69</v>
      </c>
      <c r="AP854">
        <v>2430469.3600000003</v>
      </c>
      <c r="AQ854">
        <v>2478241.6100000003</v>
      </c>
      <c r="AS854">
        <v>2478241.6100000003</v>
      </c>
      <c r="AU854">
        <v>91</v>
      </c>
      <c r="AV854">
        <v>46</v>
      </c>
      <c r="AX854">
        <v>12</v>
      </c>
      <c r="AY854">
        <v>727.33</v>
      </c>
    </row>
    <row r="855" spans="1:51" x14ac:dyDescent="0.25">
      <c r="A855" t="s">
        <v>1912</v>
      </c>
      <c r="B855" t="s">
        <v>1913</v>
      </c>
      <c r="C855" t="s">
        <v>1890</v>
      </c>
      <c r="D855" t="s">
        <v>211</v>
      </c>
      <c r="F855">
        <v>182.21</v>
      </c>
      <c r="H855">
        <v>1005780.49</v>
      </c>
      <c r="I855">
        <v>154965.96</v>
      </c>
      <c r="J855">
        <v>253926.06</v>
      </c>
      <c r="K855">
        <v>793001.3762399999</v>
      </c>
      <c r="L855">
        <v>2207673.8862399999</v>
      </c>
      <c r="M855">
        <v>0.9</v>
      </c>
      <c r="N855">
        <v>2066206.63</v>
      </c>
      <c r="O855">
        <v>11339.69</v>
      </c>
      <c r="Q855">
        <v>2119845.98</v>
      </c>
      <c r="R855">
        <v>407404.38</v>
      </c>
      <c r="S855">
        <v>2601240.3699999996</v>
      </c>
      <c r="T855">
        <v>1.2589449342731032</v>
      </c>
      <c r="V855">
        <v>-535033.73999999976</v>
      </c>
      <c r="W855">
        <v>1.2589449342731032</v>
      </c>
      <c r="X855">
        <v>4</v>
      </c>
      <c r="Y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0.90792795609340848</v>
      </c>
      <c r="AL855">
        <v>0</v>
      </c>
      <c r="AM855">
        <v>165.43355287977997</v>
      </c>
      <c r="AN855">
        <v>165.43</v>
      </c>
      <c r="AO855">
        <v>0.9</v>
      </c>
      <c r="AP855">
        <v>407404.37999999995</v>
      </c>
      <c r="AQ855">
        <v>407569.80999999994</v>
      </c>
      <c r="AS855">
        <v>407569.80999999994</v>
      </c>
      <c r="AU855">
        <v>91</v>
      </c>
      <c r="AV855">
        <v>46</v>
      </c>
      <c r="AX855">
        <v>0.5</v>
      </c>
      <c r="AY855">
        <v>51.66</v>
      </c>
    </row>
    <row r="856" spans="1:51" x14ac:dyDescent="0.25">
      <c r="A856" t="s">
        <v>1914</v>
      </c>
      <c r="B856" t="s">
        <v>1915</v>
      </c>
      <c r="C856" t="s">
        <v>1890</v>
      </c>
      <c r="D856" t="s">
        <v>211</v>
      </c>
      <c r="F856">
        <v>457.31</v>
      </c>
      <c r="H856">
        <v>2626844.1</v>
      </c>
      <c r="I856">
        <v>388933</v>
      </c>
      <c r="J856">
        <v>830094.84</v>
      </c>
      <c r="K856">
        <v>2206717.6946400004</v>
      </c>
      <c r="L856">
        <v>6052589.6346400008</v>
      </c>
      <c r="M856">
        <v>0.9</v>
      </c>
      <c r="N856">
        <v>5668002.4400000004</v>
      </c>
      <c r="O856">
        <v>12394.22</v>
      </c>
      <c r="Q856">
        <v>1724778.52</v>
      </c>
      <c r="R856">
        <v>2390426.27</v>
      </c>
      <c r="S856">
        <v>4252774.87</v>
      </c>
      <c r="T856">
        <v>0.75031281567338204</v>
      </c>
      <c r="V856">
        <v>1415227.5700000003</v>
      </c>
      <c r="W856">
        <v>0.75031281567338204</v>
      </c>
      <c r="X856">
        <v>2</v>
      </c>
      <c r="Y856">
        <v>0</v>
      </c>
      <c r="AA856">
        <v>0</v>
      </c>
      <c r="AB856">
        <v>0</v>
      </c>
      <c r="AC856">
        <v>593050.70087400032</v>
      </c>
      <c r="AD856">
        <v>30933.917485124508</v>
      </c>
      <c r="AE856">
        <v>30933.917485124508</v>
      </c>
      <c r="AF856">
        <v>30355.655951704728</v>
      </c>
      <c r="AG856">
        <v>0</v>
      </c>
      <c r="AH856">
        <v>67.643212449158142</v>
      </c>
      <c r="AI856">
        <v>66.378727672048996</v>
      </c>
      <c r="AJ856">
        <v>0</v>
      </c>
      <c r="AK856">
        <v>0</v>
      </c>
      <c r="AL856">
        <v>0</v>
      </c>
      <c r="AM856">
        <v>0</v>
      </c>
      <c r="AN856">
        <v>30355.65</v>
      </c>
      <c r="AO856">
        <v>66.37</v>
      </c>
      <c r="AP856">
        <v>2459383.3800000004</v>
      </c>
      <c r="AQ856">
        <v>2489739.0300000003</v>
      </c>
      <c r="AS856">
        <v>2489739.0300000003</v>
      </c>
      <c r="AU856">
        <v>91</v>
      </c>
      <c r="AV856">
        <v>46</v>
      </c>
      <c r="AX856">
        <v>6</v>
      </c>
      <c r="AY856">
        <v>208</v>
      </c>
    </row>
    <row r="857" spans="1:51" x14ac:dyDescent="0.25">
      <c r="A857" t="s">
        <v>1916</v>
      </c>
      <c r="B857" t="s">
        <v>1917</v>
      </c>
      <c r="C857" t="s">
        <v>1890</v>
      </c>
      <c r="D857" t="s">
        <v>211</v>
      </c>
      <c r="F857">
        <v>3376.79</v>
      </c>
      <c r="H857">
        <v>19700786.16</v>
      </c>
      <c r="I857">
        <v>2871892.35</v>
      </c>
      <c r="J857">
        <v>6814020.8200000022</v>
      </c>
      <c r="K857">
        <v>16582449.756759999</v>
      </c>
      <c r="L857">
        <v>45969149.086760007</v>
      </c>
      <c r="M857">
        <v>0.9</v>
      </c>
      <c r="N857">
        <v>43030479.149999999</v>
      </c>
      <c r="O857">
        <v>12743.01</v>
      </c>
      <c r="Q857">
        <v>12739940.210000001</v>
      </c>
      <c r="R857">
        <v>11214943.539999999</v>
      </c>
      <c r="S857">
        <v>27732016.91</v>
      </c>
      <c r="T857">
        <v>0.64447381153551486</v>
      </c>
      <c r="V857">
        <v>15298462.239999998</v>
      </c>
      <c r="W857">
        <v>0.64447381153551486</v>
      </c>
      <c r="X857">
        <v>1</v>
      </c>
      <c r="Y857">
        <v>1</v>
      </c>
      <c r="AA857">
        <v>2112726.3909659535</v>
      </c>
      <c r="AB857">
        <v>633817.91728978604</v>
      </c>
      <c r="AC857">
        <v>7502831.9588229647</v>
      </c>
      <c r="AD857">
        <v>391352.68599622644</v>
      </c>
      <c r="AE857">
        <v>391352.68599622644</v>
      </c>
      <c r="AF857">
        <v>384036.95547418855</v>
      </c>
      <c r="AG857">
        <v>187.69835177484714</v>
      </c>
      <c r="AH857">
        <v>115.89488419363551</v>
      </c>
      <c r="AI857">
        <v>113.72840936930889</v>
      </c>
      <c r="AJ857">
        <v>0</v>
      </c>
      <c r="AK857">
        <v>0</v>
      </c>
      <c r="AL857">
        <v>0</v>
      </c>
      <c r="AM857">
        <v>0</v>
      </c>
      <c r="AN857">
        <v>1017854.87</v>
      </c>
      <c r="AO857">
        <v>301.42</v>
      </c>
      <c r="AP857">
        <v>12101094.419999998</v>
      </c>
      <c r="AQ857">
        <v>13118949.289999997</v>
      </c>
      <c r="AS857">
        <v>13118949.289999997</v>
      </c>
      <c r="AU857">
        <v>91</v>
      </c>
      <c r="AV857">
        <v>46</v>
      </c>
      <c r="AX857">
        <v>26.5</v>
      </c>
      <c r="AY857">
        <v>1855.66</v>
      </c>
    </row>
    <row r="858" spans="1:51" x14ac:dyDescent="0.25">
      <c r="A858" t="s">
        <v>1918</v>
      </c>
      <c r="B858" t="s">
        <v>1919</v>
      </c>
      <c r="C858" t="s">
        <v>1890</v>
      </c>
      <c r="D858" t="s">
        <v>211</v>
      </c>
      <c r="F858">
        <v>188.72</v>
      </c>
      <c r="H858">
        <v>1075532.4099999999</v>
      </c>
      <c r="I858">
        <v>160502.57999999999</v>
      </c>
      <c r="J858">
        <v>347140.2</v>
      </c>
      <c r="K858">
        <v>909124.38267999992</v>
      </c>
      <c r="L858">
        <v>2492299.5726799998</v>
      </c>
      <c r="M858">
        <v>0.9</v>
      </c>
      <c r="N858">
        <v>2333982.0499999998</v>
      </c>
      <c r="O858">
        <v>12367.43</v>
      </c>
      <c r="Q858">
        <v>342420.5</v>
      </c>
      <c r="R858">
        <v>1492111.72</v>
      </c>
      <c r="S858">
        <v>1860932</v>
      </c>
      <c r="T858">
        <v>0.79732061349829153</v>
      </c>
      <c r="V858">
        <v>473050.04999999981</v>
      </c>
      <c r="W858">
        <v>0.79732061349829153</v>
      </c>
      <c r="X858">
        <v>2</v>
      </c>
      <c r="Y858">
        <v>0</v>
      </c>
      <c r="AA858">
        <v>0</v>
      </c>
      <c r="AB858">
        <v>0</v>
      </c>
      <c r="AC858">
        <v>204758.5363679998</v>
      </c>
      <c r="AD858">
        <v>10680.340920342815</v>
      </c>
      <c r="AE858">
        <v>10680.340920342815</v>
      </c>
      <c r="AF858">
        <v>10480.688538098846</v>
      </c>
      <c r="AG858">
        <v>0</v>
      </c>
      <c r="AH858">
        <v>56.593582663961499</v>
      </c>
      <c r="AI858">
        <v>55.535653550756919</v>
      </c>
      <c r="AJ858">
        <v>0</v>
      </c>
      <c r="AK858">
        <v>0</v>
      </c>
      <c r="AL858">
        <v>0</v>
      </c>
      <c r="AM858">
        <v>0</v>
      </c>
      <c r="AN858">
        <v>10480.68</v>
      </c>
      <c r="AO858">
        <v>55.53</v>
      </c>
      <c r="AP858">
        <v>1526429.8900000004</v>
      </c>
      <c r="AQ858">
        <v>1536910.5700000003</v>
      </c>
      <c r="AS858">
        <v>1536910.5700000003</v>
      </c>
      <c r="AU858">
        <v>91</v>
      </c>
      <c r="AV858">
        <v>46</v>
      </c>
      <c r="AX858">
        <v>0</v>
      </c>
      <c r="AY858">
        <v>92.33</v>
      </c>
    </row>
    <row r="859" spans="1:51" x14ac:dyDescent="0.25">
      <c r="A859" t="s">
        <v>1920</v>
      </c>
      <c r="B859" t="s">
        <v>1921</v>
      </c>
      <c r="C859" t="s">
        <v>1890</v>
      </c>
      <c r="D859" t="s">
        <v>222</v>
      </c>
      <c r="F859">
        <v>1819.5</v>
      </c>
      <c r="H859">
        <v>11611422.390000001</v>
      </c>
      <c r="I859">
        <v>1547448.36</v>
      </c>
      <c r="J859">
        <v>3335990.24</v>
      </c>
      <c r="K859">
        <v>10283745.153000001</v>
      </c>
      <c r="L859">
        <v>26778606.142999999</v>
      </c>
      <c r="M859">
        <v>0.9</v>
      </c>
      <c r="N859">
        <v>25129120.039999999</v>
      </c>
      <c r="O859">
        <v>13811</v>
      </c>
      <c r="Q859">
        <v>8606880.7799999993</v>
      </c>
      <c r="R859">
        <v>4453717.37</v>
      </c>
      <c r="S859">
        <v>16389951.949999999</v>
      </c>
      <c r="T859">
        <v>0.6522294423326731</v>
      </c>
      <c r="V859">
        <v>8739168.0899999999</v>
      </c>
      <c r="W859">
        <v>0.6522294423326731</v>
      </c>
      <c r="X859">
        <v>1</v>
      </c>
      <c r="Y859">
        <v>1</v>
      </c>
      <c r="AA859">
        <v>1038906.6587696262</v>
      </c>
      <c r="AB859">
        <v>311671.99763088784</v>
      </c>
      <c r="AC859">
        <v>4243122.6249960009</v>
      </c>
      <c r="AD859">
        <v>221324.08741352783</v>
      </c>
      <c r="AE859">
        <v>221324.08741352783</v>
      </c>
      <c r="AF859">
        <v>217186.77741287809</v>
      </c>
      <c r="AG859">
        <v>171.29540952508262</v>
      </c>
      <c r="AH859">
        <v>121.64005903464019</v>
      </c>
      <c r="AI859">
        <v>119.36618709144166</v>
      </c>
      <c r="AJ859">
        <v>0</v>
      </c>
      <c r="AK859">
        <v>0</v>
      </c>
      <c r="AL859">
        <v>0</v>
      </c>
      <c r="AM859">
        <v>0</v>
      </c>
      <c r="AN859">
        <v>528858.77</v>
      </c>
      <c r="AO859">
        <v>290.66000000000003</v>
      </c>
      <c r="AP859">
        <v>4799505.3499999996</v>
      </c>
      <c r="AQ859">
        <v>5328364.1199999992</v>
      </c>
      <c r="AS859">
        <v>5328364.1199999992</v>
      </c>
      <c r="AU859">
        <v>91</v>
      </c>
      <c r="AV859">
        <v>46</v>
      </c>
      <c r="AX859">
        <v>4</v>
      </c>
      <c r="AY859">
        <v>864.33</v>
      </c>
    </row>
    <row r="860" spans="1:51" x14ac:dyDescent="0.25">
      <c r="A860" t="s">
        <v>1922</v>
      </c>
      <c r="B860" t="s">
        <v>1923</v>
      </c>
      <c r="C860" t="s">
        <v>1890</v>
      </c>
      <c r="D860" t="s">
        <v>222</v>
      </c>
      <c r="F860">
        <v>1414</v>
      </c>
      <c r="H860">
        <v>8606582.5199999996</v>
      </c>
      <c r="I860">
        <v>1202578.72</v>
      </c>
      <c r="J860">
        <v>1696324.9600000002</v>
      </c>
      <c r="K860">
        <v>7603686.6060000015</v>
      </c>
      <c r="L860">
        <v>19109172.806000002</v>
      </c>
      <c r="M860">
        <v>0.9</v>
      </c>
      <c r="N860">
        <v>17958624.18</v>
      </c>
      <c r="O860">
        <v>12700.58</v>
      </c>
      <c r="Q860">
        <v>7952542.6500000004</v>
      </c>
      <c r="R860">
        <v>3055250.87</v>
      </c>
      <c r="S860">
        <v>11163417.16</v>
      </c>
      <c r="T860">
        <v>0.62161873026066072</v>
      </c>
      <c r="V860">
        <v>6795207.0199999996</v>
      </c>
      <c r="W860">
        <v>0.62161873026066072</v>
      </c>
      <c r="X860">
        <v>1</v>
      </c>
      <c r="Y860">
        <v>1</v>
      </c>
      <c r="AA860">
        <v>1292184.9917278457</v>
      </c>
      <c r="AB860">
        <v>387655.49751835369</v>
      </c>
      <c r="AC860">
        <v>3133181.5775848301</v>
      </c>
      <c r="AD860">
        <v>163428.82698576112</v>
      </c>
      <c r="AE860">
        <v>163428.82698576112</v>
      </c>
      <c r="AF860">
        <v>160373.77894203283</v>
      </c>
      <c r="AG860">
        <v>274.15523162542695</v>
      </c>
      <c r="AH860">
        <v>115.57908556277306</v>
      </c>
      <c r="AI860">
        <v>113.41851410327641</v>
      </c>
      <c r="AJ860">
        <v>0</v>
      </c>
      <c r="AK860">
        <v>0</v>
      </c>
      <c r="AL860">
        <v>0</v>
      </c>
      <c r="AM860">
        <v>0</v>
      </c>
      <c r="AN860">
        <v>548029.27</v>
      </c>
      <c r="AO860">
        <v>387.57</v>
      </c>
      <c r="AP860">
        <v>3105148.5900000003</v>
      </c>
      <c r="AQ860">
        <v>3653177.8600000003</v>
      </c>
      <c r="AS860">
        <v>3653177.8600000003</v>
      </c>
      <c r="AU860">
        <v>88</v>
      </c>
      <c r="AV860">
        <v>44</v>
      </c>
      <c r="AX860">
        <v>0.16</v>
      </c>
      <c r="AY860">
        <v>276.33</v>
      </c>
    </row>
    <row r="861" spans="1:51" x14ac:dyDescent="0.25">
      <c r="A861" t="s">
        <v>1924</v>
      </c>
      <c r="B861" t="s">
        <v>1925</v>
      </c>
      <c r="C861" t="s">
        <v>1890</v>
      </c>
      <c r="D861" t="s">
        <v>222</v>
      </c>
      <c r="F861">
        <v>999.5</v>
      </c>
      <c r="H861">
        <v>6402813.790000001</v>
      </c>
      <c r="I861">
        <v>850054.76</v>
      </c>
      <c r="J861">
        <v>1885914.2399999998</v>
      </c>
      <c r="K861">
        <v>5672099.3340000007</v>
      </c>
      <c r="L861">
        <v>14810882.124000002</v>
      </c>
      <c r="M861">
        <v>0.9</v>
      </c>
      <c r="N861">
        <v>13897003.84</v>
      </c>
      <c r="O861">
        <v>13903.95</v>
      </c>
      <c r="Q861">
        <v>7130028.21</v>
      </c>
      <c r="R861">
        <v>1223809.21</v>
      </c>
      <c r="S861">
        <v>9925875.4400000013</v>
      </c>
      <c r="T861">
        <v>0.7142457147079555</v>
      </c>
      <c r="V861">
        <v>3971128.3999999985</v>
      </c>
      <c r="W861">
        <v>0.7142457147079555</v>
      </c>
      <c r="X861">
        <v>2</v>
      </c>
      <c r="Y861">
        <v>0</v>
      </c>
      <c r="AA861">
        <v>0</v>
      </c>
      <c r="AB861">
        <v>0</v>
      </c>
      <c r="AC861">
        <v>1543435.8107663994</v>
      </c>
      <c r="AD861">
        <v>80506.634497642808</v>
      </c>
      <c r="AE861">
        <v>80506.634497642808</v>
      </c>
      <c r="AF861">
        <v>79001.68802788321</v>
      </c>
      <c r="AG861">
        <v>0</v>
      </c>
      <c r="AH861">
        <v>80.546907951618621</v>
      </c>
      <c r="AI861">
        <v>79.041208632199314</v>
      </c>
      <c r="AJ861">
        <v>0</v>
      </c>
      <c r="AK861">
        <v>0</v>
      </c>
      <c r="AL861">
        <v>0</v>
      </c>
      <c r="AM861">
        <v>0</v>
      </c>
      <c r="AN861">
        <v>79001.679999999993</v>
      </c>
      <c r="AO861">
        <v>79.040000000000006</v>
      </c>
      <c r="AP861">
        <v>1425329.8</v>
      </c>
      <c r="AQ861">
        <v>1504331.48</v>
      </c>
      <c r="AS861">
        <v>1504331.48</v>
      </c>
      <c r="AU861">
        <v>91</v>
      </c>
      <c r="AV861">
        <v>46</v>
      </c>
      <c r="AX861">
        <v>2</v>
      </c>
      <c r="AY861">
        <v>500.33</v>
      </c>
    </row>
    <row r="862" spans="1:51" x14ac:dyDescent="0.25">
      <c r="A862" t="s">
        <v>1926</v>
      </c>
      <c r="B862" t="s">
        <v>1927</v>
      </c>
      <c r="C862" t="s">
        <v>1890</v>
      </c>
      <c r="D862" t="s">
        <v>211</v>
      </c>
      <c r="F862">
        <v>63.81</v>
      </c>
      <c r="H862">
        <v>345294.23000000004</v>
      </c>
      <c r="I862">
        <v>54269.120000000003</v>
      </c>
      <c r="J862">
        <v>81072.539999999994</v>
      </c>
      <c r="K862">
        <v>291827.07964000001</v>
      </c>
      <c r="L862">
        <v>772462.96964000002</v>
      </c>
      <c r="M862">
        <v>0.9</v>
      </c>
      <c r="N862">
        <v>724399.38</v>
      </c>
      <c r="O862">
        <v>11352.44</v>
      </c>
      <c r="Q862">
        <v>428782.25</v>
      </c>
      <c r="R862">
        <v>249329.67</v>
      </c>
      <c r="S862">
        <v>683951.71</v>
      </c>
      <c r="T862">
        <v>0.94416385337049846</v>
      </c>
      <c r="V862">
        <v>40447.670000000042</v>
      </c>
      <c r="W862">
        <v>0.94416385337049846</v>
      </c>
      <c r="X862">
        <v>3</v>
      </c>
      <c r="Y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23.247828913009361</v>
      </c>
      <c r="AK862">
        <v>0</v>
      </c>
      <c r="AL862">
        <v>1483.4439629391275</v>
      </c>
      <c r="AM862">
        <v>0</v>
      </c>
      <c r="AN862">
        <v>1483.44</v>
      </c>
      <c r="AO862">
        <v>23.24</v>
      </c>
      <c r="AP862">
        <v>250660.22999999995</v>
      </c>
      <c r="AQ862">
        <v>252143.66999999995</v>
      </c>
      <c r="AS862">
        <v>252143.66999999995</v>
      </c>
      <c r="AU862">
        <v>91</v>
      </c>
      <c r="AV862">
        <v>46</v>
      </c>
      <c r="AX862">
        <v>0</v>
      </c>
      <c r="AY862">
        <v>15.33</v>
      </c>
    </row>
    <row r="863" spans="1:51" x14ac:dyDescent="0.25">
      <c r="A863" t="s">
        <v>1928</v>
      </c>
      <c r="B863" t="s">
        <v>1929</v>
      </c>
      <c r="C863" t="s">
        <v>1890</v>
      </c>
      <c r="D863" t="s">
        <v>102</v>
      </c>
      <c r="F863">
        <v>1015.75</v>
      </c>
      <c r="H863">
        <v>5798763.6300000008</v>
      </c>
      <c r="I863">
        <v>863875.06</v>
      </c>
      <c r="J863">
        <v>1281806.5400000003</v>
      </c>
      <c r="K863">
        <v>4929985.7939999998</v>
      </c>
      <c r="L863">
        <v>12874431.024</v>
      </c>
      <c r="M863">
        <v>0.9</v>
      </c>
      <c r="N863">
        <v>12079986.5</v>
      </c>
      <c r="O863">
        <v>11892.67</v>
      </c>
      <c r="Q863">
        <v>4966571.1900000004</v>
      </c>
      <c r="R863">
        <v>3578455.18</v>
      </c>
      <c r="S863">
        <v>8656405.1000000015</v>
      </c>
      <c r="T863">
        <v>0.71659062698455844</v>
      </c>
      <c r="V863">
        <v>3423581.3999999985</v>
      </c>
      <c r="W863">
        <v>0.71659062698455844</v>
      </c>
      <c r="X863">
        <v>2</v>
      </c>
      <c r="Y863">
        <v>0</v>
      </c>
      <c r="AA863">
        <v>0</v>
      </c>
      <c r="AB863">
        <v>0</v>
      </c>
      <c r="AC863">
        <v>1353721.0602499989</v>
      </c>
      <c r="AD863">
        <v>70610.98741462527</v>
      </c>
      <c r="AE863">
        <v>70610.98741462527</v>
      </c>
      <c r="AF863">
        <v>69291.024694795138</v>
      </c>
      <c r="AG863">
        <v>0</v>
      </c>
      <c r="AH863">
        <v>69.516108702559947</v>
      </c>
      <c r="AI863">
        <v>68.216613039424203</v>
      </c>
      <c r="AJ863">
        <v>0</v>
      </c>
      <c r="AK863">
        <v>0</v>
      </c>
      <c r="AL863">
        <v>0</v>
      </c>
      <c r="AM863">
        <v>0</v>
      </c>
      <c r="AN863">
        <v>69291.02</v>
      </c>
      <c r="AO863">
        <v>68.209999999999994</v>
      </c>
      <c r="AP863">
        <v>3605273.5600000005</v>
      </c>
      <c r="AQ863">
        <v>3674564.5800000005</v>
      </c>
      <c r="AS863">
        <v>3674564.5800000005</v>
      </c>
      <c r="AU863">
        <v>88</v>
      </c>
      <c r="AV863">
        <v>44</v>
      </c>
      <c r="AX863">
        <v>0</v>
      </c>
      <c r="AY863">
        <v>227.33</v>
      </c>
    </row>
    <row r="864" spans="1:51" x14ac:dyDescent="0.25">
      <c r="A864" t="s">
        <v>1930</v>
      </c>
      <c r="B864" t="s">
        <v>1931</v>
      </c>
      <c r="C864" t="s">
        <v>1890</v>
      </c>
      <c r="D864" t="s">
        <v>102</v>
      </c>
      <c r="F864">
        <v>1005</v>
      </c>
      <c r="H864">
        <v>5652065.870000001</v>
      </c>
      <c r="I864">
        <v>854732.4</v>
      </c>
      <c r="J864">
        <v>1056108.32</v>
      </c>
      <c r="K864">
        <v>4813963.017</v>
      </c>
      <c r="L864">
        <v>12376869.607000001</v>
      </c>
      <c r="M864">
        <v>0.9</v>
      </c>
      <c r="N864">
        <v>11620578.939999999</v>
      </c>
      <c r="O864">
        <v>11562.76</v>
      </c>
      <c r="Q864">
        <v>4788745.1399999997</v>
      </c>
      <c r="R864">
        <v>2404293.71</v>
      </c>
      <c r="S864">
        <v>7398574.8300000001</v>
      </c>
      <c r="T864">
        <v>0.63667867738782391</v>
      </c>
      <c r="V864">
        <v>4222004.1099999994</v>
      </c>
      <c r="W864">
        <v>0.63667867738782391</v>
      </c>
      <c r="X864">
        <v>1</v>
      </c>
      <c r="Y864">
        <v>1</v>
      </c>
      <c r="AA864">
        <v>661135.45730483066</v>
      </c>
      <c r="AB864">
        <v>198340.6371914492</v>
      </c>
      <c r="AC864">
        <v>1695215.1448861856</v>
      </c>
      <c r="AD864">
        <v>88423.54512718803</v>
      </c>
      <c r="AE864">
        <v>88423.54512718803</v>
      </c>
      <c r="AF864">
        <v>86770.604311649586</v>
      </c>
      <c r="AG864">
        <v>197.35386785218827</v>
      </c>
      <c r="AH864">
        <v>87.983626992226903</v>
      </c>
      <c r="AI864">
        <v>86.338909762835414</v>
      </c>
      <c r="AJ864">
        <v>0</v>
      </c>
      <c r="AK864">
        <v>0</v>
      </c>
      <c r="AL864">
        <v>0</v>
      </c>
      <c r="AM864">
        <v>0</v>
      </c>
      <c r="AN864">
        <v>285111.24</v>
      </c>
      <c r="AO864">
        <v>283.69</v>
      </c>
      <c r="AP864">
        <v>2420897.9899999998</v>
      </c>
      <c r="AQ864">
        <v>2706009.2299999995</v>
      </c>
      <c r="AS864">
        <v>2706009.2299999995</v>
      </c>
      <c r="AU864">
        <v>87</v>
      </c>
      <c r="AV864">
        <v>44</v>
      </c>
      <c r="AX864">
        <v>0.33</v>
      </c>
      <c r="AY864">
        <v>130</v>
      </c>
    </row>
    <row r="865" spans="1:51" x14ac:dyDescent="0.25">
      <c r="A865" t="s">
        <v>1932</v>
      </c>
      <c r="B865" t="s">
        <v>1933</v>
      </c>
      <c r="C865" t="s">
        <v>1890</v>
      </c>
      <c r="D865" t="s">
        <v>102</v>
      </c>
      <c r="F865">
        <v>451.38</v>
      </c>
      <c r="H865">
        <v>2580772.56</v>
      </c>
      <c r="I865">
        <v>383889.66</v>
      </c>
      <c r="J865">
        <v>639964.35</v>
      </c>
      <c r="K865">
        <v>2208660.1697199997</v>
      </c>
      <c r="L865">
        <v>5813286.73972</v>
      </c>
      <c r="M865">
        <v>0.9</v>
      </c>
      <c r="N865">
        <v>5452824.0800000001</v>
      </c>
      <c r="O865">
        <v>12080.34</v>
      </c>
      <c r="Q865">
        <v>2628508.0499999998</v>
      </c>
      <c r="R865">
        <v>1126431.23</v>
      </c>
      <c r="S865">
        <v>4064066.67</v>
      </c>
      <c r="T865">
        <v>0.74531409969859141</v>
      </c>
      <c r="V865">
        <v>1388757.4100000001</v>
      </c>
      <c r="W865">
        <v>0.74531409969859141</v>
      </c>
      <c r="X865">
        <v>2</v>
      </c>
      <c r="Y865">
        <v>0</v>
      </c>
      <c r="AA865">
        <v>0</v>
      </c>
      <c r="AB865">
        <v>0</v>
      </c>
      <c r="AC865">
        <v>471165.13611720019</v>
      </c>
      <c r="AD865">
        <v>24576.285671760015</v>
      </c>
      <c r="AE865">
        <v>24576.285671760015</v>
      </c>
      <c r="AF865">
        <v>24116.870188895664</v>
      </c>
      <c r="AG865">
        <v>0</v>
      </c>
      <c r="AH865">
        <v>54.446997367539581</v>
      </c>
      <c r="AI865">
        <v>53.429195331861543</v>
      </c>
      <c r="AJ865">
        <v>0</v>
      </c>
      <c r="AK865">
        <v>0</v>
      </c>
      <c r="AL865">
        <v>0</v>
      </c>
      <c r="AM865">
        <v>0</v>
      </c>
      <c r="AN865">
        <v>24116.87</v>
      </c>
      <c r="AO865">
        <v>53.42</v>
      </c>
      <c r="AP865">
        <v>1159842.01</v>
      </c>
      <c r="AQ865">
        <v>1183958.8800000001</v>
      </c>
      <c r="AS865">
        <v>1183958.8800000001</v>
      </c>
      <c r="AU865">
        <v>87</v>
      </c>
      <c r="AV865">
        <v>44</v>
      </c>
      <c r="AX865">
        <v>1</v>
      </c>
      <c r="AY865">
        <v>132</v>
      </c>
    </row>
    <row r="866" spans="1:51" x14ac:dyDescent="0.25">
      <c r="A866" t="s">
        <v>1934</v>
      </c>
      <c r="B866" t="s">
        <v>1935</v>
      </c>
      <c r="C866" t="s">
        <v>1890</v>
      </c>
      <c r="D866" t="s">
        <v>102</v>
      </c>
      <c r="F866">
        <v>3101</v>
      </c>
      <c r="H866">
        <v>17441741.02</v>
      </c>
      <c r="I866">
        <v>2637338.48</v>
      </c>
      <c r="J866">
        <v>3493263.4899999984</v>
      </c>
      <c r="K866">
        <v>13952382.298999999</v>
      </c>
      <c r="L866">
        <v>37524725.288999997</v>
      </c>
      <c r="M866">
        <v>0.9</v>
      </c>
      <c r="N866">
        <v>35167490.990000002</v>
      </c>
      <c r="O866">
        <v>11340.69</v>
      </c>
      <c r="Q866">
        <v>28448571.760000002</v>
      </c>
      <c r="R866">
        <v>2388983.16</v>
      </c>
      <c r="S866">
        <v>32162951.680000003</v>
      </c>
      <c r="T866">
        <v>0.91456486586278363</v>
      </c>
      <c r="V866">
        <v>3004539.3099999987</v>
      </c>
      <c r="W866">
        <v>0.91456486586278363</v>
      </c>
      <c r="X866">
        <v>3</v>
      </c>
      <c r="Y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23.223768526296759</v>
      </c>
      <c r="AK866">
        <v>0</v>
      </c>
      <c r="AL866">
        <v>72016.906200046244</v>
      </c>
      <c r="AM866">
        <v>0</v>
      </c>
      <c r="AN866">
        <v>72016.899999999994</v>
      </c>
      <c r="AO866">
        <v>23.22</v>
      </c>
      <c r="AP866">
        <v>2416431.6800000002</v>
      </c>
      <c r="AQ866">
        <v>2488448.58</v>
      </c>
      <c r="AS866">
        <v>2488448.58</v>
      </c>
      <c r="AU866">
        <v>88</v>
      </c>
      <c r="AV866">
        <v>44</v>
      </c>
      <c r="AX866">
        <v>29</v>
      </c>
      <c r="AY866">
        <v>466.66</v>
      </c>
    </row>
    <row r="867" spans="1:51" x14ac:dyDescent="0.25">
      <c r="A867" t="s">
        <v>1936</v>
      </c>
      <c r="B867" t="s">
        <v>1937</v>
      </c>
      <c r="C867" t="s">
        <v>1938</v>
      </c>
      <c r="D867" t="s">
        <v>211</v>
      </c>
      <c r="F867">
        <v>883.75</v>
      </c>
      <c r="H867">
        <v>4849864.57</v>
      </c>
      <c r="I867">
        <v>751611.7</v>
      </c>
      <c r="J867">
        <v>1014671.3799999998</v>
      </c>
      <c r="K867">
        <v>4022807.2949999999</v>
      </c>
      <c r="L867">
        <v>10638954.945</v>
      </c>
      <c r="M867">
        <v>0.9</v>
      </c>
      <c r="N867">
        <v>9977340.1799999997</v>
      </c>
      <c r="O867">
        <v>11289.77</v>
      </c>
      <c r="Q867">
        <v>5196198.76</v>
      </c>
      <c r="R867">
        <v>1770150.26</v>
      </c>
      <c r="S867">
        <v>7023314.6599999992</v>
      </c>
      <c r="T867">
        <v>0.70392655089364708</v>
      </c>
      <c r="V867">
        <v>2954025.5200000005</v>
      </c>
      <c r="W867">
        <v>0.70392655089364708</v>
      </c>
      <c r="X867">
        <v>2</v>
      </c>
      <c r="Y867">
        <v>0</v>
      </c>
      <c r="AA867">
        <v>0</v>
      </c>
      <c r="AB867">
        <v>0</v>
      </c>
      <c r="AC867">
        <v>937454.88775840052</v>
      </c>
      <c r="AD867">
        <v>48898.268059051137</v>
      </c>
      <c r="AE867">
        <v>48898.268059051137</v>
      </c>
      <c r="AF867">
        <v>47984.190898180852</v>
      </c>
      <c r="AG867">
        <v>0</v>
      </c>
      <c r="AH867">
        <v>55.330430618445419</v>
      </c>
      <c r="AI867">
        <v>54.296114170501674</v>
      </c>
      <c r="AJ867">
        <v>0</v>
      </c>
      <c r="AK867">
        <v>0</v>
      </c>
      <c r="AL867">
        <v>0</v>
      </c>
      <c r="AM867">
        <v>0</v>
      </c>
      <c r="AN867">
        <v>47984.19</v>
      </c>
      <c r="AO867">
        <v>54.29</v>
      </c>
      <c r="AP867">
        <v>1791315.3599999996</v>
      </c>
      <c r="AQ867">
        <v>1839299.5499999996</v>
      </c>
      <c r="AS867">
        <v>1839299.5499999996</v>
      </c>
      <c r="AU867">
        <v>73</v>
      </c>
      <c r="AV867">
        <v>37</v>
      </c>
      <c r="AX867">
        <v>0</v>
      </c>
      <c r="AY867">
        <v>153</v>
      </c>
    </row>
    <row r="868" spans="1:51" x14ac:dyDescent="0.25">
      <c r="A868" t="s">
        <v>1939</v>
      </c>
      <c r="B868" t="s">
        <v>1940</v>
      </c>
      <c r="C868" t="s">
        <v>1938</v>
      </c>
      <c r="D868" t="s">
        <v>211</v>
      </c>
      <c r="F868">
        <v>209.39</v>
      </c>
      <c r="H868">
        <v>1195221.47</v>
      </c>
      <c r="I868">
        <v>178082</v>
      </c>
      <c r="J868">
        <v>373477.03000000009</v>
      </c>
      <c r="K868">
        <v>1006392.2621599999</v>
      </c>
      <c r="L868">
        <v>2753172.7621599999</v>
      </c>
      <c r="M868">
        <v>0.9</v>
      </c>
      <c r="N868">
        <v>2578494.71</v>
      </c>
      <c r="O868">
        <v>12314.31</v>
      </c>
      <c r="Q868">
        <v>1306523.26</v>
      </c>
      <c r="R868">
        <v>474784.83</v>
      </c>
      <c r="S868">
        <v>1813078.79</v>
      </c>
      <c r="T868">
        <v>0.70315396923967322</v>
      </c>
      <c r="V868">
        <v>765415.91999999993</v>
      </c>
      <c r="W868">
        <v>0.70315396923967322</v>
      </c>
      <c r="X868">
        <v>2</v>
      </c>
      <c r="Y868">
        <v>0</v>
      </c>
      <c r="AA868">
        <v>0</v>
      </c>
      <c r="AB868">
        <v>0</v>
      </c>
      <c r="AC868">
        <v>250382.52929169999</v>
      </c>
      <c r="AD868">
        <v>13060.118619557603</v>
      </c>
      <c r="AE868">
        <v>13060.118619557603</v>
      </c>
      <c r="AF868">
        <v>12815.979990067133</v>
      </c>
      <c r="AG868">
        <v>0</v>
      </c>
      <c r="AH868">
        <v>62.372217486783534</v>
      </c>
      <c r="AI868">
        <v>61.206265772325011</v>
      </c>
      <c r="AJ868">
        <v>0</v>
      </c>
      <c r="AK868">
        <v>0</v>
      </c>
      <c r="AL868">
        <v>0</v>
      </c>
      <c r="AM868">
        <v>0</v>
      </c>
      <c r="AN868">
        <v>12815.97</v>
      </c>
      <c r="AO868">
        <v>61.2</v>
      </c>
      <c r="AP868">
        <v>495842.23</v>
      </c>
      <c r="AQ868">
        <v>508658.19999999995</v>
      </c>
      <c r="AS868">
        <v>508658.19999999995</v>
      </c>
      <c r="AU868">
        <v>73</v>
      </c>
      <c r="AV868">
        <v>37</v>
      </c>
      <c r="AX868">
        <v>3</v>
      </c>
      <c r="AY868">
        <v>93</v>
      </c>
    </row>
    <row r="869" spans="1:51" x14ac:dyDescent="0.25">
      <c r="A869" t="s">
        <v>1941</v>
      </c>
      <c r="B869" t="s">
        <v>1942</v>
      </c>
      <c r="C869" t="s">
        <v>1938</v>
      </c>
      <c r="D869" t="s">
        <v>102</v>
      </c>
      <c r="F869">
        <v>924.78</v>
      </c>
      <c r="H869">
        <v>5443742.7799999993</v>
      </c>
      <c r="I869">
        <v>786506.89</v>
      </c>
      <c r="J869">
        <v>1540651.8799999997</v>
      </c>
      <c r="K869">
        <v>4666664.0683199996</v>
      </c>
      <c r="L869">
        <v>12437565.618319999</v>
      </c>
      <c r="M869">
        <v>0.9</v>
      </c>
      <c r="N869">
        <v>11660475.460000001</v>
      </c>
      <c r="O869">
        <v>12608.91</v>
      </c>
      <c r="Q869">
        <v>7632950.0800000001</v>
      </c>
      <c r="R869">
        <v>2592391.0099999998</v>
      </c>
      <c r="S869">
        <v>10665652.609999999</v>
      </c>
      <c r="T869">
        <v>0.91468419504739462</v>
      </c>
      <c r="V869">
        <v>994822.85000000149</v>
      </c>
      <c r="W869">
        <v>0.91468419504739462</v>
      </c>
      <c r="X869">
        <v>3</v>
      </c>
      <c r="Y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25.820872075493519</v>
      </c>
      <c r="AK869">
        <v>0</v>
      </c>
      <c r="AL869">
        <v>23878.626077974895</v>
      </c>
      <c r="AM869">
        <v>0</v>
      </c>
      <c r="AN869">
        <v>23878.62</v>
      </c>
      <c r="AO869">
        <v>25.82</v>
      </c>
      <c r="AP869">
        <v>2634289.1399999997</v>
      </c>
      <c r="AQ869">
        <v>2658167.7599999998</v>
      </c>
      <c r="AS869">
        <v>2658167.7599999998</v>
      </c>
      <c r="AU869">
        <v>106</v>
      </c>
      <c r="AV869">
        <v>53</v>
      </c>
      <c r="AX869">
        <v>14</v>
      </c>
      <c r="AY869">
        <v>355.33</v>
      </c>
    </row>
    <row r="870" spans="1:51" x14ac:dyDescent="0.25">
      <c r="A870" t="s">
        <v>1943</v>
      </c>
      <c r="B870" t="s">
        <v>1944</v>
      </c>
      <c r="C870" t="s">
        <v>1938</v>
      </c>
      <c r="D870" t="s">
        <v>102</v>
      </c>
      <c r="F870">
        <v>1170.95</v>
      </c>
      <c r="H870">
        <v>6786510.4900000002</v>
      </c>
      <c r="I870">
        <v>995869.55</v>
      </c>
      <c r="J870">
        <v>1704181.2799999998</v>
      </c>
      <c r="K870">
        <v>5776684.2547999993</v>
      </c>
      <c r="L870">
        <v>15263245.5748</v>
      </c>
      <c r="M870">
        <v>0.9</v>
      </c>
      <c r="N870">
        <v>14314589.439999999</v>
      </c>
      <c r="O870">
        <v>12224.76</v>
      </c>
      <c r="Q870">
        <v>7841427.5700000003</v>
      </c>
      <c r="R870">
        <v>2568152.7599999998</v>
      </c>
      <c r="S870">
        <v>10816041.440000001</v>
      </c>
      <c r="T870">
        <v>0.75559564494222764</v>
      </c>
      <c r="V870">
        <v>3498547.9999999981</v>
      </c>
      <c r="W870">
        <v>0.75559564494222764</v>
      </c>
      <c r="X870">
        <v>2</v>
      </c>
      <c r="Y870">
        <v>0</v>
      </c>
      <c r="AA870">
        <v>0</v>
      </c>
      <c r="AB870">
        <v>0</v>
      </c>
      <c r="AC870">
        <v>1004398.572310399</v>
      </c>
      <c r="AD870">
        <v>52390.094999024172</v>
      </c>
      <c r="AE870">
        <v>52390.094999024172</v>
      </c>
      <c r="AF870">
        <v>51410.743557852453</v>
      </c>
      <c r="AG870">
        <v>0</v>
      </c>
      <c r="AH870">
        <v>44.741530380480953</v>
      </c>
      <c r="AI870">
        <v>43.905156973271659</v>
      </c>
      <c r="AJ870">
        <v>0</v>
      </c>
      <c r="AK870">
        <v>0</v>
      </c>
      <c r="AL870">
        <v>0</v>
      </c>
      <c r="AM870">
        <v>0</v>
      </c>
      <c r="AN870">
        <v>51410.74</v>
      </c>
      <c r="AO870">
        <v>43.9</v>
      </c>
      <c r="AP870">
        <v>2619367.6800000002</v>
      </c>
      <c r="AQ870">
        <v>2670778.4200000004</v>
      </c>
      <c r="AS870">
        <v>2670778.4200000004</v>
      </c>
      <c r="AU870">
        <v>106</v>
      </c>
      <c r="AV870">
        <v>53</v>
      </c>
      <c r="AX870">
        <v>2</v>
      </c>
      <c r="AY870">
        <v>360</v>
      </c>
    </row>
    <row r="871" spans="1:51" x14ac:dyDescent="0.25">
      <c r="A871" t="s">
        <v>1945</v>
      </c>
      <c r="B871" t="s">
        <v>1946</v>
      </c>
      <c r="C871" t="s">
        <v>1938</v>
      </c>
      <c r="D871" t="s">
        <v>102</v>
      </c>
      <c r="F871">
        <v>326.54000000000002</v>
      </c>
      <c r="H871">
        <v>1938878.5</v>
      </c>
      <c r="I871">
        <v>277715.73</v>
      </c>
      <c r="J871">
        <v>576296.64</v>
      </c>
      <c r="K871">
        <v>1653373.6787599998</v>
      </c>
      <c r="L871">
        <v>4446264.5487599997</v>
      </c>
      <c r="M871">
        <v>0.9</v>
      </c>
      <c r="N871">
        <v>4166975.46</v>
      </c>
      <c r="O871">
        <v>12760.99</v>
      </c>
      <c r="Q871">
        <v>2402704.63</v>
      </c>
      <c r="R871">
        <v>943991.04</v>
      </c>
      <c r="S871">
        <v>3423562.86</v>
      </c>
      <c r="T871">
        <v>0.8215941977253689</v>
      </c>
      <c r="V871">
        <v>743412.60000000009</v>
      </c>
      <c r="W871">
        <v>0.8215941977253689</v>
      </c>
      <c r="X871">
        <v>2</v>
      </c>
      <c r="Y871">
        <v>0</v>
      </c>
      <c r="AA871">
        <v>0</v>
      </c>
      <c r="AB871">
        <v>0</v>
      </c>
      <c r="AC871">
        <v>143133.86515740003</v>
      </c>
      <c r="AD871">
        <v>7465.9572403855209</v>
      </c>
      <c r="AE871">
        <v>10545.435018929698</v>
      </c>
      <c r="AF871">
        <v>10348.304492944513</v>
      </c>
      <c r="AG871">
        <v>0</v>
      </c>
      <c r="AH871">
        <v>22.863836713375147</v>
      </c>
      <c r="AI871">
        <v>31.69077139996482</v>
      </c>
      <c r="AJ871">
        <v>0</v>
      </c>
      <c r="AK871">
        <v>0</v>
      </c>
      <c r="AL871">
        <v>0</v>
      </c>
      <c r="AM871">
        <v>0</v>
      </c>
      <c r="AN871">
        <v>10348.299999999999</v>
      </c>
      <c r="AO871">
        <v>31.69</v>
      </c>
      <c r="AP871">
        <v>977964.46</v>
      </c>
      <c r="AQ871">
        <v>988312.76</v>
      </c>
      <c r="AS871">
        <v>988312.76</v>
      </c>
      <c r="AU871">
        <v>73</v>
      </c>
      <c r="AV871">
        <v>37</v>
      </c>
      <c r="AX871">
        <v>0</v>
      </c>
      <c r="AY871">
        <v>147.33000000000001</v>
      </c>
    </row>
    <row r="872" spans="1:51" x14ac:dyDescent="0.25">
      <c r="A872" t="s">
        <v>1947</v>
      </c>
      <c r="B872" t="s">
        <v>1948</v>
      </c>
      <c r="C872" t="s">
        <v>1938</v>
      </c>
      <c r="D872" t="s">
        <v>102</v>
      </c>
      <c r="F872">
        <v>499.3</v>
      </c>
      <c r="H872">
        <v>2861787.74</v>
      </c>
      <c r="I872">
        <v>424644.66</v>
      </c>
      <c r="J872">
        <v>635322.5</v>
      </c>
      <c r="K872">
        <v>2430969.6012000004</v>
      </c>
      <c r="L872">
        <v>6352724.5012000008</v>
      </c>
      <c r="M872">
        <v>0.9</v>
      </c>
      <c r="N872">
        <v>5960549.0099999998</v>
      </c>
      <c r="O872">
        <v>11937.81</v>
      </c>
      <c r="Q872">
        <v>4292327.79</v>
      </c>
      <c r="R872">
        <v>916581.45</v>
      </c>
      <c r="S872">
        <v>5377144.6800000006</v>
      </c>
      <c r="T872">
        <v>0.90212238352184959</v>
      </c>
      <c r="V872">
        <v>583404.32999999914</v>
      </c>
      <c r="W872">
        <v>0.90212238352184959</v>
      </c>
      <c r="X872">
        <v>3</v>
      </c>
      <c r="Y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24.446560945985279</v>
      </c>
      <c r="AK872">
        <v>0</v>
      </c>
      <c r="AL872">
        <v>12206.167880330449</v>
      </c>
      <c r="AM872">
        <v>0</v>
      </c>
      <c r="AN872">
        <v>12206.16</v>
      </c>
      <c r="AO872">
        <v>24.44</v>
      </c>
      <c r="AP872">
        <v>928518.89999999991</v>
      </c>
      <c r="AQ872">
        <v>940725.05999999994</v>
      </c>
      <c r="AS872">
        <v>940725.05999999994</v>
      </c>
      <c r="AU872">
        <v>106</v>
      </c>
      <c r="AV872">
        <v>53</v>
      </c>
      <c r="AX872">
        <v>0</v>
      </c>
      <c r="AY872">
        <v>114</v>
      </c>
    </row>
    <row r="873" spans="1:51" x14ac:dyDescent="0.25">
      <c r="A873" t="s">
        <v>1949</v>
      </c>
      <c r="B873" t="s">
        <v>1950</v>
      </c>
      <c r="C873" t="s">
        <v>1938</v>
      </c>
      <c r="D873" t="s">
        <v>211</v>
      </c>
      <c r="F873">
        <v>825.75</v>
      </c>
      <c r="H873">
        <v>4476255.5500000007</v>
      </c>
      <c r="I873">
        <v>702283.86</v>
      </c>
      <c r="J873">
        <v>888655.62999999989</v>
      </c>
      <c r="K873">
        <v>3725787.0230000005</v>
      </c>
      <c r="L873">
        <v>9792982.063000001</v>
      </c>
      <c r="M873">
        <v>0.9</v>
      </c>
      <c r="N873">
        <v>9186262.5500000007</v>
      </c>
      <c r="O873">
        <v>11124.75</v>
      </c>
      <c r="Q873">
        <v>4722657.57</v>
      </c>
      <c r="R873">
        <v>2033499.68</v>
      </c>
      <c r="S873">
        <v>6770619.7400000002</v>
      </c>
      <c r="T873">
        <v>0.73703747341730397</v>
      </c>
      <c r="V873">
        <v>2415642.8100000005</v>
      </c>
      <c r="W873">
        <v>0.73703747341730397</v>
      </c>
      <c r="X873">
        <v>2</v>
      </c>
      <c r="Y873">
        <v>0</v>
      </c>
      <c r="AA873">
        <v>0</v>
      </c>
      <c r="AB873">
        <v>0</v>
      </c>
      <c r="AC873">
        <v>727400.34407450026</v>
      </c>
      <c r="AD873">
        <v>37941.683888225278</v>
      </c>
      <c r="AE873">
        <v>37941.683888225278</v>
      </c>
      <c r="AF873">
        <v>37232.423048039607</v>
      </c>
      <c r="AG873">
        <v>0</v>
      </c>
      <c r="AH873">
        <v>45.948148820133547</v>
      </c>
      <c r="AI873">
        <v>45.08921955560352</v>
      </c>
      <c r="AJ873">
        <v>0</v>
      </c>
      <c r="AK873">
        <v>0</v>
      </c>
      <c r="AL873">
        <v>0</v>
      </c>
      <c r="AM873">
        <v>0</v>
      </c>
      <c r="AN873">
        <v>37232.42</v>
      </c>
      <c r="AO873">
        <v>45.08</v>
      </c>
      <c r="AP873">
        <v>2045050.5999999999</v>
      </c>
      <c r="AQ873">
        <v>2082283.0199999998</v>
      </c>
      <c r="AS873">
        <v>2082283.0199999998</v>
      </c>
      <c r="AU873">
        <v>73</v>
      </c>
      <c r="AV873">
        <v>37</v>
      </c>
      <c r="AX873">
        <v>3</v>
      </c>
      <c r="AY873">
        <v>113</v>
      </c>
    </row>
    <row r="874" spans="1:51" x14ac:dyDescent="0.25">
      <c r="A874" t="s">
        <v>1951</v>
      </c>
      <c r="B874" t="s">
        <v>1952</v>
      </c>
      <c r="C874" t="s">
        <v>1938</v>
      </c>
      <c r="D874" t="s">
        <v>222</v>
      </c>
      <c r="F874">
        <v>978.83</v>
      </c>
      <c r="H874">
        <v>5902147.4699999997</v>
      </c>
      <c r="I874">
        <v>832475.33</v>
      </c>
      <c r="J874">
        <v>1058404.6199999999</v>
      </c>
      <c r="K874">
        <v>5212883.3575200001</v>
      </c>
      <c r="L874">
        <v>13005910.777520001</v>
      </c>
      <c r="M874">
        <v>0.9</v>
      </c>
      <c r="N874">
        <v>12226608.029999999</v>
      </c>
      <c r="O874">
        <v>12491.04</v>
      </c>
      <c r="Q874">
        <v>6301565.7699999996</v>
      </c>
      <c r="R874">
        <v>2227193</v>
      </c>
      <c r="S874">
        <v>8647460.5199999996</v>
      </c>
      <c r="T874">
        <v>0.70726570270201095</v>
      </c>
      <c r="V874">
        <v>3579147.51</v>
      </c>
      <c r="W874">
        <v>0.70726570270201095</v>
      </c>
      <c r="X874">
        <v>2</v>
      </c>
      <c r="Y874">
        <v>0</v>
      </c>
      <c r="AA874">
        <v>0</v>
      </c>
      <c r="AB874">
        <v>0</v>
      </c>
      <c r="AC874">
        <v>1475396.3272527002</v>
      </c>
      <c r="AD874">
        <v>76957.649957802554</v>
      </c>
      <c r="AE874">
        <v>76957.649957802554</v>
      </c>
      <c r="AF874">
        <v>75519.04624088305</v>
      </c>
      <c r="AG874">
        <v>0</v>
      </c>
      <c r="AH874">
        <v>78.622079378239889</v>
      </c>
      <c r="AI874">
        <v>77.152361738895465</v>
      </c>
      <c r="AJ874">
        <v>0</v>
      </c>
      <c r="AK874">
        <v>0</v>
      </c>
      <c r="AL874">
        <v>0</v>
      </c>
      <c r="AM874">
        <v>0</v>
      </c>
      <c r="AN874">
        <v>75519.039999999994</v>
      </c>
      <c r="AO874">
        <v>77.150000000000006</v>
      </c>
      <c r="AP874">
        <v>2247564.3899999997</v>
      </c>
      <c r="AQ874">
        <v>2323083.4299999997</v>
      </c>
      <c r="AS874">
        <v>2323083.4299999997</v>
      </c>
      <c r="AU874">
        <v>73</v>
      </c>
      <c r="AV874">
        <v>37</v>
      </c>
      <c r="AX874">
        <v>2</v>
      </c>
      <c r="AY874">
        <v>138</v>
      </c>
    </row>
    <row r="875" spans="1:51" x14ac:dyDescent="0.25">
      <c r="A875" t="s">
        <v>1953</v>
      </c>
      <c r="B875" t="s">
        <v>1954</v>
      </c>
      <c r="C875" t="s">
        <v>1938</v>
      </c>
      <c r="D875" t="s">
        <v>102</v>
      </c>
      <c r="F875">
        <v>1556</v>
      </c>
      <c r="H875">
        <v>8827993.3000000007</v>
      </c>
      <c r="I875">
        <v>1323346.8799999999</v>
      </c>
      <c r="J875">
        <v>1907754.8800000006</v>
      </c>
      <c r="K875">
        <v>7502005.3879999993</v>
      </c>
      <c r="L875">
        <v>19561100.447999999</v>
      </c>
      <c r="M875">
        <v>0.9</v>
      </c>
      <c r="N875">
        <v>18355190.940000001</v>
      </c>
      <c r="O875">
        <v>11796.39</v>
      </c>
      <c r="Q875">
        <v>9458649.1500000004</v>
      </c>
      <c r="R875">
        <v>3772866.43</v>
      </c>
      <c r="S875">
        <v>13768742.470000001</v>
      </c>
      <c r="T875">
        <v>0.75012798913439138</v>
      </c>
      <c r="V875">
        <v>4586448.4700000007</v>
      </c>
      <c r="W875">
        <v>0.75012798913439138</v>
      </c>
      <c r="X875">
        <v>2</v>
      </c>
      <c r="Y875">
        <v>0</v>
      </c>
      <c r="AA875">
        <v>0</v>
      </c>
      <c r="AB875">
        <v>0</v>
      </c>
      <c r="AC875">
        <v>1358408.9258688001</v>
      </c>
      <c r="AD875">
        <v>70855.509591261492</v>
      </c>
      <c r="AE875">
        <v>70855.509591261492</v>
      </c>
      <c r="AF875">
        <v>69530.97590918951</v>
      </c>
      <c r="AG875">
        <v>0</v>
      </c>
      <c r="AH875">
        <v>45.536959891556229</v>
      </c>
      <c r="AI875">
        <v>44.685717165288885</v>
      </c>
      <c r="AJ875">
        <v>0</v>
      </c>
      <c r="AK875">
        <v>0</v>
      </c>
      <c r="AL875">
        <v>0</v>
      </c>
      <c r="AM875">
        <v>0</v>
      </c>
      <c r="AN875">
        <v>69530.97</v>
      </c>
      <c r="AO875">
        <v>44.68</v>
      </c>
      <c r="AP875">
        <v>3818077.44</v>
      </c>
      <c r="AQ875">
        <v>3887608.41</v>
      </c>
      <c r="AS875">
        <v>3887608.41</v>
      </c>
      <c r="AU875">
        <v>106</v>
      </c>
      <c r="AV875">
        <v>53</v>
      </c>
      <c r="AX875">
        <v>2.33</v>
      </c>
      <c r="AY875">
        <v>321</v>
      </c>
    </row>
    <row r="876" spans="1:51" x14ac:dyDescent="0.25">
      <c r="A876" t="s">
        <v>1958</v>
      </c>
      <c r="B876" t="s">
        <v>1959</v>
      </c>
      <c r="C876" t="s">
        <v>1957</v>
      </c>
      <c r="D876" t="s">
        <v>97</v>
      </c>
      <c r="F876">
        <v>41</v>
      </c>
      <c r="H876">
        <v>246435.6</v>
      </c>
      <c r="I876">
        <v>34869.68</v>
      </c>
      <c r="J876">
        <v>86076.5</v>
      </c>
      <c r="K876">
        <v>223225.247</v>
      </c>
      <c r="L876">
        <v>590607.027</v>
      </c>
      <c r="M876">
        <v>0.9</v>
      </c>
      <c r="N876">
        <v>553868.84</v>
      </c>
      <c r="O876">
        <v>13508.99</v>
      </c>
      <c r="Q876">
        <v>55386.879999999997</v>
      </c>
      <c r="R876">
        <v>128533.08</v>
      </c>
      <c r="S876">
        <v>183919.96</v>
      </c>
      <c r="T876">
        <v>0.33206410384090213</v>
      </c>
      <c r="V876">
        <v>369948.88</v>
      </c>
      <c r="W876">
        <v>0.33206410384090213</v>
      </c>
      <c r="X876">
        <v>1</v>
      </c>
      <c r="Y876">
        <v>1</v>
      </c>
      <c r="AA876">
        <v>200228.05969974774</v>
      </c>
      <c r="AB876">
        <v>60068.417909924319</v>
      </c>
      <c r="AC876">
        <v>229044.22028106815</v>
      </c>
      <c r="AD876">
        <v>11947.098283801834</v>
      </c>
      <c r="AE876">
        <v>11947.098283801834</v>
      </c>
      <c r="AF876">
        <v>11723.765840478733</v>
      </c>
      <c r="AG876">
        <v>1465.0833636566906</v>
      </c>
      <c r="AH876">
        <v>291.39264106833741</v>
      </c>
      <c r="AI876">
        <v>285.94550830435935</v>
      </c>
      <c r="AJ876">
        <v>0</v>
      </c>
      <c r="AK876">
        <v>0</v>
      </c>
      <c r="AL876">
        <v>0</v>
      </c>
      <c r="AM876">
        <v>0</v>
      </c>
      <c r="AN876">
        <v>71792.179999999993</v>
      </c>
      <c r="AO876">
        <v>1751.02</v>
      </c>
      <c r="AP876">
        <v>128533.07999999999</v>
      </c>
      <c r="AQ876">
        <v>200325.25999999998</v>
      </c>
      <c r="AS876">
        <v>200325.25999999998</v>
      </c>
      <c r="AU876">
        <v>104</v>
      </c>
      <c r="AV876">
        <v>52</v>
      </c>
      <c r="AX876">
        <v>0</v>
      </c>
      <c r="AY876">
        <v>25.012298826790332</v>
      </c>
    </row>
    <row r="877" spans="1:51" x14ac:dyDescent="0.25">
      <c r="A877" t="s">
        <v>1960</v>
      </c>
      <c r="B877" t="s">
        <v>1961</v>
      </c>
      <c r="C877" t="s">
        <v>1957</v>
      </c>
      <c r="D877" t="s">
        <v>102</v>
      </c>
      <c r="F877">
        <v>796.04</v>
      </c>
      <c r="H877">
        <v>4639523.74</v>
      </c>
      <c r="I877">
        <v>677016.09</v>
      </c>
      <c r="J877">
        <v>1264725.7500000002</v>
      </c>
      <c r="K877">
        <v>3960846.1897600004</v>
      </c>
      <c r="L877">
        <v>10542111.769760001</v>
      </c>
      <c r="M877">
        <v>0.9</v>
      </c>
      <c r="N877">
        <v>9883985.2100000009</v>
      </c>
      <c r="O877">
        <v>12416.44</v>
      </c>
      <c r="Q877">
        <v>3196020.83</v>
      </c>
      <c r="R877">
        <v>3040820.8</v>
      </c>
      <c r="S877">
        <v>6342652.3899999997</v>
      </c>
      <c r="T877">
        <v>0.64171002437183933</v>
      </c>
      <c r="V877">
        <v>3541332.8200000012</v>
      </c>
      <c r="W877">
        <v>0.64171002437183933</v>
      </c>
      <c r="X877">
        <v>1</v>
      </c>
      <c r="Y877">
        <v>1</v>
      </c>
      <c r="AA877">
        <v>512604.79537099134</v>
      </c>
      <c r="AB877">
        <v>153781.4386112974</v>
      </c>
      <c r="AC877">
        <v>1655415.4736682058</v>
      </c>
      <c r="AD877">
        <v>86347.56790706559</v>
      </c>
      <c r="AE877">
        <v>86347.56790706559</v>
      </c>
      <c r="AF877">
        <v>84733.434260752634</v>
      </c>
      <c r="AG877">
        <v>193.18305438331919</v>
      </c>
      <c r="AH877">
        <v>108.47139328057082</v>
      </c>
      <c r="AI877">
        <v>106.44368908692105</v>
      </c>
      <c r="AJ877">
        <v>0</v>
      </c>
      <c r="AK877">
        <v>0</v>
      </c>
      <c r="AL877">
        <v>0</v>
      </c>
      <c r="AM877">
        <v>0</v>
      </c>
      <c r="AN877">
        <v>238514.87</v>
      </c>
      <c r="AO877">
        <v>299.62</v>
      </c>
      <c r="AP877">
        <v>3098065.25</v>
      </c>
      <c r="AQ877">
        <v>3336580.12</v>
      </c>
      <c r="AS877">
        <v>3336580.12</v>
      </c>
      <c r="AU877">
        <v>106</v>
      </c>
      <c r="AV877">
        <v>53</v>
      </c>
      <c r="AX877">
        <v>7</v>
      </c>
      <c r="AY877">
        <v>286</v>
      </c>
    </row>
    <row r="878" spans="1:51" x14ac:dyDescent="0.25">
      <c r="A878" t="s">
        <v>1962</v>
      </c>
      <c r="B878" t="s">
        <v>1963</v>
      </c>
      <c r="C878" t="s">
        <v>1957</v>
      </c>
      <c r="D878" t="s">
        <v>102</v>
      </c>
      <c r="F878">
        <v>1254.8800000000001</v>
      </c>
      <c r="H878">
        <v>7484745.7800000003</v>
      </c>
      <c r="I878">
        <v>1067250.3400000001</v>
      </c>
      <c r="J878">
        <v>2344696.94</v>
      </c>
      <c r="K878">
        <v>6391254.7197200004</v>
      </c>
      <c r="L878">
        <v>17287947.779720001</v>
      </c>
      <c r="M878">
        <v>0.9</v>
      </c>
      <c r="N878">
        <v>16198278.470000001</v>
      </c>
      <c r="O878">
        <v>12908.22</v>
      </c>
      <c r="Q878">
        <v>1805495.9</v>
      </c>
      <c r="R878">
        <v>8291478.0499999998</v>
      </c>
      <c r="S878">
        <v>10287972.68</v>
      </c>
      <c r="T878">
        <v>0.63512753525344223</v>
      </c>
      <c r="V878">
        <v>5910305.790000001</v>
      </c>
      <c r="W878">
        <v>0.63512753525344223</v>
      </c>
      <c r="X878">
        <v>1</v>
      </c>
      <c r="Y878">
        <v>1</v>
      </c>
      <c r="AA878">
        <v>946702.65720719844</v>
      </c>
      <c r="AB878">
        <v>284010.79716215952</v>
      </c>
      <c r="AC878">
        <v>3569361.580226934</v>
      </c>
      <c r="AD878">
        <v>186180.26491595406</v>
      </c>
      <c r="AE878">
        <v>186180.26491595406</v>
      </c>
      <c r="AF878">
        <v>182699.91408309972</v>
      </c>
      <c r="AG878">
        <v>226.32506467722769</v>
      </c>
      <c r="AH878">
        <v>148.36499499231326</v>
      </c>
      <c r="AI878">
        <v>145.59154188695311</v>
      </c>
      <c r="AJ878">
        <v>0</v>
      </c>
      <c r="AK878">
        <v>0</v>
      </c>
      <c r="AL878">
        <v>0</v>
      </c>
      <c r="AM878">
        <v>0</v>
      </c>
      <c r="AN878">
        <v>466710.71</v>
      </c>
      <c r="AO878">
        <v>371.91</v>
      </c>
      <c r="AP878">
        <v>8502649.9199999999</v>
      </c>
      <c r="AQ878">
        <v>8969360.6300000008</v>
      </c>
      <c r="AS878">
        <v>8969360.6300000008</v>
      </c>
      <c r="AU878">
        <v>104</v>
      </c>
      <c r="AV878">
        <v>52</v>
      </c>
      <c r="AX878">
        <v>0</v>
      </c>
      <c r="AY878">
        <v>619.66</v>
      </c>
    </row>
    <row r="879" spans="1:51" x14ac:dyDescent="0.25">
      <c r="A879" t="s">
        <v>1964</v>
      </c>
      <c r="B879" t="s">
        <v>1965</v>
      </c>
      <c r="C879" t="s">
        <v>1957</v>
      </c>
      <c r="D879" t="s">
        <v>102</v>
      </c>
      <c r="F879">
        <v>918.11</v>
      </c>
      <c r="H879">
        <v>5575232.5299999993</v>
      </c>
      <c r="I879">
        <v>780834.19</v>
      </c>
      <c r="J879">
        <v>1894811.6</v>
      </c>
      <c r="K879">
        <v>4764283.3928399999</v>
      </c>
      <c r="L879">
        <v>13015161.712839998</v>
      </c>
      <c r="M879">
        <v>0.9</v>
      </c>
      <c r="N879">
        <v>12190073.880000001</v>
      </c>
      <c r="O879">
        <v>13277.35</v>
      </c>
      <c r="Q879">
        <v>2422515.11</v>
      </c>
      <c r="R879">
        <v>5828231.1299999999</v>
      </c>
      <c r="S879">
        <v>8404774.9900000002</v>
      </c>
      <c r="T879">
        <v>0.68947695253837127</v>
      </c>
      <c r="V879">
        <v>3785298.8900000006</v>
      </c>
      <c r="W879">
        <v>0.68947695253837127</v>
      </c>
      <c r="X879">
        <v>1</v>
      </c>
      <c r="Y879">
        <v>1</v>
      </c>
      <c r="AA879">
        <v>49921.145272063091</v>
      </c>
      <c r="AB879">
        <v>14976.343581618927</v>
      </c>
      <c r="AC879">
        <v>2059931.8589070013</v>
      </c>
      <c r="AD879">
        <v>107447.41057467641</v>
      </c>
      <c r="AE879">
        <v>107447.41057467641</v>
      </c>
      <c r="AF879">
        <v>105438.84814701832</v>
      </c>
      <c r="AG879">
        <v>16.312145147769794</v>
      </c>
      <c r="AH879">
        <v>117.03108622569889</v>
      </c>
      <c r="AI879">
        <v>114.8433718694038</v>
      </c>
      <c r="AJ879">
        <v>0</v>
      </c>
      <c r="AK879">
        <v>0</v>
      </c>
      <c r="AL879">
        <v>0</v>
      </c>
      <c r="AM879">
        <v>0</v>
      </c>
      <c r="AN879">
        <v>120415.19</v>
      </c>
      <c r="AO879">
        <v>131.15</v>
      </c>
      <c r="AP879">
        <v>6081125.7699999996</v>
      </c>
      <c r="AQ879">
        <v>6201540.96</v>
      </c>
      <c r="AS879">
        <v>6201540.96</v>
      </c>
      <c r="AU879">
        <v>104</v>
      </c>
      <c r="AV879">
        <v>52</v>
      </c>
      <c r="AX879">
        <v>4.16</v>
      </c>
      <c r="AY879">
        <v>528.66</v>
      </c>
    </row>
    <row r="880" spans="1:51" x14ac:dyDescent="0.25">
      <c r="A880" t="s">
        <v>1966</v>
      </c>
      <c r="B880" t="s">
        <v>1967</v>
      </c>
      <c r="C880" t="s">
        <v>1957</v>
      </c>
      <c r="D880" t="s">
        <v>102</v>
      </c>
      <c r="F880">
        <v>374.38</v>
      </c>
      <c r="H880">
        <v>2224794.4299999997</v>
      </c>
      <c r="I880">
        <v>318402.7</v>
      </c>
      <c r="J880">
        <v>688595.28</v>
      </c>
      <c r="K880">
        <v>1899841.5457199996</v>
      </c>
      <c r="L880">
        <v>5131633.95572</v>
      </c>
      <c r="M880">
        <v>0.9</v>
      </c>
      <c r="N880">
        <v>4808454.71</v>
      </c>
      <c r="O880">
        <v>12843.78</v>
      </c>
      <c r="Q880">
        <v>1618338.54</v>
      </c>
      <c r="R880">
        <v>1828418.08</v>
      </c>
      <c r="S880">
        <v>3549954.74</v>
      </c>
      <c r="T880">
        <v>0.73827351074291392</v>
      </c>
      <c r="V880">
        <v>1258499.9699999997</v>
      </c>
      <c r="W880">
        <v>0.73827351074291392</v>
      </c>
      <c r="X880">
        <v>2</v>
      </c>
      <c r="Y880">
        <v>0</v>
      </c>
      <c r="AA880">
        <v>0</v>
      </c>
      <c r="AB880">
        <v>0</v>
      </c>
      <c r="AC880">
        <v>535415.12256149994</v>
      </c>
      <c r="AD880">
        <v>27927.607533717652</v>
      </c>
      <c r="AE880">
        <v>27927.607533717652</v>
      </c>
      <c r="AF880">
        <v>27405.544294719253</v>
      </c>
      <c r="AG880">
        <v>0</v>
      </c>
      <c r="AH880">
        <v>74.596953720064249</v>
      </c>
      <c r="AI880">
        <v>73.20247955211083</v>
      </c>
      <c r="AJ880">
        <v>0</v>
      </c>
      <c r="AK880">
        <v>0</v>
      </c>
      <c r="AL880">
        <v>0</v>
      </c>
      <c r="AM880">
        <v>0</v>
      </c>
      <c r="AN880">
        <v>27405.54</v>
      </c>
      <c r="AO880">
        <v>73.2</v>
      </c>
      <c r="AP880">
        <v>1867693.6300000001</v>
      </c>
      <c r="AQ880">
        <v>1895099.1700000002</v>
      </c>
      <c r="AS880">
        <v>1895099.1700000002</v>
      </c>
      <c r="AU880">
        <v>106</v>
      </c>
      <c r="AV880">
        <v>53</v>
      </c>
      <c r="AX880">
        <v>0</v>
      </c>
      <c r="AY880">
        <v>181</v>
      </c>
    </row>
    <row r="881" spans="1:51" x14ac:dyDescent="0.25">
      <c r="A881" t="s">
        <v>1968</v>
      </c>
      <c r="B881" t="s">
        <v>1969</v>
      </c>
      <c r="C881" t="s">
        <v>1957</v>
      </c>
      <c r="D881" t="s">
        <v>102</v>
      </c>
      <c r="F881">
        <v>206.78</v>
      </c>
      <c r="H881">
        <v>1185586.2</v>
      </c>
      <c r="I881">
        <v>175862.25</v>
      </c>
      <c r="J881">
        <v>324120.56</v>
      </c>
      <c r="K881">
        <v>1024071.4873200001</v>
      </c>
      <c r="L881">
        <v>2709640.4973200001</v>
      </c>
      <c r="M881">
        <v>0.9</v>
      </c>
      <c r="N881">
        <v>2541083.59</v>
      </c>
      <c r="O881">
        <v>12288.82</v>
      </c>
      <c r="Q881">
        <v>845472.12</v>
      </c>
      <c r="R881">
        <v>997608.9</v>
      </c>
      <c r="S881">
        <v>1962598.92</v>
      </c>
      <c r="T881">
        <v>0.77234724891517637</v>
      </c>
      <c r="V881">
        <v>578484.66999999993</v>
      </c>
      <c r="W881">
        <v>0.77234724891517637</v>
      </c>
      <c r="X881">
        <v>2</v>
      </c>
      <c r="Y881">
        <v>0</v>
      </c>
      <c r="AA881">
        <v>0</v>
      </c>
      <c r="AB881">
        <v>0</v>
      </c>
      <c r="AC881">
        <v>218240.38204080018</v>
      </c>
      <c r="AD881">
        <v>11383.562923073734</v>
      </c>
      <c r="AE881">
        <v>11383.562923073734</v>
      </c>
      <c r="AF881">
        <v>11170.764897901441</v>
      </c>
      <c r="AG881">
        <v>0</v>
      </c>
      <c r="AH881">
        <v>55.051566510657388</v>
      </c>
      <c r="AI881">
        <v>54.022462994010255</v>
      </c>
      <c r="AJ881">
        <v>0</v>
      </c>
      <c r="AK881">
        <v>0</v>
      </c>
      <c r="AL881">
        <v>0</v>
      </c>
      <c r="AM881">
        <v>0</v>
      </c>
      <c r="AN881">
        <v>11170.76</v>
      </c>
      <c r="AO881">
        <v>54.02</v>
      </c>
      <c r="AP881">
        <v>1012074.12</v>
      </c>
      <c r="AQ881">
        <v>1023244.88</v>
      </c>
      <c r="AS881">
        <v>1023244.88</v>
      </c>
      <c r="AU881">
        <v>106</v>
      </c>
      <c r="AV881">
        <v>53</v>
      </c>
      <c r="AX881">
        <v>0</v>
      </c>
      <c r="AY881">
        <v>75</v>
      </c>
    </row>
    <row r="882" spans="1:51" x14ac:dyDescent="0.25">
      <c r="A882" t="s">
        <v>1970</v>
      </c>
      <c r="B882" t="s">
        <v>1971</v>
      </c>
      <c r="C882" t="s">
        <v>1957</v>
      </c>
      <c r="D882" t="s">
        <v>102</v>
      </c>
      <c r="F882">
        <v>1110.95</v>
      </c>
      <c r="H882">
        <v>6766909.8100000005</v>
      </c>
      <c r="I882">
        <v>944840.75</v>
      </c>
      <c r="J882">
        <v>2403118.2599999998</v>
      </c>
      <c r="K882">
        <v>5785579.6178000001</v>
      </c>
      <c r="L882">
        <v>15900448.437800001</v>
      </c>
      <c r="M882">
        <v>0.9</v>
      </c>
      <c r="N882">
        <v>14888961.550000001</v>
      </c>
      <c r="O882">
        <v>13402</v>
      </c>
      <c r="Q882">
        <v>2841473.96</v>
      </c>
      <c r="R882">
        <v>7044719.5800000001</v>
      </c>
      <c r="S882">
        <v>10503310.960000001</v>
      </c>
      <c r="T882">
        <v>0.7054428157885867</v>
      </c>
      <c r="V882">
        <v>4385650.59</v>
      </c>
      <c r="W882">
        <v>0.7054428157885867</v>
      </c>
      <c r="X882">
        <v>2</v>
      </c>
      <c r="Y882">
        <v>0</v>
      </c>
      <c r="AA882">
        <v>0</v>
      </c>
      <c r="AB882">
        <v>0</v>
      </c>
      <c r="AC882">
        <v>2377366.3648045002</v>
      </c>
      <c r="AD882">
        <v>124005.00471948252</v>
      </c>
      <c r="AE882">
        <v>124005.00471948252</v>
      </c>
      <c r="AF882">
        <v>121686.92379050553</v>
      </c>
      <c r="AG882">
        <v>0</v>
      </c>
      <c r="AH882">
        <v>111.62068924747514</v>
      </c>
      <c r="AI882">
        <v>109.53411385796439</v>
      </c>
      <c r="AJ882">
        <v>0</v>
      </c>
      <c r="AK882">
        <v>0</v>
      </c>
      <c r="AL882">
        <v>0</v>
      </c>
      <c r="AM882">
        <v>0</v>
      </c>
      <c r="AN882">
        <v>121686.92</v>
      </c>
      <c r="AO882">
        <v>109.53</v>
      </c>
      <c r="AP882">
        <v>7398407.7400000002</v>
      </c>
      <c r="AQ882">
        <v>7520094.6600000001</v>
      </c>
      <c r="AS882">
        <v>7520094.6600000001</v>
      </c>
      <c r="AU882">
        <v>106</v>
      </c>
      <c r="AV882">
        <v>53</v>
      </c>
      <c r="AX882">
        <v>6.5</v>
      </c>
      <c r="AY882">
        <v>686.33</v>
      </c>
    </row>
    <row r="883" spans="1:51" x14ac:dyDescent="0.25">
      <c r="A883" t="s">
        <v>1972</v>
      </c>
      <c r="B883" t="s">
        <v>1973</v>
      </c>
      <c r="C883" t="s">
        <v>1957</v>
      </c>
      <c r="D883" t="s">
        <v>211</v>
      </c>
      <c r="F883">
        <v>78.5</v>
      </c>
      <c r="H883">
        <v>437519.35999999999</v>
      </c>
      <c r="I883">
        <v>66762.679999999993</v>
      </c>
      <c r="J883">
        <v>117616.78000000001</v>
      </c>
      <c r="K883">
        <v>344265.39600000001</v>
      </c>
      <c r="L883">
        <v>966164.21600000001</v>
      </c>
      <c r="M883">
        <v>0.9</v>
      </c>
      <c r="N883">
        <v>903974.33</v>
      </c>
      <c r="O883">
        <v>11515.59</v>
      </c>
      <c r="Q883">
        <v>952546.76</v>
      </c>
      <c r="R883">
        <v>90168.94</v>
      </c>
      <c r="S883">
        <v>1114953.97</v>
      </c>
      <c r="T883">
        <v>1.2333911849023411</v>
      </c>
      <c r="V883">
        <v>-210979.64</v>
      </c>
      <c r="W883">
        <v>1.2333911849023411</v>
      </c>
      <c r="X883">
        <v>4</v>
      </c>
      <c r="Y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0.92201139270145005</v>
      </c>
      <c r="AL883">
        <v>0</v>
      </c>
      <c r="AM883">
        <v>72.377894327063828</v>
      </c>
      <c r="AN883">
        <v>72.37</v>
      </c>
      <c r="AO883">
        <v>0.92</v>
      </c>
      <c r="AP883">
        <v>90168.94</v>
      </c>
      <c r="AQ883">
        <v>90241.31</v>
      </c>
      <c r="AS883">
        <v>90241.31</v>
      </c>
      <c r="AU883">
        <v>106</v>
      </c>
      <c r="AV883">
        <v>53</v>
      </c>
      <c r="AX883">
        <v>0</v>
      </c>
      <c r="AY883">
        <v>27</v>
      </c>
    </row>
    <row r="884" spans="1:51" x14ac:dyDescent="0.25">
      <c r="A884" t="s">
        <v>1974</v>
      </c>
      <c r="B884" t="s">
        <v>1975</v>
      </c>
      <c r="C884" t="s">
        <v>1957</v>
      </c>
      <c r="D884" t="s">
        <v>102</v>
      </c>
      <c r="F884">
        <v>947.96</v>
      </c>
      <c r="H884">
        <v>5533793.2699999996</v>
      </c>
      <c r="I884">
        <v>806221.02</v>
      </c>
      <c r="J884">
        <v>1473376.3800000001</v>
      </c>
      <c r="K884">
        <v>4731468.9622400012</v>
      </c>
      <c r="L884">
        <v>12544859.632240001</v>
      </c>
      <c r="M884">
        <v>0.9</v>
      </c>
      <c r="N884">
        <v>11763520.560000001</v>
      </c>
      <c r="O884">
        <v>12409.3</v>
      </c>
      <c r="Q884">
        <v>3144679.56</v>
      </c>
      <c r="R884">
        <v>4165744.76</v>
      </c>
      <c r="S884">
        <v>7692576.6500000004</v>
      </c>
      <c r="T884">
        <v>0.65393490076069538</v>
      </c>
      <c r="V884">
        <v>4070943.91</v>
      </c>
      <c r="W884">
        <v>0.65393490076069538</v>
      </c>
      <c r="X884">
        <v>1</v>
      </c>
      <c r="Y884">
        <v>1</v>
      </c>
      <c r="AA884">
        <v>466273.96853500791</v>
      </c>
      <c r="AB884">
        <v>139882.19056050238</v>
      </c>
      <c r="AC884">
        <v>2050881.344430706</v>
      </c>
      <c r="AD884">
        <v>106975.32974314709</v>
      </c>
      <c r="AE884">
        <v>106975.32974314709</v>
      </c>
      <c r="AF884">
        <v>104975.59213328549</v>
      </c>
      <c r="AG884">
        <v>147.56127954819019</v>
      </c>
      <c r="AH884">
        <v>112.84793635084506</v>
      </c>
      <c r="AI884">
        <v>110.73841948319074</v>
      </c>
      <c r="AJ884">
        <v>0</v>
      </c>
      <c r="AK884">
        <v>0</v>
      </c>
      <c r="AL884">
        <v>0</v>
      </c>
      <c r="AM884">
        <v>0</v>
      </c>
      <c r="AN884">
        <v>244857.78</v>
      </c>
      <c r="AO884">
        <v>258.29000000000002</v>
      </c>
      <c r="AP884">
        <v>4265612.6100000003</v>
      </c>
      <c r="AQ884">
        <v>4510470.3900000006</v>
      </c>
      <c r="AS884">
        <v>4510470.3900000006</v>
      </c>
      <c r="AU884">
        <v>104</v>
      </c>
      <c r="AV884">
        <v>52</v>
      </c>
      <c r="AX884">
        <v>0</v>
      </c>
      <c r="AY884">
        <v>335.66</v>
      </c>
    </row>
    <row r="885" spans="1:51" x14ac:dyDescent="0.25">
      <c r="A885" t="s">
        <v>1976</v>
      </c>
      <c r="B885" t="s">
        <v>1977</v>
      </c>
      <c r="C885" t="s">
        <v>1957</v>
      </c>
      <c r="D885" t="s">
        <v>102</v>
      </c>
      <c r="F885">
        <v>5068.8599999999997</v>
      </c>
      <c r="H885">
        <v>31946622.600000001</v>
      </c>
      <c r="I885">
        <v>4310964.05</v>
      </c>
      <c r="J885">
        <v>13447985.879999999</v>
      </c>
      <c r="K885">
        <v>27406287.376839999</v>
      </c>
      <c r="L885">
        <v>77111859.906839997</v>
      </c>
      <c r="M885">
        <v>0.9</v>
      </c>
      <c r="N885">
        <v>72141302.650000006</v>
      </c>
      <c r="O885">
        <v>14232.25</v>
      </c>
      <c r="Q885">
        <v>11572036.91</v>
      </c>
      <c r="R885">
        <v>35165540.270000003</v>
      </c>
      <c r="S885">
        <v>50336235.330000006</v>
      </c>
      <c r="T885">
        <v>0.69774502928247306</v>
      </c>
      <c r="V885">
        <v>21805067.32</v>
      </c>
      <c r="W885">
        <v>0.69774502928247306</v>
      </c>
      <c r="X885">
        <v>2</v>
      </c>
      <c r="Y885">
        <v>0</v>
      </c>
      <c r="AA885">
        <v>0</v>
      </c>
      <c r="AB885">
        <v>0</v>
      </c>
      <c r="AC885">
        <v>12384787.372283999</v>
      </c>
      <c r="AD885">
        <v>645998.71491668781</v>
      </c>
      <c r="AE885">
        <v>645998.71491668781</v>
      </c>
      <c r="AF885">
        <v>633922.77246114309</v>
      </c>
      <c r="AG885">
        <v>0</v>
      </c>
      <c r="AH885">
        <v>127.44457627882558</v>
      </c>
      <c r="AI885">
        <v>125.06219790271247</v>
      </c>
      <c r="AJ885">
        <v>0</v>
      </c>
      <c r="AK885">
        <v>0</v>
      </c>
      <c r="AL885">
        <v>0</v>
      </c>
      <c r="AM885">
        <v>0</v>
      </c>
      <c r="AN885">
        <v>633922.77</v>
      </c>
      <c r="AO885">
        <v>125.06</v>
      </c>
      <c r="AP885">
        <v>38095649.199999996</v>
      </c>
      <c r="AQ885">
        <v>38729571.969999999</v>
      </c>
      <c r="AS885">
        <v>38729571.969999999</v>
      </c>
      <c r="AU885">
        <v>104</v>
      </c>
      <c r="AV885">
        <v>52</v>
      </c>
      <c r="AX885">
        <v>182.5</v>
      </c>
      <c r="AY885">
        <v>4032</v>
      </c>
    </row>
    <row r="886" spans="1:51" x14ac:dyDescent="0.25">
      <c r="A886" t="s">
        <v>1978</v>
      </c>
      <c r="B886" t="s">
        <v>1979</v>
      </c>
      <c r="C886" t="s">
        <v>1957</v>
      </c>
      <c r="D886" t="s">
        <v>222</v>
      </c>
      <c r="F886">
        <v>70.5</v>
      </c>
      <c r="H886">
        <v>434324.63</v>
      </c>
      <c r="I886">
        <v>59958.84</v>
      </c>
      <c r="J886">
        <v>101795.88</v>
      </c>
      <c r="K886">
        <v>365601.90599999996</v>
      </c>
      <c r="L886">
        <v>961681.25599999994</v>
      </c>
      <c r="M886">
        <v>0.9</v>
      </c>
      <c r="N886">
        <v>902073.32</v>
      </c>
      <c r="O886">
        <v>12795.36</v>
      </c>
      <c r="Q886">
        <v>1198133.54</v>
      </c>
      <c r="R886">
        <v>49601.57</v>
      </c>
      <c r="S886">
        <v>1434772.8</v>
      </c>
      <c r="T886">
        <v>1.5905279185066687</v>
      </c>
      <c r="V886">
        <v>-532699.4800000001</v>
      </c>
      <c r="W886">
        <v>1.5905279185066687</v>
      </c>
      <c r="X886">
        <v>4</v>
      </c>
      <c r="Y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1.0244778363086162</v>
      </c>
      <c r="AL886">
        <v>0</v>
      </c>
      <c r="AM886">
        <v>72.225687459757438</v>
      </c>
      <c r="AN886">
        <v>72.22</v>
      </c>
      <c r="AO886">
        <v>1.02</v>
      </c>
      <c r="AP886">
        <v>49601.569999999992</v>
      </c>
      <c r="AQ886">
        <v>49673.789999999994</v>
      </c>
      <c r="AS886">
        <v>49673.789999999994</v>
      </c>
      <c r="AU886">
        <v>106</v>
      </c>
      <c r="AV886">
        <v>53</v>
      </c>
      <c r="AX886">
        <v>0</v>
      </c>
      <c r="AY886">
        <v>22</v>
      </c>
    </row>
    <row r="887" spans="1:51" x14ac:dyDescent="0.25">
      <c r="A887" t="s">
        <v>1980</v>
      </c>
      <c r="B887" t="s">
        <v>1981</v>
      </c>
      <c r="C887" t="s">
        <v>1957</v>
      </c>
      <c r="D887" t="s">
        <v>102</v>
      </c>
      <c r="F887">
        <v>861.54</v>
      </c>
      <c r="H887">
        <v>4993447.59</v>
      </c>
      <c r="I887">
        <v>732722.53</v>
      </c>
      <c r="J887">
        <v>1276334.2000000002</v>
      </c>
      <c r="K887">
        <v>4244007.5517600002</v>
      </c>
      <c r="L887">
        <v>11246511.87176</v>
      </c>
      <c r="M887">
        <v>0.9</v>
      </c>
      <c r="N887">
        <v>10546261.43</v>
      </c>
      <c r="O887">
        <v>12241.17</v>
      </c>
      <c r="Q887">
        <v>4809640.9400000004</v>
      </c>
      <c r="R887">
        <v>2614777.21</v>
      </c>
      <c r="S887">
        <v>7631420.0300000003</v>
      </c>
      <c r="T887">
        <v>0.72361377353036094</v>
      </c>
      <c r="V887">
        <v>2914841.3999999994</v>
      </c>
      <c r="W887">
        <v>0.72361377353036094</v>
      </c>
      <c r="X887">
        <v>2</v>
      </c>
      <c r="Y887">
        <v>0</v>
      </c>
      <c r="AA887">
        <v>0</v>
      </c>
      <c r="AB887">
        <v>0</v>
      </c>
      <c r="AC887">
        <v>1083575.3872025001</v>
      </c>
      <c r="AD887">
        <v>56520.010122634492</v>
      </c>
      <c r="AE887">
        <v>56520.010122634492</v>
      </c>
      <c r="AF887">
        <v>55463.456333799542</v>
      </c>
      <c r="AG887">
        <v>0</v>
      </c>
      <c r="AH887">
        <v>65.603466029011415</v>
      </c>
      <c r="AI887">
        <v>64.377111142604576</v>
      </c>
      <c r="AJ887">
        <v>0</v>
      </c>
      <c r="AK887">
        <v>0</v>
      </c>
      <c r="AL887">
        <v>0</v>
      </c>
      <c r="AM887">
        <v>0</v>
      </c>
      <c r="AN887">
        <v>55463.45</v>
      </c>
      <c r="AO887">
        <v>64.37</v>
      </c>
      <c r="AP887">
        <v>2677447.09</v>
      </c>
      <c r="AQ887">
        <v>2732910.54</v>
      </c>
      <c r="AS887">
        <v>2732910.54</v>
      </c>
      <c r="AU887">
        <v>102</v>
      </c>
      <c r="AV887">
        <v>51</v>
      </c>
      <c r="AX887">
        <v>0.5</v>
      </c>
      <c r="AY887">
        <v>276.66000000000003</v>
      </c>
    </row>
    <row r="888" spans="1:51" x14ac:dyDescent="0.25">
      <c r="A888" t="s">
        <v>1982</v>
      </c>
      <c r="B888" t="s">
        <v>1983</v>
      </c>
      <c r="C888" t="s">
        <v>1984</v>
      </c>
      <c r="D888" t="s">
        <v>97</v>
      </c>
      <c r="F888">
        <v>65</v>
      </c>
      <c r="H888">
        <v>395948.52</v>
      </c>
      <c r="I888">
        <v>55281.2</v>
      </c>
      <c r="J888">
        <v>107469.14999999998</v>
      </c>
      <c r="K888">
        <v>356104.91600000003</v>
      </c>
      <c r="L888">
        <v>914803.78600000008</v>
      </c>
      <c r="M888">
        <v>1.0572999999999999</v>
      </c>
      <c r="N888">
        <v>946817.23</v>
      </c>
      <c r="O888">
        <v>14566.41</v>
      </c>
      <c r="Q888">
        <v>94681.72</v>
      </c>
      <c r="R888">
        <v>379567.33</v>
      </c>
      <c r="S888">
        <v>474249.05000000005</v>
      </c>
      <c r="T888">
        <v>0.50088764227495108</v>
      </c>
      <c r="V888">
        <v>472568.17999999993</v>
      </c>
      <c r="W888">
        <v>0.50088764227495108</v>
      </c>
      <c r="X888">
        <v>1</v>
      </c>
      <c r="Y888">
        <v>1</v>
      </c>
      <c r="AA888">
        <v>182437.0418229315</v>
      </c>
      <c r="AB888">
        <v>54731.112546879449</v>
      </c>
      <c r="AC888">
        <v>290839.81000780844</v>
      </c>
      <c r="AD888">
        <v>15170.397186803597</v>
      </c>
      <c r="AE888">
        <v>15170.397186803597</v>
      </c>
      <c r="AF888">
        <v>14886.810177688225</v>
      </c>
      <c r="AG888">
        <v>842.01711610583766</v>
      </c>
      <c r="AH888">
        <v>233.39072595082456</v>
      </c>
      <c r="AI888">
        <v>229.02784888751114</v>
      </c>
      <c r="AJ888">
        <v>0</v>
      </c>
      <c r="AK888">
        <v>0</v>
      </c>
      <c r="AL888">
        <v>0</v>
      </c>
      <c r="AM888">
        <v>0</v>
      </c>
      <c r="AN888">
        <v>69617.919999999998</v>
      </c>
      <c r="AO888">
        <v>1071.04</v>
      </c>
      <c r="AP888">
        <v>379567.33</v>
      </c>
      <c r="AQ888">
        <v>449185.25</v>
      </c>
      <c r="AS888">
        <v>449185.25</v>
      </c>
      <c r="AU888">
        <v>86</v>
      </c>
      <c r="AV888">
        <v>43</v>
      </c>
      <c r="AX888">
        <v>3</v>
      </c>
      <c r="AY888">
        <v>23.11267968162047</v>
      </c>
    </row>
    <row r="889" spans="1:51" x14ac:dyDescent="0.25">
      <c r="A889" t="s">
        <v>1985</v>
      </c>
      <c r="B889" t="s">
        <v>1986</v>
      </c>
      <c r="C889" t="s">
        <v>1984</v>
      </c>
      <c r="D889" t="s">
        <v>97</v>
      </c>
      <c r="F889">
        <v>42.97</v>
      </c>
      <c r="H889">
        <v>252840.49</v>
      </c>
      <c r="I889">
        <v>36545.120000000003</v>
      </c>
      <c r="J889">
        <v>69170.059999999983</v>
      </c>
      <c r="K889">
        <v>215512.81767999998</v>
      </c>
      <c r="L889">
        <v>574068.48768000002</v>
      </c>
      <c r="M889">
        <v>1.0572999999999999</v>
      </c>
      <c r="N889">
        <v>594613.72</v>
      </c>
      <c r="O889">
        <v>13837.88</v>
      </c>
      <c r="Q889">
        <v>59461.37</v>
      </c>
      <c r="R889">
        <v>542924.93000000005</v>
      </c>
      <c r="S889">
        <v>602386.30000000005</v>
      </c>
      <c r="T889">
        <v>1.0130716459082041</v>
      </c>
      <c r="V889">
        <v>-7772.5800000000745</v>
      </c>
      <c r="W889">
        <v>1.0130716459082041</v>
      </c>
      <c r="X889">
        <v>4</v>
      </c>
      <c r="Y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1.1079481028786013</v>
      </c>
      <c r="AL889">
        <v>0</v>
      </c>
      <c r="AM889">
        <v>47.608529980693497</v>
      </c>
      <c r="AN889">
        <v>47.6</v>
      </c>
      <c r="AO889">
        <v>1.1000000000000001</v>
      </c>
      <c r="AP889">
        <v>542924.93000000005</v>
      </c>
      <c r="AQ889">
        <v>542972.53</v>
      </c>
      <c r="AS889">
        <v>542972.53</v>
      </c>
      <c r="AU889">
        <v>86</v>
      </c>
      <c r="AV889">
        <v>43</v>
      </c>
      <c r="AX889">
        <v>2</v>
      </c>
      <c r="AY889">
        <v>15.27925916798818</v>
      </c>
    </row>
    <row r="890" spans="1:51" x14ac:dyDescent="0.25">
      <c r="A890" t="s">
        <v>1987</v>
      </c>
      <c r="B890" t="s">
        <v>1988</v>
      </c>
      <c r="C890" t="s">
        <v>1984</v>
      </c>
      <c r="D890" t="s">
        <v>97</v>
      </c>
      <c r="F890">
        <v>13</v>
      </c>
      <c r="H890">
        <v>78681.960000000006</v>
      </c>
      <c r="I890">
        <v>11056.24</v>
      </c>
      <c r="J890">
        <v>17708.479999999996</v>
      </c>
      <c r="K890">
        <v>70397.981999999989</v>
      </c>
      <c r="L890">
        <v>177844.66200000001</v>
      </c>
      <c r="M890">
        <v>1.0572999999999999</v>
      </c>
      <c r="N890">
        <v>184001.35</v>
      </c>
      <c r="O890">
        <v>14153.95</v>
      </c>
      <c r="Q890">
        <v>18400.13</v>
      </c>
      <c r="R890">
        <v>105157.07</v>
      </c>
      <c r="S890">
        <v>123557.20000000001</v>
      </c>
      <c r="T890">
        <v>0.67150159496112394</v>
      </c>
      <c r="V890">
        <v>60444.149999999994</v>
      </c>
      <c r="W890">
        <v>0.67150159496112394</v>
      </c>
      <c r="X890">
        <v>1</v>
      </c>
      <c r="Y890">
        <v>1</v>
      </c>
      <c r="AA890">
        <v>4061.0177437173988</v>
      </c>
      <c r="AB890">
        <v>1218.3053231152196</v>
      </c>
      <c r="AC890">
        <v>36743.13870919629</v>
      </c>
      <c r="AD890">
        <v>1916.5464593494285</v>
      </c>
      <c r="AE890">
        <v>1916.5464593494285</v>
      </c>
      <c r="AF890">
        <v>1880.7196005305741</v>
      </c>
      <c r="AG890">
        <v>93.715794085786129</v>
      </c>
      <c r="AH890">
        <v>147.4266507191868</v>
      </c>
      <c r="AI890">
        <v>144.67073850235187</v>
      </c>
      <c r="AJ890">
        <v>0</v>
      </c>
      <c r="AK890">
        <v>0</v>
      </c>
      <c r="AL890">
        <v>0</v>
      </c>
      <c r="AM890">
        <v>0</v>
      </c>
      <c r="AN890">
        <v>3099.02</v>
      </c>
      <c r="AO890">
        <v>238.38</v>
      </c>
      <c r="AP890">
        <v>105157.07</v>
      </c>
      <c r="AQ890">
        <v>108256.09000000001</v>
      </c>
      <c r="AS890">
        <v>108256.09000000001</v>
      </c>
      <c r="AU890">
        <v>86</v>
      </c>
      <c r="AV890">
        <v>43</v>
      </c>
      <c r="AX890">
        <v>0</v>
      </c>
      <c r="AY890">
        <v>4.6225359363240939</v>
      </c>
    </row>
    <row r="891" spans="1:51" x14ac:dyDescent="0.25">
      <c r="A891" t="s">
        <v>1989</v>
      </c>
      <c r="B891" t="s">
        <v>1990</v>
      </c>
      <c r="C891" t="s">
        <v>1984</v>
      </c>
      <c r="D891" t="s">
        <v>211</v>
      </c>
      <c r="F891">
        <v>1234.75</v>
      </c>
      <c r="H891">
        <v>6696813.8300000001</v>
      </c>
      <c r="I891">
        <v>1050130.18</v>
      </c>
      <c r="J891">
        <v>1455325.8199999998</v>
      </c>
      <c r="K891">
        <v>5261245.7970000003</v>
      </c>
      <c r="L891">
        <v>14463515.627</v>
      </c>
      <c r="M891">
        <v>1.0572999999999999</v>
      </c>
      <c r="N891">
        <v>14990805.68</v>
      </c>
      <c r="O891">
        <v>12140.76</v>
      </c>
      <c r="Q891">
        <v>17930698.02</v>
      </c>
      <c r="R891">
        <v>555438.61</v>
      </c>
      <c r="S891">
        <v>18880299.719999999</v>
      </c>
      <c r="T891">
        <v>1.2594586390502795</v>
      </c>
      <c r="V891">
        <v>-3889494.0399999991</v>
      </c>
      <c r="W891">
        <v>1.2594586390502795</v>
      </c>
      <c r="X891">
        <v>4</v>
      </c>
      <c r="Y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0.97206607337163131</v>
      </c>
      <c r="AL891">
        <v>0</v>
      </c>
      <c r="AM891">
        <v>1200.2585840956217</v>
      </c>
      <c r="AN891">
        <v>1200.25</v>
      </c>
      <c r="AO891">
        <v>0.97</v>
      </c>
      <c r="AP891">
        <v>558288.07999999996</v>
      </c>
      <c r="AQ891">
        <v>559488.32999999996</v>
      </c>
      <c r="AS891">
        <v>559488.32999999996</v>
      </c>
      <c r="AU891">
        <v>86</v>
      </c>
      <c r="AV891">
        <v>43</v>
      </c>
      <c r="AX891">
        <v>24</v>
      </c>
      <c r="AY891">
        <v>199</v>
      </c>
    </row>
    <row r="892" spans="1:51" x14ac:dyDescent="0.25">
      <c r="A892" t="s">
        <v>1997</v>
      </c>
      <c r="B892" t="s">
        <v>1998</v>
      </c>
      <c r="C892" t="s">
        <v>1984</v>
      </c>
      <c r="D892" t="s">
        <v>211</v>
      </c>
      <c r="F892">
        <v>110.75</v>
      </c>
      <c r="H892">
        <v>652710.54</v>
      </c>
      <c r="I892">
        <v>94190.66</v>
      </c>
      <c r="J892">
        <v>224711.96999999997</v>
      </c>
      <c r="K892">
        <v>514001.21700000006</v>
      </c>
      <c r="L892">
        <v>1485614.3870000001</v>
      </c>
      <c r="M892">
        <v>1.0572999999999999</v>
      </c>
      <c r="N892">
        <v>1541287.82</v>
      </c>
      <c r="O892">
        <v>13916.82</v>
      </c>
      <c r="Q892">
        <v>2787573.3</v>
      </c>
      <c r="R892">
        <v>130578.84</v>
      </c>
      <c r="S892">
        <v>2972893.1499999994</v>
      </c>
      <c r="T892">
        <v>1.928837113628783</v>
      </c>
      <c r="V892">
        <v>-1431605.3299999994</v>
      </c>
      <c r="W892">
        <v>1.928837113628783</v>
      </c>
      <c r="X892">
        <v>4</v>
      </c>
      <c r="Y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1.1142685109171115</v>
      </c>
      <c r="AL892">
        <v>0</v>
      </c>
      <c r="AM892">
        <v>123.40523758407009</v>
      </c>
      <c r="AN892">
        <v>123.4</v>
      </c>
      <c r="AO892">
        <v>1.1100000000000001</v>
      </c>
      <c r="AP892">
        <v>130578.84</v>
      </c>
      <c r="AQ892">
        <v>130702.23999999999</v>
      </c>
      <c r="AS892">
        <v>130702.23999999999</v>
      </c>
      <c r="AU892">
        <v>86</v>
      </c>
      <c r="AV892">
        <v>43</v>
      </c>
      <c r="AX892">
        <v>5</v>
      </c>
      <c r="AY892">
        <v>57</v>
      </c>
    </row>
    <row r="893" spans="1:51" x14ac:dyDescent="0.25">
      <c r="A893" t="s">
        <v>1999</v>
      </c>
      <c r="B893" t="s">
        <v>2000</v>
      </c>
      <c r="C893" t="s">
        <v>1984</v>
      </c>
      <c r="D893" t="s">
        <v>211</v>
      </c>
      <c r="F893">
        <v>269.97000000000003</v>
      </c>
      <c r="H893">
        <v>1621185.48</v>
      </c>
      <c r="I893">
        <v>229604.08</v>
      </c>
      <c r="J893">
        <v>722748.79999999993</v>
      </c>
      <c r="K893">
        <v>1314821.0316799998</v>
      </c>
      <c r="L893">
        <v>3888359.3916799994</v>
      </c>
      <c r="M893">
        <v>1.0572999999999999</v>
      </c>
      <c r="N893">
        <v>4035823.13</v>
      </c>
      <c r="O893">
        <v>14949.15</v>
      </c>
      <c r="Q893">
        <v>2472345.2400000002</v>
      </c>
      <c r="R893">
        <v>671836.2</v>
      </c>
      <c r="S893">
        <v>4323338.7</v>
      </c>
      <c r="T893">
        <v>1.0712408747208901</v>
      </c>
      <c r="V893">
        <v>-287515.5700000003</v>
      </c>
      <c r="W893">
        <v>1.0712408747208901</v>
      </c>
      <c r="X893">
        <v>4</v>
      </c>
      <c r="Y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1.1969236948260782</v>
      </c>
      <c r="AL893">
        <v>0</v>
      </c>
      <c r="AM893">
        <v>323.13348989219634</v>
      </c>
      <c r="AN893">
        <v>323.13</v>
      </c>
      <c r="AO893">
        <v>1.19</v>
      </c>
      <c r="AP893">
        <v>671836.2</v>
      </c>
      <c r="AQ893">
        <v>672159.33</v>
      </c>
      <c r="AS893">
        <v>672159.33</v>
      </c>
      <c r="AU893">
        <v>86</v>
      </c>
      <c r="AV893">
        <v>43</v>
      </c>
      <c r="AX893">
        <v>32</v>
      </c>
      <c r="AY893">
        <v>190.66</v>
      </c>
    </row>
    <row r="894" spans="1:51" x14ac:dyDescent="0.25">
      <c r="A894" t="s">
        <v>2001</v>
      </c>
      <c r="B894" t="s">
        <v>2002</v>
      </c>
      <c r="C894" t="s">
        <v>1984</v>
      </c>
      <c r="D894" t="s">
        <v>211</v>
      </c>
      <c r="F894">
        <v>10541.71</v>
      </c>
      <c r="H894">
        <v>64796765.609999999</v>
      </c>
      <c r="I894">
        <v>8965513.5199999996</v>
      </c>
      <c r="J894">
        <v>32478458.620000001</v>
      </c>
      <c r="K894">
        <v>56077203.509240001</v>
      </c>
      <c r="L894">
        <v>162317941.25924</v>
      </c>
      <c r="M894">
        <v>1.0572999999999999</v>
      </c>
      <c r="N894">
        <v>168405535.53</v>
      </c>
      <c r="O894">
        <v>15975.16</v>
      </c>
      <c r="Q894">
        <v>21543816.43</v>
      </c>
      <c r="R894">
        <v>86883801.969999999</v>
      </c>
      <c r="S894">
        <v>110121784.91</v>
      </c>
      <c r="T894">
        <v>0.6539083443036986</v>
      </c>
      <c r="V894">
        <v>58283750.620000005</v>
      </c>
      <c r="W894">
        <v>0.6539083443036986</v>
      </c>
      <c r="X894">
        <v>1</v>
      </c>
      <c r="Y894">
        <v>1</v>
      </c>
      <c r="AA894">
        <v>6679609.7673481852</v>
      </c>
      <c r="AB894">
        <v>2003882.9302044555</v>
      </c>
      <c r="AC894">
        <v>34600110.292210728</v>
      </c>
      <c r="AD894">
        <v>1804764.6772494982</v>
      </c>
      <c r="AE894">
        <v>1804764.6772494982</v>
      </c>
      <c r="AF894">
        <v>1771027.4052007832</v>
      </c>
      <c r="AG894">
        <v>190.09087996202283</v>
      </c>
      <c r="AH894">
        <v>171.20226957955572</v>
      </c>
      <c r="AI894">
        <v>168.00190910210804</v>
      </c>
      <c r="AJ894">
        <v>0</v>
      </c>
      <c r="AK894">
        <v>0</v>
      </c>
      <c r="AL894">
        <v>0</v>
      </c>
      <c r="AM894">
        <v>0</v>
      </c>
      <c r="AN894">
        <v>3774910.33</v>
      </c>
      <c r="AO894">
        <v>358.09</v>
      </c>
      <c r="AP894">
        <v>94393522.429999992</v>
      </c>
      <c r="AQ894">
        <v>98168432.75999999</v>
      </c>
      <c r="AS894">
        <v>98168432.75999999</v>
      </c>
      <c r="AU894">
        <v>86</v>
      </c>
      <c r="AV894">
        <v>43</v>
      </c>
      <c r="AX894">
        <v>1840</v>
      </c>
      <c r="AY894">
        <v>8485</v>
      </c>
    </row>
    <row r="895" spans="1:51" x14ac:dyDescent="0.25">
      <c r="A895" t="s">
        <v>2003</v>
      </c>
      <c r="B895" t="s">
        <v>2004</v>
      </c>
      <c r="C895" t="s">
        <v>1984</v>
      </c>
      <c r="D895" t="s">
        <v>211</v>
      </c>
      <c r="F895">
        <v>451.46</v>
      </c>
      <c r="H895">
        <v>2721955.96</v>
      </c>
      <c r="I895">
        <v>383957.7</v>
      </c>
      <c r="J895">
        <v>1399486.0999999999</v>
      </c>
      <c r="K895">
        <v>2388525.2682400001</v>
      </c>
      <c r="L895">
        <v>6893925.0282399999</v>
      </c>
      <c r="M895">
        <v>1.0572999999999999</v>
      </c>
      <c r="N895">
        <v>7152084.4299999997</v>
      </c>
      <c r="O895">
        <v>15842.12</v>
      </c>
      <c r="Q895">
        <v>1520195.12</v>
      </c>
      <c r="R895">
        <v>2675844.42</v>
      </c>
      <c r="S895">
        <v>4258295.97</v>
      </c>
      <c r="T895">
        <v>0.59539229600509624</v>
      </c>
      <c r="V895">
        <v>2893788.46</v>
      </c>
      <c r="W895">
        <v>0.59539229600509624</v>
      </c>
      <c r="X895">
        <v>1</v>
      </c>
      <c r="Y895">
        <v>1</v>
      </c>
      <c r="AA895">
        <v>702190.83136961516</v>
      </c>
      <c r="AB895">
        <v>210657.24941088454</v>
      </c>
      <c r="AC895">
        <v>1569615.1994290785</v>
      </c>
      <c r="AD895">
        <v>81872.168755521343</v>
      </c>
      <c r="AE895">
        <v>81872.168755521343</v>
      </c>
      <c r="AF895">
        <v>80341.695744085358</v>
      </c>
      <c r="AG895">
        <v>466.61331991956001</v>
      </c>
      <c r="AH895">
        <v>181.34977352483352</v>
      </c>
      <c r="AI895">
        <v>177.9597212246608</v>
      </c>
      <c r="AJ895">
        <v>0</v>
      </c>
      <c r="AK895">
        <v>0</v>
      </c>
      <c r="AL895">
        <v>0</v>
      </c>
      <c r="AM895">
        <v>0</v>
      </c>
      <c r="AN895">
        <v>290998.94</v>
      </c>
      <c r="AO895">
        <v>644.57000000000005</v>
      </c>
      <c r="AP895">
        <v>2898273.7099999995</v>
      </c>
      <c r="AQ895">
        <v>3189272.6499999994</v>
      </c>
      <c r="AS895">
        <v>3189272.6499999994</v>
      </c>
      <c r="AU895">
        <v>86</v>
      </c>
      <c r="AV895">
        <v>43</v>
      </c>
      <c r="AX895">
        <v>102</v>
      </c>
      <c r="AY895">
        <v>337.66</v>
      </c>
    </row>
    <row r="896" spans="1:51" x14ac:dyDescent="0.25">
      <c r="A896" t="s">
        <v>2007</v>
      </c>
      <c r="B896" t="s">
        <v>2008</v>
      </c>
      <c r="C896" t="s">
        <v>1984</v>
      </c>
      <c r="D896" t="s">
        <v>211</v>
      </c>
      <c r="F896">
        <v>302.8</v>
      </c>
      <c r="H896">
        <v>1879206.0900000003</v>
      </c>
      <c r="I896">
        <v>257525.34</v>
      </c>
      <c r="J896">
        <v>1029862.8400000001</v>
      </c>
      <c r="K896">
        <v>1644791.4732000001</v>
      </c>
      <c r="L896">
        <v>4811385.7432000004</v>
      </c>
      <c r="M896">
        <v>1.0572999999999999</v>
      </c>
      <c r="N896">
        <v>4992831.59</v>
      </c>
      <c r="O896">
        <v>16488.87</v>
      </c>
      <c r="Q896">
        <v>2180886.9300000002</v>
      </c>
      <c r="R896">
        <v>1373636.7</v>
      </c>
      <c r="S896">
        <v>3576157.58</v>
      </c>
      <c r="T896">
        <v>0.71625840277941366</v>
      </c>
      <c r="V896">
        <v>1416674.0099999998</v>
      </c>
      <c r="W896">
        <v>0.71625840277941366</v>
      </c>
      <c r="X896">
        <v>2</v>
      </c>
      <c r="Y896">
        <v>0</v>
      </c>
      <c r="AA896">
        <v>0</v>
      </c>
      <c r="AB896">
        <v>0</v>
      </c>
      <c r="AC896">
        <v>610156.65500009991</v>
      </c>
      <c r="AD896">
        <v>31826.175385943538</v>
      </c>
      <c r="AE896">
        <v>31826.175385943538</v>
      </c>
      <c r="AF896">
        <v>31231.234477136481</v>
      </c>
      <c r="AG896">
        <v>0</v>
      </c>
      <c r="AH896">
        <v>105.10625953085712</v>
      </c>
      <c r="AI896">
        <v>103.14146128512708</v>
      </c>
      <c r="AJ896">
        <v>0</v>
      </c>
      <c r="AK896">
        <v>0</v>
      </c>
      <c r="AL896">
        <v>0</v>
      </c>
      <c r="AM896">
        <v>0</v>
      </c>
      <c r="AN896">
        <v>31231.23</v>
      </c>
      <c r="AO896">
        <v>103.14</v>
      </c>
      <c r="AP896">
        <v>1679578</v>
      </c>
      <c r="AQ896">
        <v>1710809.23</v>
      </c>
      <c r="AS896">
        <v>1710809.23</v>
      </c>
      <c r="AU896">
        <v>85</v>
      </c>
      <c r="AV896">
        <v>43</v>
      </c>
      <c r="AX896">
        <v>64</v>
      </c>
      <c r="AY896">
        <v>273.66000000000003</v>
      </c>
    </row>
    <row r="897" spans="1:51" x14ac:dyDescent="0.25">
      <c r="A897" t="s">
        <v>2009</v>
      </c>
      <c r="B897" t="s">
        <v>2010</v>
      </c>
      <c r="C897" t="s">
        <v>1984</v>
      </c>
      <c r="D897" t="s">
        <v>211</v>
      </c>
      <c r="F897">
        <v>288.48</v>
      </c>
      <c r="H897">
        <v>1611986.6400000001</v>
      </c>
      <c r="I897">
        <v>245346.47</v>
      </c>
      <c r="J897">
        <v>529953.71</v>
      </c>
      <c r="K897">
        <v>1381623.1631200002</v>
      </c>
      <c r="L897">
        <v>3768909.9831200005</v>
      </c>
      <c r="M897">
        <v>1.0572999999999999</v>
      </c>
      <c r="N897">
        <v>3905701.51</v>
      </c>
      <c r="O897">
        <v>13538.89</v>
      </c>
      <c r="Q897">
        <v>1638323.47</v>
      </c>
      <c r="R897">
        <v>1071281.43</v>
      </c>
      <c r="S897">
        <v>2723253.95</v>
      </c>
      <c r="T897">
        <v>0.69725091459946209</v>
      </c>
      <c r="V897">
        <v>1182447.5599999996</v>
      </c>
      <c r="W897">
        <v>0.69725091459946209</v>
      </c>
      <c r="X897">
        <v>2</v>
      </c>
      <c r="Y897">
        <v>0</v>
      </c>
      <c r="AA897">
        <v>0</v>
      </c>
      <c r="AB897">
        <v>0</v>
      </c>
      <c r="AC897">
        <v>469108.17709159973</v>
      </c>
      <c r="AD897">
        <v>24468.993326140266</v>
      </c>
      <c r="AE897">
        <v>24468.993326140266</v>
      </c>
      <c r="AF897">
        <v>24011.583507005125</v>
      </c>
      <c r="AG897">
        <v>0</v>
      </c>
      <c r="AH897">
        <v>84.820415024058036</v>
      </c>
      <c r="AI897">
        <v>83.234829128553528</v>
      </c>
      <c r="AJ897">
        <v>0</v>
      </c>
      <c r="AK897">
        <v>0</v>
      </c>
      <c r="AL897">
        <v>0</v>
      </c>
      <c r="AM897">
        <v>0</v>
      </c>
      <c r="AN897">
        <v>24011.58</v>
      </c>
      <c r="AO897">
        <v>83.23</v>
      </c>
      <c r="AP897">
        <v>1104816.7299999997</v>
      </c>
      <c r="AQ897">
        <v>1128828.3099999998</v>
      </c>
      <c r="AS897">
        <v>1128828.3099999998</v>
      </c>
      <c r="AU897">
        <v>85</v>
      </c>
      <c r="AV897">
        <v>43</v>
      </c>
      <c r="AX897">
        <v>27.5</v>
      </c>
      <c r="AY897">
        <v>104</v>
      </c>
    </row>
    <row r="898" spans="1:51" x14ac:dyDescent="0.25">
      <c r="A898" t="s">
        <v>2011</v>
      </c>
      <c r="B898" t="s">
        <v>2012</v>
      </c>
      <c r="C898" t="s">
        <v>1984</v>
      </c>
      <c r="D898" t="s">
        <v>211</v>
      </c>
      <c r="F898">
        <v>577.5</v>
      </c>
      <c r="H898">
        <v>3190771.06</v>
      </c>
      <c r="I898">
        <v>491152.2</v>
      </c>
      <c r="J898">
        <v>888438.22</v>
      </c>
      <c r="K898">
        <v>2704346.7529999996</v>
      </c>
      <c r="L898">
        <v>7274708.233</v>
      </c>
      <c r="M898">
        <v>1.0572999999999999</v>
      </c>
      <c r="N898">
        <v>7536589.9400000004</v>
      </c>
      <c r="O898">
        <v>13050.37</v>
      </c>
      <c r="Q898">
        <v>4681677.75</v>
      </c>
      <c r="R898">
        <v>945221.8</v>
      </c>
      <c r="S898">
        <v>5725775.29</v>
      </c>
      <c r="T898">
        <v>0.75973024080967844</v>
      </c>
      <c r="V898">
        <v>1810814.6500000004</v>
      </c>
      <c r="W898">
        <v>0.75973024080967844</v>
      </c>
      <c r="X898">
        <v>2</v>
      </c>
      <c r="Y898">
        <v>0</v>
      </c>
      <c r="AA898">
        <v>0</v>
      </c>
      <c r="AB898">
        <v>0</v>
      </c>
      <c r="AC898">
        <v>485128.73053840018</v>
      </c>
      <c r="AD898">
        <v>25304.63600839155</v>
      </c>
      <c r="AE898">
        <v>25304.63600839155</v>
      </c>
      <c r="AF898">
        <v>24831.605147431943</v>
      </c>
      <c r="AG898">
        <v>0</v>
      </c>
      <c r="AH898">
        <v>43.817551529682341</v>
      </c>
      <c r="AI898">
        <v>42.998450471743624</v>
      </c>
      <c r="AJ898">
        <v>0</v>
      </c>
      <c r="AK898">
        <v>0</v>
      </c>
      <c r="AL898">
        <v>0</v>
      </c>
      <c r="AM898">
        <v>0</v>
      </c>
      <c r="AN898">
        <v>24831.599999999999</v>
      </c>
      <c r="AO898">
        <v>42.99</v>
      </c>
      <c r="AP898">
        <v>992856.51000000013</v>
      </c>
      <c r="AQ898">
        <v>1017688.1100000001</v>
      </c>
      <c r="AS898">
        <v>1017688.1100000001</v>
      </c>
      <c r="AU898">
        <v>85</v>
      </c>
      <c r="AV898">
        <v>43</v>
      </c>
      <c r="AX898">
        <v>16</v>
      </c>
      <c r="AY898">
        <v>180.66</v>
      </c>
    </row>
    <row r="899" spans="1:51" x14ac:dyDescent="0.25">
      <c r="A899" t="s">
        <v>2013</v>
      </c>
      <c r="B899" t="s">
        <v>2014</v>
      </c>
      <c r="C899" t="s">
        <v>1984</v>
      </c>
      <c r="D899" t="s">
        <v>211</v>
      </c>
      <c r="F899">
        <v>1460.88</v>
      </c>
      <c r="H899">
        <v>8062608.4800000004</v>
      </c>
      <c r="I899">
        <v>1242449.22</v>
      </c>
      <c r="J899">
        <v>2166732.9499999997</v>
      </c>
      <c r="K899">
        <v>6396283.2557199989</v>
      </c>
      <c r="L899">
        <v>17868073.905719999</v>
      </c>
      <c r="M899">
        <v>1.0572999999999999</v>
      </c>
      <c r="N899">
        <v>18525407.5</v>
      </c>
      <c r="O899">
        <v>12680.99</v>
      </c>
      <c r="Q899">
        <v>20625674.629999999</v>
      </c>
      <c r="R899">
        <v>1442131.46</v>
      </c>
      <c r="S899">
        <v>22587698.780000001</v>
      </c>
      <c r="T899">
        <v>1.2192821550619062</v>
      </c>
      <c r="V899">
        <v>-4062291.2800000012</v>
      </c>
      <c r="W899">
        <v>1.2192821550619062</v>
      </c>
      <c r="X899">
        <v>4</v>
      </c>
      <c r="Y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1.0153203070851891</v>
      </c>
      <c r="AL899">
        <v>0</v>
      </c>
      <c r="AM899">
        <v>1483.2611302146111</v>
      </c>
      <c r="AN899">
        <v>1483.26</v>
      </c>
      <c r="AO899">
        <v>1.01</v>
      </c>
      <c r="AP899">
        <v>1442131.4599999997</v>
      </c>
      <c r="AQ899">
        <v>1443614.7199999997</v>
      </c>
      <c r="AS899">
        <v>1443614.7199999997</v>
      </c>
      <c r="AU899">
        <v>85</v>
      </c>
      <c r="AV899">
        <v>43</v>
      </c>
      <c r="AX899">
        <v>69</v>
      </c>
      <c r="AY899">
        <v>380.33</v>
      </c>
    </row>
    <row r="900" spans="1:51" x14ac:dyDescent="0.25">
      <c r="A900" t="s">
        <v>2015</v>
      </c>
      <c r="B900" t="s">
        <v>2016</v>
      </c>
      <c r="C900" t="s">
        <v>1984</v>
      </c>
      <c r="D900" t="s">
        <v>211</v>
      </c>
      <c r="F900">
        <v>1614.25</v>
      </c>
      <c r="H900">
        <v>8662714.1799999997</v>
      </c>
      <c r="I900">
        <v>1372887.34</v>
      </c>
      <c r="J900">
        <v>1662601.6300000001</v>
      </c>
      <c r="K900">
        <v>7232028.2939999998</v>
      </c>
      <c r="L900">
        <v>18930231.443999998</v>
      </c>
      <c r="M900">
        <v>1.0572999999999999</v>
      </c>
      <c r="N900">
        <v>19600538.48</v>
      </c>
      <c r="O900">
        <v>12142.19</v>
      </c>
      <c r="Q900">
        <v>8603753.6999999993</v>
      </c>
      <c r="R900">
        <v>3646064.95</v>
      </c>
      <c r="S900">
        <v>12390862.27</v>
      </c>
      <c r="T900">
        <v>0.63216948262127537</v>
      </c>
      <c r="V900">
        <v>7209676.2100000009</v>
      </c>
      <c r="W900">
        <v>0.63216948262127537</v>
      </c>
      <c r="X900">
        <v>1</v>
      </c>
      <c r="Y900">
        <v>1</v>
      </c>
      <c r="AA900">
        <v>1203525.9648404066</v>
      </c>
      <c r="AB900">
        <v>361057.78945212194</v>
      </c>
      <c r="AC900">
        <v>3018688.6235483144</v>
      </c>
      <c r="AD900">
        <v>157456.79864556328</v>
      </c>
      <c r="AE900">
        <v>157456.79864556328</v>
      </c>
      <c r="AF900">
        <v>154513.38839447117</v>
      </c>
      <c r="AG900">
        <v>223.66906579038064</v>
      </c>
      <c r="AH900">
        <v>97.541767784149471</v>
      </c>
      <c r="AI900">
        <v>95.718375960644991</v>
      </c>
      <c r="AJ900">
        <v>0</v>
      </c>
      <c r="AK900">
        <v>0</v>
      </c>
      <c r="AL900">
        <v>0</v>
      </c>
      <c r="AM900">
        <v>0</v>
      </c>
      <c r="AN900">
        <v>515571.17</v>
      </c>
      <c r="AO900">
        <v>319.38</v>
      </c>
      <c r="AP900">
        <v>3677402.3099999996</v>
      </c>
      <c r="AQ900">
        <v>4192973.4799999995</v>
      </c>
      <c r="AS900">
        <v>4192973.4799999995</v>
      </c>
      <c r="AU900">
        <v>80</v>
      </c>
      <c r="AV900">
        <v>40</v>
      </c>
      <c r="AX900">
        <v>19</v>
      </c>
      <c r="AY900">
        <v>169.66</v>
      </c>
    </row>
    <row r="901" spans="1:51" x14ac:dyDescent="0.25">
      <c r="A901" t="s">
        <v>2017</v>
      </c>
      <c r="B901" t="s">
        <v>2018</v>
      </c>
      <c r="C901" t="s">
        <v>1984</v>
      </c>
      <c r="D901" t="s">
        <v>211</v>
      </c>
      <c r="F901">
        <v>4964.5</v>
      </c>
      <c r="H901">
        <v>26617154.68</v>
      </c>
      <c r="I901">
        <v>4222207.96</v>
      </c>
      <c r="J901">
        <v>5136426.6900000004</v>
      </c>
      <c r="K901">
        <v>22263236.107999999</v>
      </c>
      <c r="L901">
        <v>58239025.437999994</v>
      </c>
      <c r="M901">
        <v>1.0572999999999999</v>
      </c>
      <c r="N901">
        <v>60300438.159999996</v>
      </c>
      <c r="O901">
        <v>12146.32</v>
      </c>
      <c r="Q901">
        <v>42305029.409999996</v>
      </c>
      <c r="R901">
        <v>5009847.0199999996</v>
      </c>
      <c r="S901">
        <v>47590339.140000001</v>
      </c>
      <c r="T901">
        <v>0.78922045331950541</v>
      </c>
      <c r="V901">
        <v>12710099.019999996</v>
      </c>
      <c r="W901">
        <v>0.78922045331950541</v>
      </c>
      <c r="X901">
        <v>2</v>
      </c>
      <c r="Y901">
        <v>0</v>
      </c>
      <c r="AA901">
        <v>0</v>
      </c>
      <c r="AB901">
        <v>0</v>
      </c>
      <c r="AC901">
        <v>2018044.677128399</v>
      </c>
      <c r="AD901">
        <v>105262.54742062546</v>
      </c>
      <c r="AE901">
        <v>160325.87784490871</v>
      </c>
      <c r="AF901">
        <v>157328.83461512538</v>
      </c>
      <c r="AG901">
        <v>0</v>
      </c>
      <c r="AH901">
        <v>21.203051147270713</v>
      </c>
      <c r="AI901">
        <v>31.690771399964827</v>
      </c>
      <c r="AJ901">
        <v>0</v>
      </c>
      <c r="AK901">
        <v>0</v>
      </c>
      <c r="AL901">
        <v>0</v>
      </c>
      <c r="AM901">
        <v>0</v>
      </c>
      <c r="AN901">
        <v>157328.82999999999</v>
      </c>
      <c r="AO901">
        <v>31.69</v>
      </c>
      <c r="AP901">
        <v>5065007.4000000004</v>
      </c>
      <c r="AQ901">
        <v>5222336.2300000004</v>
      </c>
      <c r="AS901">
        <v>5222336.2300000004</v>
      </c>
      <c r="AU901">
        <v>37</v>
      </c>
      <c r="AV901">
        <v>19</v>
      </c>
      <c r="AX901">
        <v>27</v>
      </c>
      <c r="AY901">
        <v>569</v>
      </c>
    </row>
    <row r="902" spans="1:51" x14ac:dyDescent="0.25">
      <c r="A902" t="s">
        <v>2021</v>
      </c>
      <c r="B902" t="s">
        <v>2022</v>
      </c>
      <c r="C902" t="s">
        <v>1984</v>
      </c>
      <c r="D902" t="s">
        <v>211</v>
      </c>
      <c r="F902">
        <v>1493.63</v>
      </c>
      <c r="H902">
        <v>8125245.0999999996</v>
      </c>
      <c r="I902">
        <v>1270302.44</v>
      </c>
      <c r="J902">
        <v>1842081.3499999999</v>
      </c>
      <c r="K902">
        <v>6392304.9237200022</v>
      </c>
      <c r="L902">
        <v>17629933.813720003</v>
      </c>
      <c r="M902">
        <v>1.0572999999999999</v>
      </c>
      <c r="N902">
        <v>18273849.940000001</v>
      </c>
      <c r="O902">
        <v>12234.52</v>
      </c>
      <c r="Q902">
        <v>16446464.939999999</v>
      </c>
      <c r="R902">
        <v>1414261.93</v>
      </c>
      <c r="S902">
        <v>17981309.98</v>
      </c>
      <c r="T902">
        <v>0.98399133401223493</v>
      </c>
      <c r="V902">
        <v>292539.96000000089</v>
      </c>
      <c r="W902">
        <v>0.98399133401223493</v>
      </c>
      <c r="X902">
        <v>3</v>
      </c>
      <c r="Y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25.054174728479722</v>
      </c>
      <c r="AK902">
        <v>0</v>
      </c>
      <c r="AL902">
        <v>37421.66699969917</v>
      </c>
      <c r="AM902">
        <v>0</v>
      </c>
      <c r="AN902">
        <v>37421.660000000003</v>
      </c>
      <c r="AO902">
        <v>25.05</v>
      </c>
      <c r="AP902">
        <v>1416281.8699999999</v>
      </c>
      <c r="AQ902">
        <v>1453703.5299999998</v>
      </c>
      <c r="AS902">
        <v>1453703.5299999998</v>
      </c>
      <c r="AU902">
        <v>37</v>
      </c>
      <c r="AV902">
        <v>19</v>
      </c>
      <c r="AX902">
        <v>67.16</v>
      </c>
      <c r="AY902">
        <v>227.66</v>
      </c>
    </row>
    <row r="903" spans="1:51" x14ac:dyDescent="0.25">
      <c r="A903" t="s">
        <v>2023</v>
      </c>
      <c r="B903" t="s">
        <v>2024</v>
      </c>
      <c r="C903" t="s">
        <v>1984</v>
      </c>
      <c r="D903" t="s">
        <v>211</v>
      </c>
      <c r="F903">
        <v>2772.71</v>
      </c>
      <c r="H903">
        <v>14950220.07</v>
      </c>
      <c r="I903">
        <v>2358134.4</v>
      </c>
      <c r="J903">
        <v>3486134.3900000011</v>
      </c>
      <c r="K903">
        <v>11858866.318239998</v>
      </c>
      <c r="L903">
        <v>32653355.178239997</v>
      </c>
      <c r="M903">
        <v>1.0572999999999999</v>
      </c>
      <c r="N903">
        <v>33844879.380000003</v>
      </c>
      <c r="O903">
        <v>12206.42</v>
      </c>
      <c r="Q903">
        <v>29467473.850000001</v>
      </c>
      <c r="R903">
        <v>2896505.18</v>
      </c>
      <c r="S903">
        <v>32466100.550000001</v>
      </c>
      <c r="T903">
        <v>0.95926181876674776</v>
      </c>
      <c r="V903">
        <v>1378778.8300000019</v>
      </c>
      <c r="W903">
        <v>0.95926181876674776</v>
      </c>
      <c r="X903">
        <v>3</v>
      </c>
      <c r="Y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24.996637807208277</v>
      </c>
      <c r="AK903">
        <v>0</v>
      </c>
      <c r="AL903">
        <v>69308.427614424465</v>
      </c>
      <c r="AM903">
        <v>0</v>
      </c>
      <c r="AN903">
        <v>69308.42</v>
      </c>
      <c r="AO903">
        <v>24.99</v>
      </c>
      <c r="AP903">
        <v>2914725.3600000003</v>
      </c>
      <c r="AQ903">
        <v>2984033.7800000003</v>
      </c>
      <c r="AS903">
        <v>2984033.7800000003</v>
      </c>
      <c r="AU903">
        <v>37</v>
      </c>
      <c r="AV903">
        <v>19</v>
      </c>
      <c r="AX903">
        <v>171.5</v>
      </c>
      <c r="AY903">
        <v>389.33</v>
      </c>
    </row>
    <row r="904" spans="1:51" x14ac:dyDescent="0.25">
      <c r="A904" t="s">
        <v>2029</v>
      </c>
      <c r="B904" t="s">
        <v>2030</v>
      </c>
      <c r="C904" t="s">
        <v>1984</v>
      </c>
      <c r="D904" t="s">
        <v>102</v>
      </c>
      <c r="F904">
        <v>25653.78</v>
      </c>
      <c r="H904">
        <v>146774312.24000001</v>
      </c>
      <c r="I904">
        <v>21818026.809999999</v>
      </c>
      <c r="J904">
        <v>39423566.089999989</v>
      </c>
      <c r="K904">
        <v>127341587.96732</v>
      </c>
      <c r="L904">
        <v>335357493.10731995</v>
      </c>
      <c r="M904">
        <v>1.0572999999999999</v>
      </c>
      <c r="N904">
        <v>347276804.47000003</v>
      </c>
      <c r="O904">
        <v>13537.06</v>
      </c>
      <c r="Q904">
        <v>133300654.5</v>
      </c>
      <c r="R904">
        <v>95210577.189999998</v>
      </c>
      <c r="S904">
        <v>229288759.28</v>
      </c>
      <c r="T904">
        <v>0.66024783783049179</v>
      </c>
      <c r="V904">
        <v>117988045.19000003</v>
      </c>
      <c r="W904">
        <v>0.66024783783049179</v>
      </c>
      <c r="X904">
        <v>1</v>
      </c>
      <c r="Y904">
        <v>1</v>
      </c>
      <c r="AA904">
        <v>11572771.628304958</v>
      </c>
      <c r="AB904">
        <v>3471831.4884914872</v>
      </c>
      <c r="AC904">
        <v>51782758.082176067</v>
      </c>
      <c r="AD904">
        <v>2701022.9703893843</v>
      </c>
      <c r="AE904">
        <v>2701022.9703893843</v>
      </c>
      <c r="AF904">
        <v>2650531.5418333183</v>
      </c>
      <c r="AG904">
        <v>135.33411015809318</v>
      </c>
      <c r="AH904">
        <v>105.28752372513463</v>
      </c>
      <c r="AI904">
        <v>103.31933702687552</v>
      </c>
      <c r="AJ904">
        <v>0</v>
      </c>
      <c r="AK904">
        <v>0</v>
      </c>
      <c r="AL904">
        <v>0</v>
      </c>
      <c r="AM904">
        <v>0</v>
      </c>
      <c r="AN904">
        <v>6122363.0300000003</v>
      </c>
      <c r="AO904">
        <v>238.65</v>
      </c>
      <c r="AP904">
        <v>96286126.050000012</v>
      </c>
      <c r="AQ904">
        <v>102408489.08000001</v>
      </c>
      <c r="AS904">
        <v>102408489.08000001</v>
      </c>
      <c r="AU904">
        <v>97</v>
      </c>
      <c r="AV904">
        <v>49</v>
      </c>
      <c r="AX904">
        <v>2219.5</v>
      </c>
      <c r="AY904">
        <v>5954.66</v>
      </c>
    </row>
    <row r="905" spans="1:51" x14ac:dyDescent="0.25">
      <c r="A905" t="s">
        <v>2031</v>
      </c>
      <c r="B905" t="s">
        <v>2032</v>
      </c>
      <c r="C905" t="s">
        <v>1984</v>
      </c>
      <c r="D905" t="s">
        <v>211</v>
      </c>
      <c r="F905">
        <v>306.22000000000003</v>
      </c>
      <c r="H905">
        <v>1711885.95</v>
      </c>
      <c r="I905">
        <v>260433.98</v>
      </c>
      <c r="J905">
        <v>495249.12000000005</v>
      </c>
      <c r="K905">
        <v>1445972.0976799999</v>
      </c>
      <c r="L905">
        <v>3913541.1476799995</v>
      </c>
      <c r="M905">
        <v>1.0572999999999999</v>
      </c>
      <c r="N905">
        <v>4054932.85</v>
      </c>
      <c r="O905">
        <v>13241.89</v>
      </c>
      <c r="Q905">
        <v>3071611.63</v>
      </c>
      <c r="R905">
        <v>300483.56</v>
      </c>
      <c r="S905">
        <v>3465696.84</v>
      </c>
      <c r="T905">
        <v>0.85468661706691385</v>
      </c>
      <c r="V905">
        <v>589236.01000000024</v>
      </c>
      <c r="W905">
        <v>0.85468661706691385</v>
      </c>
      <c r="X905">
        <v>2</v>
      </c>
      <c r="Y905">
        <v>0</v>
      </c>
      <c r="AA905">
        <v>0</v>
      </c>
      <c r="AB905">
        <v>0</v>
      </c>
      <c r="AC905">
        <v>44557.610812500032</v>
      </c>
      <c r="AD905">
        <v>2324.1545017598933</v>
      </c>
      <c r="AE905">
        <v>9889.2114641289045</v>
      </c>
      <c r="AF905">
        <v>9704.3480180972292</v>
      </c>
      <c r="AG905">
        <v>0</v>
      </c>
      <c r="AH905">
        <v>7.5898194166282185</v>
      </c>
      <c r="AI905">
        <v>31.690771399964824</v>
      </c>
      <c r="AJ905">
        <v>0</v>
      </c>
      <c r="AK905">
        <v>0</v>
      </c>
      <c r="AL905">
        <v>0</v>
      </c>
      <c r="AM905">
        <v>0</v>
      </c>
      <c r="AN905">
        <v>9704.34</v>
      </c>
      <c r="AO905">
        <v>31.69</v>
      </c>
      <c r="AP905">
        <v>308901.20999999996</v>
      </c>
      <c r="AQ905">
        <v>318605.55</v>
      </c>
      <c r="AS905">
        <v>318605.55</v>
      </c>
      <c r="AU905">
        <v>86</v>
      </c>
      <c r="AV905">
        <v>43</v>
      </c>
      <c r="AX905">
        <v>8.5</v>
      </c>
      <c r="AY905">
        <v>107</v>
      </c>
    </row>
    <row r="906" spans="1:51" x14ac:dyDescent="0.25">
      <c r="A906" t="s">
        <v>2033</v>
      </c>
      <c r="B906" t="s">
        <v>2034</v>
      </c>
      <c r="C906" t="s">
        <v>1984</v>
      </c>
      <c r="D906" t="s">
        <v>222</v>
      </c>
      <c r="F906">
        <v>6734.66</v>
      </c>
      <c r="H906">
        <v>43844400.049999997</v>
      </c>
      <c r="I906">
        <v>5727693.6299999999</v>
      </c>
      <c r="J906">
        <v>14749127.530000001</v>
      </c>
      <c r="K906">
        <v>39029859.715039991</v>
      </c>
      <c r="L906">
        <v>103351080.92503999</v>
      </c>
      <c r="M906">
        <v>1.0572999999999999</v>
      </c>
      <c r="N906">
        <v>107036686.90000001</v>
      </c>
      <c r="O906">
        <v>15893.4</v>
      </c>
      <c r="Q906">
        <v>43306069.479999997</v>
      </c>
      <c r="R906">
        <v>17473794.859999999</v>
      </c>
      <c r="S906">
        <v>68332937.810000002</v>
      </c>
      <c r="T906">
        <v>0.63840669763854585</v>
      </c>
      <c r="V906">
        <v>38703749.090000004</v>
      </c>
      <c r="W906">
        <v>0.63840669763854585</v>
      </c>
      <c r="X906">
        <v>1</v>
      </c>
      <c r="Y906">
        <v>1</v>
      </c>
      <c r="AA906">
        <v>5904730.6384668499</v>
      </c>
      <c r="AB906">
        <v>1771419.191540055</v>
      </c>
      <c r="AC906">
        <v>18163347.886858515</v>
      </c>
      <c r="AD906">
        <v>947412.25995965151</v>
      </c>
      <c r="AE906">
        <v>947412.25995965151</v>
      </c>
      <c r="AF906">
        <v>929701.85950718971</v>
      </c>
      <c r="AG906">
        <v>263.03023338075792</v>
      </c>
      <c r="AH906">
        <v>140.67707352110597</v>
      </c>
      <c r="AI906">
        <v>138.04733416493033</v>
      </c>
      <c r="AJ906">
        <v>0</v>
      </c>
      <c r="AK906">
        <v>0</v>
      </c>
      <c r="AL906">
        <v>0</v>
      </c>
      <c r="AM906">
        <v>0</v>
      </c>
      <c r="AN906">
        <v>2701121.05</v>
      </c>
      <c r="AO906">
        <v>401.07</v>
      </c>
      <c r="AP906">
        <v>20048476.27</v>
      </c>
      <c r="AQ906">
        <v>22749597.32</v>
      </c>
      <c r="AS906">
        <v>22749597.32</v>
      </c>
      <c r="AU906">
        <v>86</v>
      </c>
      <c r="AV906">
        <v>43</v>
      </c>
      <c r="AX906">
        <v>213.5</v>
      </c>
      <c r="AY906">
        <v>4006.33</v>
      </c>
    </row>
    <row r="907" spans="1:51" x14ac:dyDescent="0.25">
      <c r="A907" t="s">
        <v>2035</v>
      </c>
      <c r="B907" t="s">
        <v>2036</v>
      </c>
      <c r="C907" t="s">
        <v>1984</v>
      </c>
      <c r="D907" t="s">
        <v>222</v>
      </c>
      <c r="F907">
        <v>3879.5</v>
      </c>
      <c r="H907">
        <v>23846786.079999998</v>
      </c>
      <c r="I907">
        <v>3299437.16</v>
      </c>
      <c r="J907">
        <v>5229438.3900000006</v>
      </c>
      <c r="K907">
        <v>21100822.709999997</v>
      </c>
      <c r="L907">
        <v>53476484.339999996</v>
      </c>
      <c r="M907">
        <v>1.0572999999999999</v>
      </c>
      <c r="N907">
        <v>55331609.75</v>
      </c>
      <c r="O907">
        <v>14262.56</v>
      </c>
      <c r="Q907">
        <v>40949879.740000002</v>
      </c>
      <c r="R907">
        <v>3229927.47</v>
      </c>
      <c r="S907">
        <v>45090429.480000004</v>
      </c>
      <c r="T907">
        <v>0.81491266355213898</v>
      </c>
      <c r="V907">
        <v>10241180.269999996</v>
      </c>
      <c r="W907">
        <v>0.81491266355213898</v>
      </c>
      <c r="X907">
        <v>2</v>
      </c>
      <c r="Y907">
        <v>0</v>
      </c>
      <c r="AA907">
        <v>0</v>
      </c>
      <c r="AB907">
        <v>0</v>
      </c>
      <c r="AC907">
        <v>1883207.7179999978</v>
      </c>
      <c r="AD907">
        <v>98229.362295852712</v>
      </c>
      <c r="AE907">
        <v>125286.38193157887</v>
      </c>
      <c r="AF907">
        <v>122944.34764616353</v>
      </c>
      <c r="AG907">
        <v>0</v>
      </c>
      <c r="AH907">
        <v>25.320108853164765</v>
      </c>
      <c r="AI907">
        <v>31.690771399964824</v>
      </c>
      <c r="AJ907">
        <v>0</v>
      </c>
      <c r="AK907">
        <v>0</v>
      </c>
      <c r="AL907">
        <v>0</v>
      </c>
      <c r="AM907">
        <v>0</v>
      </c>
      <c r="AN907">
        <v>122944.34</v>
      </c>
      <c r="AO907">
        <v>31.69</v>
      </c>
      <c r="AP907">
        <v>3389002.4199999995</v>
      </c>
      <c r="AQ907">
        <v>3511946.7599999993</v>
      </c>
      <c r="AS907">
        <v>3511946.7599999993</v>
      </c>
      <c r="AU907">
        <v>85</v>
      </c>
      <c r="AV907">
        <v>43</v>
      </c>
      <c r="AX907">
        <v>31.5</v>
      </c>
      <c r="AY907">
        <v>973</v>
      </c>
    </row>
    <row r="908" spans="1:51" x14ac:dyDescent="0.25">
      <c r="A908" t="s">
        <v>2041</v>
      </c>
      <c r="B908" t="s">
        <v>2042</v>
      </c>
      <c r="C908" t="s">
        <v>1984</v>
      </c>
      <c r="D908" t="s">
        <v>222</v>
      </c>
      <c r="F908">
        <v>6817.48</v>
      </c>
      <c r="H908">
        <v>40798740.609999999</v>
      </c>
      <c r="I908">
        <v>5798130.3899999997</v>
      </c>
      <c r="J908">
        <v>6735219.3400000017</v>
      </c>
      <c r="K908">
        <v>36027818.962119997</v>
      </c>
      <c r="L908">
        <v>89359909.30212</v>
      </c>
      <c r="M908">
        <v>1.0572999999999999</v>
      </c>
      <c r="N908">
        <v>92415838.069999993</v>
      </c>
      <c r="O908">
        <v>13555.71</v>
      </c>
      <c r="Q908">
        <v>56272363.829999998</v>
      </c>
      <c r="R908">
        <v>8392836.6600000001</v>
      </c>
      <c r="S908">
        <v>65292596.260000005</v>
      </c>
      <c r="T908">
        <v>0.70650872862879199</v>
      </c>
      <c r="V908">
        <v>27123241.809999987</v>
      </c>
      <c r="W908">
        <v>0.70650872862879199</v>
      </c>
      <c r="X908">
        <v>2</v>
      </c>
      <c r="Y908">
        <v>0</v>
      </c>
      <c r="AA908">
        <v>0</v>
      </c>
      <c r="AB908">
        <v>0</v>
      </c>
      <c r="AC908">
        <v>7794614.7235076949</v>
      </c>
      <c r="AD908">
        <v>406572.26832373574</v>
      </c>
      <c r="AE908">
        <v>406572.26832373574</v>
      </c>
      <c r="AF908">
        <v>398972.03135278309</v>
      </c>
      <c r="AG908">
        <v>0</v>
      </c>
      <c r="AH908">
        <v>59.636737962375506</v>
      </c>
      <c r="AI908">
        <v>58.521921788224255</v>
      </c>
      <c r="AJ908">
        <v>0</v>
      </c>
      <c r="AK908">
        <v>0</v>
      </c>
      <c r="AL908">
        <v>0</v>
      </c>
      <c r="AM908">
        <v>0</v>
      </c>
      <c r="AN908">
        <v>398972.03</v>
      </c>
      <c r="AO908">
        <v>58.52</v>
      </c>
      <c r="AP908">
        <v>8490169.75</v>
      </c>
      <c r="AQ908">
        <v>8889141.7799999993</v>
      </c>
      <c r="AS908">
        <v>8889141.7799999993</v>
      </c>
      <c r="AU908">
        <v>37</v>
      </c>
      <c r="AV908">
        <v>19</v>
      </c>
      <c r="AX908">
        <v>24</v>
      </c>
      <c r="AY908">
        <v>656</v>
      </c>
    </row>
    <row r="909" spans="1:51" x14ac:dyDescent="0.25">
      <c r="A909" t="s">
        <v>2047</v>
      </c>
      <c r="B909" t="s">
        <v>2048</v>
      </c>
      <c r="C909" t="s">
        <v>813</v>
      </c>
      <c r="D909" t="s">
        <v>2049</v>
      </c>
      <c r="F909">
        <v>998</v>
      </c>
      <c r="H909">
        <v>5636493.7699999996</v>
      </c>
      <c r="I909">
        <v>848779.04</v>
      </c>
      <c r="J909">
        <v>765943.78</v>
      </c>
      <c r="K909">
        <v>4864962.92</v>
      </c>
      <c r="L909">
        <v>12116179.51</v>
      </c>
      <c r="M909">
        <v>0.90105999999999997</v>
      </c>
      <c r="N909">
        <v>11398744.140000001</v>
      </c>
      <c r="O909">
        <v>11421.58</v>
      </c>
      <c r="Q909">
        <v>1139874.4099999999</v>
      </c>
      <c r="R909">
        <v>6230672.3600000003</v>
      </c>
      <c r="S909">
        <v>7370546.7700000005</v>
      </c>
      <c r="T909">
        <v>0.64661042299700222</v>
      </c>
      <c r="V909">
        <v>4028197.37</v>
      </c>
      <c r="W909">
        <v>0.64661042299700222</v>
      </c>
      <c r="X909">
        <v>1</v>
      </c>
      <c r="Y909">
        <v>1</v>
      </c>
      <c r="AA909">
        <v>535305.07110574655</v>
      </c>
      <c r="AB909">
        <v>160591.52133172395</v>
      </c>
      <c r="AC909">
        <v>2454958.2912014499</v>
      </c>
      <c r="AD909">
        <v>128052.25100911307</v>
      </c>
      <c r="AE909">
        <v>128052.25100911307</v>
      </c>
      <c r="AF909">
        <v>125658.51309790308</v>
      </c>
      <c r="AG909">
        <v>160.91334802777951</v>
      </c>
      <c r="AH909">
        <v>128.30886874660629</v>
      </c>
      <c r="AI909">
        <v>125.91033376543395</v>
      </c>
      <c r="AJ909">
        <v>0</v>
      </c>
      <c r="AK909">
        <v>0</v>
      </c>
      <c r="AL909">
        <v>0</v>
      </c>
      <c r="AM909">
        <v>0</v>
      </c>
      <c r="AN909">
        <v>286250.03000000003</v>
      </c>
      <c r="AO909">
        <v>286.82</v>
      </c>
      <c r="AP909">
        <v>6230672.3599999994</v>
      </c>
      <c r="AQ909">
        <v>6516922.3899999997</v>
      </c>
      <c r="AS909">
        <v>6516922.3899999997</v>
      </c>
      <c r="AU909">
        <v>105</v>
      </c>
      <c r="AV909">
        <v>53</v>
      </c>
      <c r="AX909">
        <v>0</v>
      </c>
      <c r="AY909">
        <v>3.66</v>
      </c>
    </row>
    <row r="910" spans="1:51" x14ac:dyDescent="0.25">
      <c r="A910" t="s">
        <v>2050</v>
      </c>
      <c r="B910" t="s">
        <v>2051</v>
      </c>
      <c r="C910" t="s">
        <v>565</v>
      </c>
      <c r="D910" t="s">
        <v>2049</v>
      </c>
      <c r="F910">
        <v>313.5</v>
      </c>
      <c r="H910">
        <v>1786169.5699999998</v>
      </c>
      <c r="I910">
        <v>266625.48</v>
      </c>
      <c r="J910">
        <v>241032.46000000002</v>
      </c>
      <c r="K910">
        <v>1573762.801</v>
      </c>
      <c r="L910">
        <v>3867590.3109999998</v>
      </c>
      <c r="M910">
        <v>0.9</v>
      </c>
      <c r="N910">
        <v>3638207.56</v>
      </c>
      <c r="O910">
        <v>11605.12</v>
      </c>
      <c r="Q910">
        <v>363820.75</v>
      </c>
      <c r="R910">
        <v>2016394.34</v>
      </c>
      <c r="S910">
        <v>2380215.09</v>
      </c>
      <c r="T910">
        <v>0.65422740477181562</v>
      </c>
      <c r="V910">
        <v>1257992.4700000002</v>
      </c>
      <c r="W910">
        <v>0.65422740477181562</v>
      </c>
      <c r="X910">
        <v>1</v>
      </c>
      <c r="Y910">
        <v>1</v>
      </c>
      <c r="AA910">
        <v>143144.46463869605</v>
      </c>
      <c r="AB910">
        <v>42943.339391608817</v>
      </c>
      <c r="AC910">
        <v>766105.53714755224</v>
      </c>
      <c r="AD910">
        <v>39960.572403158476</v>
      </c>
      <c r="AE910">
        <v>39960.572403158476</v>
      </c>
      <c r="AF910">
        <v>39213.571578406983</v>
      </c>
      <c r="AG910">
        <v>136.98034893655125</v>
      </c>
      <c r="AH910">
        <v>127.46594067993134</v>
      </c>
      <c r="AI910">
        <v>125.08316292952786</v>
      </c>
      <c r="AJ910">
        <v>0</v>
      </c>
      <c r="AK910">
        <v>0</v>
      </c>
      <c r="AL910">
        <v>0</v>
      </c>
      <c r="AM910">
        <v>0</v>
      </c>
      <c r="AN910">
        <v>82156.91</v>
      </c>
      <c r="AO910">
        <v>262.06</v>
      </c>
      <c r="AP910">
        <v>2016394.3399999999</v>
      </c>
      <c r="AQ910">
        <v>2098551.25</v>
      </c>
      <c r="AS910">
        <v>2098551.25</v>
      </c>
      <c r="AU910">
        <v>103</v>
      </c>
      <c r="AV910">
        <v>52</v>
      </c>
      <c r="AX910">
        <v>0</v>
      </c>
      <c r="AY910">
        <v>1.66</v>
      </c>
    </row>
    <row r="911" spans="1:51" x14ac:dyDescent="0.25">
      <c r="A911" t="s">
        <v>406</v>
      </c>
      <c r="B911" t="s">
        <v>407</v>
      </c>
      <c r="C911" t="s">
        <v>233</v>
      </c>
      <c r="D911" t="s">
        <v>211</v>
      </c>
      <c r="F911">
        <v>2181.75</v>
      </c>
      <c r="H911">
        <v>11837231.149999999</v>
      </c>
      <c r="I911">
        <v>1855534.74</v>
      </c>
      <c r="J911">
        <v>3112315.6399999997</v>
      </c>
      <c r="K911">
        <v>9455584.3439999968</v>
      </c>
      <c r="L911">
        <v>26260665.873999994</v>
      </c>
      <c r="M911">
        <v>1.0572999999999999</v>
      </c>
      <c r="N911">
        <v>27223597.039999999</v>
      </c>
      <c r="O911">
        <v>12477.87</v>
      </c>
      <c r="Q911">
        <v>24501237.329999998</v>
      </c>
      <c r="R911">
        <v>1576919.16</v>
      </c>
      <c r="S911">
        <v>26421045.029999997</v>
      </c>
      <c r="T911">
        <v>0.97051998643600257</v>
      </c>
      <c r="V911">
        <v>802552.01000000164</v>
      </c>
      <c r="W911">
        <v>0.97051998643600257</v>
      </c>
      <c r="X911">
        <v>3</v>
      </c>
      <c r="Y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25.552511869157446</v>
      </c>
      <c r="AK911">
        <v>0</v>
      </c>
      <c r="AL911">
        <v>55749.192770534253</v>
      </c>
      <c r="AM911">
        <v>0</v>
      </c>
      <c r="AN911">
        <v>55749.19</v>
      </c>
      <c r="AO911">
        <v>25.55</v>
      </c>
      <c r="AP911">
        <v>1582016.3800000001</v>
      </c>
      <c r="AQ911">
        <v>1637765.57</v>
      </c>
      <c r="AS911">
        <v>1637765.57</v>
      </c>
      <c r="AU911">
        <v>82</v>
      </c>
      <c r="AV911">
        <v>41</v>
      </c>
      <c r="AX911">
        <v>192</v>
      </c>
      <c r="AY911">
        <v>396</v>
      </c>
    </row>
    <row r="912" spans="1:51" x14ac:dyDescent="0.25">
      <c r="A912" t="s">
        <v>606</v>
      </c>
      <c r="B912" t="s">
        <v>607</v>
      </c>
      <c r="C912" t="s">
        <v>608</v>
      </c>
      <c r="D912" t="s">
        <v>102</v>
      </c>
      <c r="F912">
        <v>1275.21</v>
      </c>
      <c r="H912">
        <v>7409490.4299999997</v>
      </c>
      <c r="I912">
        <v>1084540.6000000001</v>
      </c>
      <c r="J912">
        <v>1992303.9200000004</v>
      </c>
      <c r="K912">
        <v>6316983.9992399998</v>
      </c>
      <c r="L912">
        <v>16803318.949239999</v>
      </c>
      <c r="M912">
        <v>0.9</v>
      </c>
      <c r="N912">
        <v>15754685.449999999</v>
      </c>
      <c r="O912">
        <v>12354.58</v>
      </c>
      <c r="Q912">
        <v>4466453.32</v>
      </c>
      <c r="R912">
        <v>6042706.9900000002</v>
      </c>
      <c r="S912">
        <v>10735055.940000001</v>
      </c>
      <c r="T912">
        <v>0.68138814793030356</v>
      </c>
      <c r="V912">
        <v>5019629.5099999979</v>
      </c>
      <c r="W912">
        <v>0.68138814793030356</v>
      </c>
      <c r="X912">
        <v>1</v>
      </c>
      <c r="Y912">
        <v>1</v>
      </c>
      <c r="AA912">
        <v>191955.6185666956</v>
      </c>
      <c r="AB912">
        <v>57586.685570008682</v>
      </c>
      <c r="AC912">
        <v>2426480.4712115875</v>
      </c>
      <c r="AD912">
        <v>126566.82905037602</v>
      </c>
      <c r="AE912">
        <v>126566.82905037602</v>
      </c>
      <c r="AF912">
        <v>124200.85879517171</v>
      </c>
      <c r="AG912">
        <v>45.158590012632182</v>
      </c>
      <c r="AH912">
        <v>99.251753868285235</v>
      </c>
      <c r="AI912">
        <v>97.39639651129751</v>
      </c>
      <c r="AJ912">
        <v>0</v>
      </c>
      <c r="AK912">
        <v>0</v>
      </c>
      <c r="AL912">
        <v>0</v>
      </c>
      <c r="AM912">
        <v>0</v>
      </c>
      <c r="AN912">
        <v>181787.54</v>
      </c>
      <c r="AO912">
        <v>142.55000000000001</v>
      </c>
      <c r="AP912">
        <v>6171286.2200000007</v>
      </c>
      <c r="AQ912">
        <v>6353073.7600000007</v>
      </c>
      <c r="AS912">
        <v>6353073.7600000007</v>
      </c>
      <c r="AU912">
        <v>110</v>
      </c>
      <c r="AV912">
        <v>55</v>
      </c>
      <c r="AX912">
        <v>4.33</v>
      </c>
      <c r="AY912">
        <v>450.33</v>
      </c>
    </row>
    <row r="913" spans="1:51" x14ac:dyDescent="0.25">
      <c r="A913" t="s">
        <v>609</v>
      </c>
      <c r="B913" t="s">
        <v>610</v>
      </c>
      <c r="C913" t="s">
        <v>608</v>
      </c>
      <c r="D913" t="s">
        <v>102</v>
      </c>
      <c r="F913">
        <v>364.7</v>
      </c>
      <c r="H913">
        <v>2201626.1100000003</v>
      </c>
      <c r="I913">
        <v>310170.05</v>
      </c>
      <c r="J913">
        <v>748424.62000000011</v>
      </c>
      <c r="K913">
        <v>1880276.8428</v>
      </c>
      <c r="L913">
        <v>5140497.6228</v>
      </c>
      <c r="M913">
        <v>0.9</v>
      </c>
      <c r="N913">
        <v>4814475.54</v>
      </c>
      <c r="O913">
        <v>13201.19</v>
      </c>
      <c r="Q913">
        <v>1268301.69</v>
      </c>
      <c r="R913">
        <v>2107804.61</v>
      </c>
      <c r="S913">
        <v>3477478.4899999998</v>
      </c>
      <c r="T913">
        <v>0.72229642898964641</v>
      </c>
      <c r="V913">
        <v>1336997.0500000003</v>
      </c>
      <c r="W913">
        <v>0.72229642898964641</v>
      </c>
      <c r="X913">
        <v>2</v>
      </c>
      <c r="Y913">
        <v>0</v>
      </c>
      <c r="AA913">
        <v>0</v>
      </c>
      <c r="AB913">
        <v>0</v>
      </c>
      <c r="AC913">
        <v>633876.62158640055</v>
      </c>
      <c r="AD913">
        <v>33063.424558820625</v>
      </c>
      <c r="AE913">
        <v>33063.424558820625</v>
      </c>
      <c r="AF913">
        <v>32445.355198718178</v>
      </c>
      <c r="AG913">
        <v>0</v>
      </c>
      <c r="AH913">
        <v>90.659239261915616</v>
      </c>
      <c r="AI913">
        <v>88.964505617543679</v>
      </c>
      <c r="AJ913">
        <v>0</v>
      </c>
      <c r="AK913">
        <v>0</v>
      </c>
      <c r="AL913">
        <v>0</v>
      </c>
      <c r="AM913">
        <v>0</v>
      </c>
      <c r="AN913">
        <v>32445.35</v>
      </c>
      <c r="AO913">
        <v>88.96</v>
      </c>
      <c r="AP913">
        <v>2192610.44</v>
      </c>
      <c r="AQ913">
        <v>2225055.79</v>
      </c>
      <c r="AS913">
        <v>2225055.79</v>
      </c>
      <c r="AU913">
        <v>110</v>
      </c>
      <c r="AV913">
        <v>55</v>
      </c>
      <c r="AX913">
        <v>0</v>
      </c>
      <c r="AY913">
        <v>210</v>
      </c>
    </row>
    <row r="914" spans="1:51" x14ac:dyDescent="0.25">
      <c r="A914" t="s">
        <v>611</v>
      </c>
      <c r="B914" t="s">
        <v>612</v>
      </c>
      <c r="C914" t="s">
        <v>608</v>
      </c>
      <c r="D914" t="s">
        <v>102</v>
      </c>
      <c r="F914">
        <v>831.7</v>
      </c>
      <c r="H914">
        <v>4950660.87</v>
      </c>
      <c r="I914">
        <v>707344.21</v>
      </c>
      <c r="J914">
        <v>1516719.0600000003</v>
      </c>
      <c r="K914">
        <v>4230057.8097999999</v>
      </c>
      <c r="L914">
        <v>11404781.9498</v>
      </c>
      <c r="M914">
        <v>0.9</v>
      </c>
      <c r="N914">
        <v>10687309.529999999</v>
      </c>
      <c r="O914">
        <v>12849.95</v>
      </c>
      <c r="Q914">
        <v>3055501.79</v>
      </c>
      <c r="R914">
        <v>4213888.1399999997</v>
      </c>
      <c r="S914">
        <v>7496404.1999999993</v>
      </c>
      <c r="T914">
        <v>0.70143043756308232</v>
      </c>
      <c r="V914">
        <v>3190905.33</v>
      </c>
      <c r="W914">
        <v>0.70143043756308232</v>
      </c>
      <c r="X914">
        <v>2</v>
      </c>
      <c r="Y914">
        <v>0</v>
      </c>
      <c r="AA914">
        <v>0</v>
      </c>
      <c r="AB914">
        <v>0</v>
      </c>
      <c r="AC914">
        <v>1515444.7226157002</v>
      </c>
      <c r="AD914">
        <v>79046.600794122176</v>
      </c>
      <c r="AE914">
        <v>79046.600794122176</v>
      </c>
      <c r="AF914">
        <v>77568.947386376094</v>
      </c>
      <c r="AG914">
        <v>0</v>
      </c>
      <c r="AH914">
        <v>95.042203672144012</v>
      </c>
      <c r="AI914">
        <v>93.265537316792219</v>
      </c>
      <c r="AJ914">
        <v>0</v>
      </c>
      <c r="AK914">
        <v>0</v>
      </c>
      <c r="AL914">
        <v>0</v>
      </c>
      <c r="AM914">
        <v>0</v>
      </c>
      <c r="AN914">
        <v>77568.94</v>
      </c>
      <c r="AO914">
        <v>93.26</v>
      </c>
      <c r="AP914">
        <v>4330004.66</v>
      </c>
      <c r="AQ914">
        <v>4407573.6000000006</v>
      </c>
      <c r="AS914">
        <v>4407573.6000000006</v>
      </c>
      <c r="AU914">
        <v>110</v>
      </c>
      <c r="AV914">
        <v>55</v>
      </c>
      <c r="AX914">
        <v>4</v>
      </c>
      <c r="AY914">
        <v>389</v>
      </c>
    </row>
    <row r="915" spans="1:51" x14ac:dyDescent="0.25">
      <c r="A915" t="s">
        <v>653</v>
      </c>
      <c r="B915" t="s">
        <v>654</v>
      </c>
      <c r="C915" t="s">
        <v>652</v>
      </c>
      <c r="D915" t="s">
        <v>102</v>
      </c>
      <c r="F915">
        <v>337.45</v>
      </c>
      <c r="H915">
        <v>2019997.78</v>
      </c>
      <c r="I915">
        <v>286994.46999999997</v>
      </c>
      <c r="J915">
        <v>637030.86</v>
      </c>
      <c r="K915">
        <v>1734717.3918000001</v>
      </c>
      <c r="L915">
        <v>4678740.5017999997</v>
      </c>
      <c r="M915">
        <v>0.9</v>
      </c>
      <c r="N915">
        <v>4384338.1900000004</v>
      </c>
      <c r="O915">
        <v>12992.55</v>
      </c>
      <c r="Q915">
        <v>849988.88</v>
      </c>
      <c r="R915">
        <v>2326198.1</v>
      </c>
      <c r="S915">
        <v>3279337.71</v>
      </c>
      <c r="T915">
        <v>0.74796641314752221</v>
      </c>
      <c r="V915">
        <v>1105000.4800000004</v>
      </c>
      <c r="W915">
        <v>0.74796641314752221</v>
      </c>
      <c r="X915">
        <v>2</v>
      </c>
      <c r="Y915">
        <v>0</v>
      </c>
      <c r="AA915">
        <v>0</v>
      </c>
      <c r="AB915">
        <v>0</v>
      </c>
      <c r="AC915">
        <v>537719.32542870019</v>
      </c>
      <c r="AD915">
        <v>28047.7962819274</v>
      </c>
      <c r="AE915">
        <v>28047.7962819274</v>
      </c>
      <c r="AF915">
        <v>27523.486300987148</v>
      </c>
      <c r="AG915">
        <v>0</v>
      </c>
      <c r="AH915">
        <v>83.116895190183442</v>
      </c>
      <c r="AI915">
        <v>81.563153951658464</v>
      </c>
      <c r="AJ915">
        <v>0</v>
      </c>
      <c r="AK915">
        <v>0</v>
      </c>
      <c r="AL915">
        <v>0</v>
      </c>
      <c r="AM915">
        <v>0</v>
      </c>
      <c r="AN915">
        <v>27523.48</v>
      </c>
      <c r="AO915">
        <v>81.56</v>
      </c>
      <c r="AP915">
        <v>2398870.6599999997</v>
      </c>
      <c r="AQ915">
        <v>2426394.1399999997</v>
      </c>
      <c r="AS915">
        <v>2426394.1399999997</v>
      </c>
      <c r="AU915">
        <v>102</v>
      </c>
      <c r="AV915">
        <v>51</v>
      </c>
      <c r="AX915">
        <v>0</v>
      </c>
      <c r="AY915">
        <v>170</v>
      </c>
    </row>
    <row r="916" spans="1:51" x14ac:dyDescent="0.25">
      <c r="A916" t="s">
        <v>657</v>
      </c>
      <c r="B916" t="s">
        <v>658</v>
      </c>
      <c r="C916" t="s">
        <v>652</v>
      </c>
      <c r="D916" t="s">
        <v>102</v>
      </c>
      <c r="F916">
        <v>389</v>
      </c>
      <c r="H916">
        <v>2249643.63</v>
      </c>
      <c r="I916">
        <v>330836.71999999997</v>
      </c>
      <c r="J916">
        <v>558800.81999999995</v>
      </c>
      <c r="K916">
        <v>1919760.2980000002</v>
      </c>
      <c r="L916">
        <v>5059041.4679999994</v>
      </c>
      <c r="M916">
        <v>0.9</v>
      </c>
      <c r="N916">
        <v>4745113.3499999996</v>
      </c>
      <c r="O916">
        <v>12198.23</v>
      </c>
      <c r="Q916">
        <v>1542636.35</v>
      </c>
      <c r="R916">
        <v>1296448.46</v>
      </c>
      <c r="S916">
        <v>2913185.63</v>
      </c>
      <c r="T916">
        <v>0.61393383363539678</v>
      </c>
      <c r="V916">
        <v>1831927.7199999997</v>
      </c>
      <c r="W916">
        <v>0.61393383363539678</v>
      </c>
      <c r="X916">
        <v>1</v>
      </c>
      <c r="Y916">
        <v>1</v>
      </c>
      <c r="AA916">
        <v>377892.98827600898</v>
      </c>
      <c r="AB916">
        <v>113367.89648280269</v>
      </c>
      <c r="AC916">
        <v>839608.32490025635</v>
      </c>
      <c r="AD916">
        <v>43794.526511833996</v>
      </c>
      <c r="AE916">
        <v>43794.526511833996</v>
      </c>
      <c r="AF916">
        <v>42975.855870835992</v>
      </c>
      <c r="AG916">
        <v>291.43418118972414</v>
      </c>
      <c r="AH916">
        <v>112.58233036461182</v>
      </c>
      <c r="AI916">
        <v>110.47777858826733</v>
      </c>
      <c r="AJ916">
        <v>0</v>
      </c>
      <c r="AK916">
        <v>0</v>
      </c>
      <c r="AL916">
        <v>0</v>
      </c>
      <c r="AM916">
        <v>0</v>
      </c>
      <c r="AN916">
        <v>156343.75</v>
      </c>
      <c r="AO916">
        <v>401.91</v>
      </c>
      <c r="AP916">
        <v>1330274.79</v>
      </c>
      <c r="AQ916">
        <v>1486618.54</v>
      </c>
      <c r="AS916">
        <v>1486618.54</v>
      </c>
      <c r="AU916">
        <v>102</v>
      </c>
      <c r="AV916">
        <v>51</v>
      </c>
      <c r="AX916">
        <v>0</v>
      </c>
      <c r="AY916">
        <v>118</v>
      </c>
    </row>
    <row r="917" spans="1:51" x14ac:dyDescent="0.25">
      <c r="A917" t="s">
        <v>824</v>
      </c>
      <c r="B917" t="s">
        <v>825</v>
      </c>
      <c r="C917" t="s">
        <v>823</v>
      </c>
      <c r="D917" t="s">
        <v>102</v>
      </c>
      <c r="F917">
        <v>354.75</v>
      </c>
      <c r="H917">
        <v>2106362.7599999998</v>
      </c>
      <c r="I917">
        <v>301707.78000000003</v>
      </c>
      <c r="J917">
        <v>636416.46</v>
      </c>
      <c r="K917">
        <v>1704031.9519999998</v>
      </c>
      <c r="L917">
        <v>4748518.9519999996</v>
      </c>
      <c r="M917">
        <v>0.9</v>
      </c>
      <c r="N917">
        <v>4444070.25</v>
      </c>
      <c r="O917">
        <v>12527.32</v>
      </c>
      <c r="Q917">
        <v>4500223.51</v>
      </c>
      <c r="R917">
        <v>663587.9</v>
      </c>
      <c r="S917">
        <v>5348471.6100000003</v>
      </c>
      <c r="T917">
        <v>1.2035074400545311</v>
      </c>
      <c r="V917">
        <v>-904401.36000000034</v>
      </c>
      <c r="W917">
        <v>1.2035074400545311</v>
      </c>
      <c r="X917">
        <v>4</v>
      </c>
      <c r="Y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1.0030171467021238</v>
      </c>
      <c r="AL917">
        <v>0</v>
      </c>
      <c r="AM917">
        <v>355.82033279257843</v>
      </c>
      <c r="AN917">
        <v>355.82</v>
      </c>
      <c r="AO917">
        <v>1</v>
      </c>
      <c r="AP917">
        <v>663587.90000000014</v>
      </c>
      <c r="AQ917">
        <v>663943.72000000009</v>
      </c>
      <c r="AS917">
        <v>663943.72000000009</v>
      </c>
      <c r="AU917">
        <v>106</v>
      </c>
      <c r="AV917">
        <v>53</v>
      </c>
      <c r="AX917">
        <v>0</v>
      </c>
      <c r="AY917">
        <v>164</v>
      </c>
    </row>
    <row r="918" spans="1:51" x14ac:dyDescent="0.25">
      <c r="A918" t="s">
        <v>1080</v>
      </c>
      <c r="B918" t="s">
        <v>1081</v>
      </c>
      <c r="C918" t="s">
        <v>1075</v>
      </c>
      <c r="D918" t="s">
        <v>211</v>
      </c>
      <c r="F918">
        <v>308.89999999999998</v>
      </c>
      <c r="H918">
        <v>1727047.64</v>
      </c>
      <c r="I918">
        <v>262713.27</v>
      </c>
      <c r="J918">
        <v>462810.94</v>
      </c>
      <c r="K918">
        <v>1359031.7535999997</v>
      </c>
      <c r="L918">
        <v>3811603.6036</v>
      </c>
      <c r="M918">
        <v>1.0572999999999999</v>
      </c>
      <c r="N918">
        <v>3952135.97</v>
      </c>
      <c r="O918">
        <v>12794.22</v>
      </c>
      <c r="Q918">
        <v>3033264.35</v>
      </c>
      <c r="R918">
        <v>302978.03999999998</v>
      </c>
      <c r="S918">
        <v>3583850.74</v>
      </c>
      <c r="T918">
        <v>0.90681362362135531</v>
      </c>
      <c r="V918">
        <v>368285.23</v>
      </c>
      <c r="W918">
        <v>0.90681362362135531</v>
      </c>
      <c r="X918">
        <v>3</v>
      </c>
      <c r="Y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26.200347107453794</v>
      </c>
      <c r="AK918">
        <v>0</v>
      </c>
      <c r="AL918">
        <v>8093.2872214924764</v>
      </c>
      <c r="AM918">
        <v>0</v>
      </c>
      <c r="AN918">
        <v>8093.28</v>
      </c>
      <c r="AO918">
        <v>26.2</v>
      </c>
      <c r="AP918">
        <v>309238.90999999997</v>
      </c>
      <c r="AQ918">
        <v>317332.19</v>
      </c>
      <c r="AS918">
        <v>317332.19</v>
      </c>
      <c r="AU918">
        <v>75</v>
      </c>
      <c r="AV918">
        <v>38</v>
      </c>
      <c r="AX918">
        <v>2</v>
      </c>
      <c r="AY918">
        <v>100</v>
      </c>
    </row>
    <row r="919" spans="1:51" x14ac:dyDescent="0.25">
      <c r="A919" t="s">
        <v>1082</v>
      </c>
      <c r="B919" t="s">
        <v>1083</v>
      </c>
      <c r="C919" t="s">
        <v>1075</v>
      </c>
      <c r="D919" t="s">
        <v>211</v>
      </c>
      <c r="F919">
        <v>87.8</v>
      </c>
      <c r="H919">
        <v>456209.12</v>
      </c>
      <c r="I919">
        <v>74672.14</v>
      </c>
      <c r="J919">
        <v>96966.39</v>
      </c>
      <c r="K919">
        <v>365925.11219999997</v>
      </c>
      <c r="L919">
        <v>993772.7622</v>
      </c>
      <c r="M919">
        <v>1.0572999999999999</v>
      </c>
      <c r="N919">
        <v>1029748.43</v>
      </c>
      <c r="O919">
        <v>11728.34</v>
      </c>
      <c r="Q919">
        <v>1070108.17</v>
      </c>
      <c r="R919">
        <v>41939.5</v>
      </c>
      <c r="S919">
        <v>1137099.73</v>
      </c>
      <c r="T919">
        <v>1.1042500254164018</v>
      </c>
      <c r="V919">
        <v>-107351.29999999993</v>
      </c>
      <c r="W919">
        <v>1.1042500254164018</v>
      </c>
      <c r="X919">
        <v>4</v>
      </c>
      <c r="Y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0.93904513846770798</v>
      </c>
      <c r="AL919">
        <v>0</v>
      </c>
      <c r="AM919">
        <v>82.448163157464762</v>
      </c>
      <c r="AN919">
        <v>82.44</v>
      </c>
      <c r="AO919">
        <v>0.93</v>
      </c>
      <c r="AP919">
        <v>42091.81</v>
      </c>
      <c r="AQ919">
        <v>42174.25</v>
      </c>
      <c r="AS919">
        <v>42174.25</v>
      </c>
      <c r="AU919">
        <v>75</v>
      </c>
      <c r="AV919">
        <v>38</v>
      </c>
      <c r="AX919">
        <v>5</v>
      </c>
      <c r="AY919">
        <v>8</v>
      </c>
    </row>
    <row r="920" spans="1:51" x14ac:dyDescent="0.25">
      <c r="A920" t="s">
        <v>1086</v>
      </c>
      <c r="B920" t="s">
        <v>1087</v>
      </c>
      <c r="C920" t="s">
        <v>1075</v>
      </c>
      <c r="D920" t="s">
        <v>211</v>
      </c>
      <c r="F920">
        <v>742.63</v>
      </c>
      <c r="H920">
        <v>4158503.3000000003</v>
      </c>
      <c r="I920">
        <v>631591.96</v>
      </c>
      <c r="J920">
        <v>1268854.72</v>
      </c>
      <c r="K920">
        <v>3529410.1597199999</v>
      </c>
      <c r="L920">
        <v>9588360.1397200003</v>
      </c>
      <c r="M920">
        <v>1.0572999999999999</v>
      </c>
      <c r="N920">
        <v>9935537.9700000007</v>
      </c>
      <c r="O920">
        <v>13378.85</v>
      </c>
      <c r="Q920">
        <v>6824721.0300000003</v>
      </c>
      <c r="R920">
        <v>1057337.82</v>
      </c>
      <c r="S920">
        <v>8005113.0100000007</v>
      </c>
      <c r="T920">
        <v>0.80570503924107095</v>
      </c>
      <c r="V920">
        <v>1930424.96</v>
      </c>
      <c r="W920">
        <v>0.80570503924107095</v>
      </c>
      <c r="X920">
        <v>2</v>
      </c>
      <c r="Y920">
        <v>0</v>
      </c>
      <c r="AA920">
        <v>0</v>
      </c>
      <c r="AB920">
        <v>0</v>
      </c>
      <c r="AC920">
        <v>293334.36113529996</v>
      </c>
      <c r="AD920">
        <v>15300.514626385953</v>
      </c>
      <c r="AE920">
        <v>23982.839493194591</v>
      </c>
      <c r="AF920">
        <v>23534.517564755875</v>
      </c>
      <c r="AG920">
        <v>0</v>
      </c>
      <c r="AH920">
        <v>20.603146420675106</v>
      </c>
      <c r="AI920">
        <v>31.69077139996482</v>
      </c>
      <c r="AJ920">
        <v>0</v>
      </c>
      <c r="AK920">
        <v>0</v>
      </c>
      <c r="AL920">
        <v>0</v>
      </c>
      <c r="AM920">
        <v>0</v>
      </c>
      <c r="AN920">
        <v>23534.51</v>
      </c>
      <c r="AO920">
        <v>31.69</v>
      </c>
      <c r="AP920">
        <v>1090985.02</v>
      </c>
      <c r="AQ920">
        <v>1114519.53</v>
      </c>
      <c r="AS920">
        <v>1114519.53</v>
      </c>
      <c r="AU920">
        <v>75</v>
      </c>
      <c r="AV920">
        <v>38</v>
      </c>
      <c r="AX920">
        <v>38.5</v>
      </c>
      <c r="AY920">
        <v>264.33</v>
      </c>
    </row>
    <row r="921" spans="1:51" x14ac:dyDescent="0.25">
      <c r="A921" t="s">
        <v>1088</v>
      </c>
      <c r="B921" t="s">
        <v>1089</v>
      </c>
      <c r="C921" t="s">
        <v>1075</v>
      </c>
      <c r="D921" t="s">
        <v>211</v>
      </c>
      <c r="F921">
        <v>164.97</v>
      </c>
      <c r="H921">
        <v>905330.27</v>
      </c>
      <c r="I921">
        <v>140303.67999999999</v>
      </c>
      <c r="J921">
        <v>247666.96</v>
      </c>
      <c r="K921">
        <v>768589.50867999997</v>
      </c>
      <c r="L921">
        <v>2061890.4186799999</v>
      </c>
      <c r="M921">
        <v>1.0572999999999999</v>
      </c>
      <c r="N921">
        <v>2135996.56</v>
      </c>
      <c r="O921">
        <v>12947.78</v>
      </c>
      <c r="Q921">
        <v>543065.65</v>
      </c>
      <c r="R921">
        <v>1011684.85</v>
      </c>
      <c r="S921">
        <v>1606150.88</v>
      </c>
      <c r="T921">
        <v>0.75194450687692116</v>
      </c>
      <c r="V921">
        <v>529845.68000000017</v>
      </c>
      <c r="W921">
        <v>0.75194450687692116</v>
      </c>
      <c r="X921">
        <v>2</v>
      </c>
      <c r="Y921">
        <v>0</v>
      </c>
      <c r="AA921">
        <v>0</v>
      </c>
      <c r="AB921">
        <v>0</v>
      </c>
      <c r="AC921">
        <v>235887.90930160016</v>
      </c>
      <c r="AD921">
        <v>12304.069637419654</v>
      </c>
      <c r="AE921">
        <v>12304.069637419654</v>
      </c>
      <c r="AF921">
        <v>12074.064169174015</v>
      </c>
      <c r="AG921">
        <v>0</v>
      </c>
      <c r="AH921">
        <v>74.583679683697966</v>
      </c>
      <c r="AI921">
        <v>73.189453653234011</v>
      </c>
      <c r="AJ921">
        <v>0</v>
      </c>
      <c r="AK921">
        <v>0</v>
      </c>
      <c r="AL921">
        <v>0</v>
      </c>
      <c r="AM921">
        <v>0</v>
      </c>
      <c r="AN921">
        <v>12074.06</v>
      </c>
      <c r="AO921">
        <v>73.180000000000007</v>
      </c>
      <c r="AP921">
        <v>1028642.92</v>
      </c>
      <c r="AQ921">
        <v>1040716.9800000001</v>
      </c>
      <c r="AS921">
        <v>1040716.9800000001</v>
      </c>
      <c r="AU921">
        <v>79</v>
      </c>
      <c r="AV921">
        <v>40</v>
      </c>
      <c r="AX921">
        <v>0</v>
      </c>
      <c r="AY921">
        <v>55</v>
      </c>
    </row>
    <row r="922" spans="1:51" x14ac:dyDescent="0.25">
      <c r="A922" t="s">
        <v>1870</v>
      </c>
      <c r="B922" t="s">
        <v>1871</v>
      </c>
      <c r="C922" t="s">
        <v>1856</v>
      </c>
      <c r="D922" t="s">
        <v>102</v>
      </c>
      <c r="F922">
        <v>2192.5300000000002</v>
      </c>
      <c r="H922">
        <v>12284350.859999999</v>
      </c>
      <c r="I922">
        <v>1864702.91</v>
      </c>
      <c r="J922">
        <v>2363761.5999999996</v>
      </c>
      <c r="K922">
        <v>10523620.199320002</v>
      </c>
      <c r="L922">
        <v>27036435.569320001</v>
      </c>
      <c r="M922">
        <v>0.93759000000000003</v>
      </c>
      <c r="N922">
        <v>26005870.760000002</v>
      </c>
      <c r="O922">
        <v>11861.12</v>
      </c>
      <c r="Q922">
        <v>11086302.699999999</v>
      </c>
      <c r="R922">
        <v>7112963.6399999997</v>
      </c>
      <c r="S922">
        <v>18327845.009999998</v>
      </c>
      <c r="T922">
        <v>0.70475798250102495</v>
      </c>
      <c r="V922">
        <v>7678025.7500000037</v>
      </c>
      <c r="W922">
        <v>0.70475798250102495</v>
      </c>
      <c r="X922">
        <v>2</v>
      </c>
      <c r="Y922">
        <v>0</v>
      </c>
      <c r="AA922">
        <v>0</v>
      </c>
      <c r="AB922">
        <v>0</v>
      </c>
      <c r="AC922">
        <v>2912926.5672738012</v>
      </c>
      <c r="AD922">
        <v>151940.1797173142</v>
      </c>
      <c r="AE922">
        <v>151940.1797173142</v>
      </c>
      <c r="AF922">
        <v>149099.89408735279</v>
      </c>
      <c r="AG922">
        <v>0</v>
      </c>
      <c r="AH922">
        <v>69.299019724844896</v>
      </c>
      <c r="AI922">
        <v>68.003582202912966</v>
      </c>
      <c r="AJ922">
        <v>0</v>
      </c>
      <c r="AK922">
        <v>0</v>
      </c>
      <c r="AL922">
        <v>0</v>
      </c>
      <c r="AM922">
        <v>0</v>
      </c>
      <c r="AN922">
        <v>149099.89000000001</v>
      </c>
      <c r="AO922">
        <v>68</v>
      </c>
      <c r="AP922">
        <v>7141019.2499999991</v>
      </c>
      <c r="AQ922">
        <v>7290119.1399999987</v>
      </c>
      <c r="AS922">
        <v>7290119.1399999987</v>
      </c>
      <c r="AU922">
        <v>96</v>
      </c>
      <c r="AV922">
        <v>48</v>
      </c>
      <c r="AX922">
        <v>22.5</v>
      </c>
      <c r="AY922">
        <v>281</v>
      </c>
    </row>
    <row r="923" spans="1:51" x14ac:dyDescent="0.25">
      <c r="A923" t="s">
        <v>1991</v>
      </c>
      <c r="B923" t="s">
        <v>1992</v>
      </c>
      <c r="C923" t="s">
        <v>1984</v>
      </c>
      <c r="D923" t="s">
        <v>211</v>
      </c>
      <c r="F923">
        <v>4031.96</v>
      </c>
      <c r="H923">
        <v>22565190.210000001</v>
      </c>
      <c r="I923">
        <v>3429101.34</v>
      </c>
      <c r="J923">
        <v>7265843.6599999992</v>
      </c>
      <c r="K923">
        <v>19279542.26224</v>
      </c>
      <c r="L923">
        <v>52539677.472240001</v>
      </c>
      <c r="M923">
        <v>1.0572999999999999</v>
      </c>
      <c r="N923">
        <v>54445483.210000001</v>
      </c>
      <c r="O923">
        <v>13503.47</v>
      </c>
      <c r="Q923">
        <v>35953079</v>
      </c>
      <c r="R923">
        <v>4743957.58</v>
      </c>
      <c r="S923">
        <v>41527291.5</v>
      </c>
      <c r="T923">
        <v>0.76273161797143685</v>
      </c>
      <c r="V923">
        <v>12918191.710000001</v>
      </c>
      <c r="W923">
        <v>0.76273161797143685</v>
      </c>
      <c r="X923">
        <v>2</v>
      </c>
      <c r="Y923">
        <v>0</v>
      </c>
      <c r="AA923">
        <v>0</v>
      </c>
      <c r="AB923">
        <v>0</v>
      </c>
      <c r="AC923">
        <v>2807100.4569083997</v>
      </c>
      <c r="AD923">
        <v>146420.21968524516</v>
      </c>
      <c r="AE923">
        <v>146420.21968524516</v>
      </c>
      <c r="AF923">
        <v>143683.12113316017</v>
      </c>
      <c r="AG923">
        <v>0</v>
      </c>
      <c r="AH923">
        <v>36.314898879265954</v>
      </c>
      <c r="AI923">
        <v>35.636048257710932</v>
      </c>
      <c r="AJ923">
        <v>0</v>
      </c>
      <c r="AK923">
        <v>0</v>
      </c>
      <c r="AL923">
        <v>0</v>
      </c>
      <c r="AM923">
        <v>0</v>
      </c>
      <c r="AN923">
        <v>143683.12</v>
      </c>
      <c r="AO923">
        <v>35.630000000000003</v>
      </c>
      <c r="AP923">
        <v>4969407.7299999986</v>
      </c>
      <c r="AQ923">
        <v>5113090.8499999987</v>
      </c>
      <c r="AS923">
        <v>5113090.8499999987</v>
      </c>
      <c r="AU923">
        <v>98</v>
      </c>
      <c r="AV923">
        <v>49</v>
      </c>
      <c r="AX923">
        <v>418.5</v>
      </c>
      <c r="AY923">
        <v>1323.33</v>
      </c>
    </row>
    <row r="924" spans="1:51" x14ac:dyDescent="0.25">
      <c r="A924" t="s">
        <v>1993</v>
      </c>
      <c r="B924" t="s">
        <v>1994</v>
      </c>
      <c r="C924" t="s">
        <v>1984</v>
      </c>
      <c r="D924" t="s">
        <v>211</v>
      </c>
      <c r="F924">
        <v>3768.25</v>
      </c>
      <c r="H924">
        <v>20572962.890000001</v>
      </c>
      <c r="I924">
        <v>3204821.26</v>
      </c>
      <c r="J924">
        <v>5009947.91</v>
      </c>
      <c r="K924">
        <v>16255511.808</v>
      </c>
      <c r="L924">
        <v>45043243.868000001</v>
      </c>
      <c r="M924">
        <v>1.0572999999999999</v>
      </c>
      <c r="N924">
        <v>46692780.909999996</v>
      </c>
      <c r="O924">
        <v>12391.1</v>
      </c>
      <c r="Q924">
        <v>40326756.890000001</v>
      </c>
      <c r="R924">
        <v>3502193.45</v>
      </c>
      <c r="S924">
        <v>44149493.450000003</v>
      </c>
      <c r="T924">
        <v>0.94553146309914238</v>
      </c>
      <c r="V924">
        <v>2543287.4599999934</v>
      </c>
      <c r="W924">
        <v>0.94553146309914238</v>
      </c>
      <c r="X924">
        <v>3</v>
      </c>
      <c r="Y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25.374828050101037</v>
      </c>
      <c r="AK924">
        <v>0</v>
      </c>
      <c r="AL924">
        <v>95618.695799793233</v>
      </c>
      <c r="AM924">
        <v>0</v>
      </c>
      <c r="AN924">
        <v>95618.69</v>
      </c>
      <c r="AO924">
        <v>25.37</v>
      </c>
      <c r="AP924">
        <v>3558071.65</v>
      </c>
      <c r="AQ924">
        <v>3653690.34</v>
      </c>
      <c r="AS924">
        <v>3653690.34</v>
      </c>
      <c r="AU924">
        <v>82</v>
      </c>
      <c r="AV924">
        <v>41</v>
      </c>
      <c r="AX924">
        <v>223.83</v>
      </c>
      <c r="AY924">
        <v>662</v>
      </c>
    </row>
    <row r="925" spans="1:51" x14ac:dyDescent="0.25">
      <c r="A925" t="s">
        <v>1995</v>
      </c>
      <c r="B925" t="s">
        <v>1996</v>
      </c>
      <c r="C925" t="s">
        <v>1984</v>
      </c>
      <c r="D925" t="s">
        <v>211</v>
      </c>
      <c r="F925">
        <v>412.5</v>
      </c>
      <c r="H925">
        <v>2491676.77</v>
      </c>
      <c r="I925">
        <v>350823</v>
      </c>
      <c r="J925">
        <v>1242889.8599999999</v>
      </c>
      <c r="K925">
        <v>2051841.8360000001</v>
      </c>
      <c r="L925">
        <v>6137231.466</v>
      </c>
      <c r="M925">
        <v>1.0572999999999999</v>
      </c>
      <c r="N925">
        <v>6371324.29</v>
      </c>
      <c r="O925">
        <v>15445.63</v>
      </c>
      <c r="Q925">
        <v>7777672.4199999999</v>
      </c>
      <c r="R925">
        <v>1003453.46</v>
      </c>
      <c r="S925">
        <v>10636509.289999999</v>
      </c>
      <c r="T925">
        <v>1.6694346113718219</v>
      </c>
      <c r="V925">
        <v>-4265184.9999999991</v>
      </c>
      <c r="W925">
        <v>1.6694346113718219</v>
      </c>
      <c r="X925">
        <v>4</v>
      </c>
      <c r="Y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1.2366750635096222</v>
      </c>
      <c r="AL925">
        <v>0</v>
      </c>
      <c r="AM925">
        <v>510.12846369771916</v>
      </c>
      <c r="AN925">
        <v>510.12</v>
      </c>
      <c r="AO925">
        <v>1.23</v>
      </c>
      <c r="AP925">
        <v>1003453.46</v>
      </c>
      <c r="AQ925">
        <v>1003963.58</v>
      </c>
      <c r="AS925">
        <v>1003963.58</v>
      </c>
      <c r="AU925">
        <v>86</v>
      </c>
      <c r="AV925">
        <v>43</v>
      </c>
      <c r="AX925">
        <v>86</v>
      </c>
      <c r="AY925">
        <v>302.66000000000003</v>
      </c>
    </row>
    <row r="926" spans="1:51" x14ac:dyDescent="0.25">
      <c r="A926" t="s">
        <v>2005</v>
      </c>
      <c r="B926" t="s">
        <v>2006</v>
      </c>
      <c r="C926" t="s">
        <v>1984</v>
      </c>
      <c r="D926" t="s">
        <v>211</v>
      </c>
      <c r="F926">
        <v>862.4</v>
      </c>
      <c r="H926">
        <v>4890592.9399999995</v>
      </c>
      <c r="I926">
        <v>733453.95</v>
      </c>
      <c r="J926">
        <v>1782223.8</v>
      </c>
      <c r="K926">
        <v>4209735.2745999992</v>
      </c>
      <c r="L926">
        <v>11616005.964599999</v>
      </c>
      <c r="M926">
        <v>1.0572999999999999</v>
      </c>
      <c r="N926">
        <v>12040385.27</v>
      </c>
      <c r="O926">
        <v>13961.48</v>
      </c>
      <c r="Q926">
        <v>9198854.3399999999</v>
      </c>
      <c r="R926">
        <v>1061270.94</v>
      </c>
      <c r="S926">
        <v>10348595.789999999</v>
      </c>
      <c r="T926">
        <v>0.85949041977790464</v>
      </c>
      <c r="V926">
        <v>1691789.4800000004</v>
      </c>
      <c r="W926">
        <v>0.85949041977790464</v>
      </c>
      <c r="X926">
        <v>2</v>
      </c>
      <c r="Y926">
        <v>0</v>
      </c>
      <c r="AA926">
        <v>0</v>
      </c>
      <c r="AB926">
        <v>0</v>
      </c>
      <c r="AC926">
        <v>115109.22490800037</v>
      </c>
      <c r="AD926">
        <v>6004.1734371666244</v>
      </c>
      <c r="AE926">
        <v>27850.747719498289</v>
      </c>
      <c r="AF926">
        <v>27330.121255329661</v>
      </c>
      <c r="AG926">
        <v>0</v>
      </c>
      <c r="AH926">
        <v>6.9621677147108354</v>
      </c>
      <c r="AI926">
        <v>31.69077139996482</v>
      </c>
      <c r="AJ926">
        <v>0</v>
      </c>
      <c r="AK926">
        <v>0</v>
      </c>
      <c r="AL926">
        <v>0</v>
      </c>
      <c r="AM926">
        <v>0</v>
      </c>
      <c r="AN926">
        <v>27330.12</v>
      </c>
      <c r="AO926">
        <v>31.69</v>
      </c>
      <c r="AP926">
        <v>1103980.74</v>
      </c>
      <c r="AQ926">
        <v>1131310.8600000001</v>
      </c>
      <c r="AS926">
        <v>1131310.8600000001</v>
      </c>
      <c r="AU926">
        <v>98</v>
      </c>
      <c r="AV926">
        <v>49</v>
      </c>
      <c r="AX926">
        <v>108.83</v>
      </c>
      <c r="AY926">
        <v>361</v>
      </c>
    </row>
    <row r="927" spans="1:51" x14ac:dyDescent="0.25">
      <c r="A927" t="s">
        <v>2019</v>
      </c>
      <c r="B927" t="s">
        <v>2020</v>
      </c>
      <c r="C927" t="s">
        <v>1984</v>
      </c>
      <c r="D927" t="s">
        <v>211</v>
      </c>
      <c r="F927">
        <v>2530.5</v>
      </c>
      <c r="H927">
        <v>13516638.119999999</v>
      </c>
      <c r="I927">
        <v>2152139.64</v>
      </c>
      <c r="J927">
        <v>2460903.66</v>
      </c>
      <c r="K927">
        <v>10563260.470999999</v>
      </c>
      <c r="L927">
        <v>28692941.891000003</v>
      </c>
      <c r="M927">
        <v>1.0572999999999999</v>
      </c>
      <c r="N927">
        <v>29731772.629999999</v>
      </c>
      <c r="O927">
        <v>11749.36</v>
      </c>
      <c r="Q927">
        <v>28796996.559999999</v>
      </c>
      <c r="R927">
        <v>1849589.48</v>
      </c>
      <c r="S927">
        <v>30833106.759999998</v>
      </c>
      <c r="T927">
        <v>1.0370423298908431</v>
      </c>
      <c r="V927">
        <v>-1101334.129999999</v>
      </c>
      <c r="W927">
        <v>1.0370423298908431</v>
      </c>
      <c r="X927">
        <v>4</v>
      </c>
      <c r="Y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0.94072851274277358</v>
      </c>
      <c r="AL927">
        <v>0</v>
      </c>
      <c r="AM927">
        <v>2380.5135014955886</v>
      </c>
      <c r="AN927">
        <v>2380.5100000000002</v>
      </c>
      <c r="AO927">
        <v>0.94</v>
      </c>
      <c r="AP927">
        <v>1854512.18</v>
      </c>
      <c r="AQ927">
        <v>1856892.69</v>
      </c>
      <c r="AS927">
        <v>1856892.69</v>
      </c>
      <c r="AU927">
        <v>80</v>
      </c>
      <c r="AV927">
        <v>40</v>
      </c>
      <c r="AX927">
        <v>48.5</v>
      </c>
      <c r="AY927">
        <v>176</v>
      </c>
    </row>
    <row r="928" spans="1:51" x14ac:dyDescent="0.25">
      <c r="A928" t="s">
        <v>2025</v>
      </c>
      <c r="B928" t="s">
        <v>2026</v>
      </c>
      <c r="C928" t="s">
        <v>1984</v>
      </c>
      <c r="D928" t="s">
        <v>102</v>
      </c>
      <c r="F928">
        <v>1091.25</v>
      </c>
      <c r="H928">
        <v>6245498.54</v>
      </c>
      <c r="I928">
        <v>928086.3</v>
      </c>
      <c r="J928">
        <v>1548801.9899999998</v>
      </c>
      <c r="K928">
        <v>5364245.0660000006</v>
      </c>
      <c r="L928">
        <v>14086631.896000002</v>
      </c>
      <c r="M928">
        <v>1.0572999999999999</v>
      </c>
      <c r="N928">
        <v>14586424.66</v>
      </c>
      <c r="O928">
        <v>13366.71</v>
      </c>
      <c r="Q928">
        <v>6762999.3399999999</v>
      </c>
      <c r="R928">
        <v>1828698.88</v>
      </c>
      <c r="S928">
        <v>8820820.9499999993</v>
      </c>
      <c r="T928">
        <v>0.6047281054547331</v>
      </c>
      <c r="V928">
        <v>5765603.7100000009</v>
      </c>
      <c r="W928">
        <v>0.6047281054547331</v>
      </c>
      <c r="X928">
        <v>1</v>
      </c>
      <c r="Y928">
        <v>1</v>
      </c>
      <c r="AA928">
        <v>1295917.4237250257</v>
      </c>
      <c r="AB928">
        <v>388775.22711750772</v>
      </c>
      <c r="AC928">
        <v>2280384.2618256113</v>
      </c>
      <c r="AD928">
        <v>118946.35397231784</v>
      </c>
      <c r="AE928">
        <v>118946.35397231784</v>
      </c>
      <c r="AF928">
        <v>116722.83666075197</v>
      </c>
      <c r="AG928">
        <v>356.26595841237821</v>
      </c>
      <c r="AH928">
        <v>109.00009527818359</v>
      </c>
      <c r="AI928">
        <v>106.96250782199493</v>
      </c>
      <c r="AJ928">
        <v>0</v>
      </c>
      <c r="AK928">
        <v>0</v>
      </c>
      <c r="AL928">
        <v>0</v>
      </c>
      <c r="AM928">
        <v>0</v>
      </c>
      <c r="AN928">
        <v>505498.06</v>
      </c>
      <c r="AO928">
        <v>463.22</v>
      </c>
      <c r="AP928">
        <v>1881328.3000000003</v>
      </c>
      <c r="AQ928">
        <v>2386826.3600000003</v>
      </c>
      <c r="AS928">
        <v>2386826.3600000003</v>
      </c>
      <c r="AU928">
        <v>34</v>
      </c>
      <c r="AV928">
        <v>17</v>
      </c>
      <c r="AX928">
        <v>55</v>
      </c>
      <c r="AY928">
        <v>249</v>
      </c>
    </row>
    <row r="929" spans="1:51" x14ac:dyDescent="0.25">
      <c r="A929" t="s">
        <v>2027</v>
      </c>
      <c r="B929" t="s">
        <v>2028</v>
      </c>
      <c r="C929" t="s">
        <v>1984</v>
      </c>
      <c r="D929" t="s">
        <v>102</v>
      </c>
      <c r="F929">
        <v>4449.05</v>
      </c>
      <c r="H929">
        <v>26729654.629999999</v>
      </c>
      <c r="I929">
        <v>3783828.04</v>
      </c>
      <c r="J929">
        <v>9022605.8599999994</v>
      </c>
      <c r="K929">
        <v>23059444.437200002</v>
      </c>
      <c r="L929">
        <v>62595532.967200004</v>
      </c>
      <c r="M929">
        <v>1.0572999999999999</v>
      </c>
      <c r="N929">
        <v>64860950.829999998</v>
      </c>
      <c r="O929">
        <v>14578.6</v>
      </c>
      <c r="Q929">
        <v>28232121.350000001</v>
      </c>
      <c r="R929">
        <v>16436706.57</v>
      </c>
      <c r="S929">
        <v>45706958.299999997</v>
      </c>
      <c r="T929">
        <v>0.7046914625071955</v>
      </c>
      <c r="V929">
        <v>19153992.530000001</v>
      </c>
      <c r="W929">
        <v>0.7046914625071955</v>
      </c>
      <c r="X929">
        <v>2</v>
      </c>
      <c r="Y929">
        <v>0</v>
      </c>
      <c r="AA929">
        <v>0</v>
      </c>
      <c r="AB929">
        <v>0</v>
      </c>
      <c r="AC929">
        <v>8301273.197019103</v>
      </c>
      <c r="AD929">
        <v>432999.90999019577</v>
      </c>
      <c r="AE929">
        <v>432999.90999019577</v>
      </c>
      <c r="AF929">
        <v>424905.64931202715</v>
      </c>
      <c r="AG929">
        <v>0</v>
      </c>
      <c r="AH929">
        <v>97.324127620547245</v>
      </c>
      <c r="AI929">
        <v>95.504804241810533</v>
      </c>
      <c r="AJ929">
        <v>0</v>
      </c>
      <c r="AK929">
        <v>0</v>
      </c>
      <c r="AL929">
        <v>0</v>
      </c>
      <c r="AM929">
        <v>0</v>
      </c>
      <c r="AN929">
        <v>424905.64</v>
      </c>
      <c r="AO929">
        <v>95.5</v>
      </c>
      <c r="AP929">
        <v>17521851.59</v>
      </c>
      <c r="AQ929">
        <v>17946757.23</v>
      </c>
      <c r="AS929">
        <v>17946757.23</v>
      </c>
      <c r="AU929">
        <v>29</v>
      </c>
      <c r="AV929">
        <v>15</v>
      </c>
      <c r="AX929">
        <v>136.5</v>
      </c>
      <c r="AY929">
        <v>2331.66</v>
      </c>
    </row>
    <row r="930" spans="1:51" x14ac:dyDescent="0.25">
      <c r="A930" t="s">
        <v>2037</v>
      </c>
      <c r="B930" t="s">
        <v>2038</v>
      </c>
      <c r="C930" t="s">
        <v>1984</v>
      </c>
      <c r="D930" t="s">
        <v>102</v>
      </c>
      <c r="F930">
        <v>1399.71</v>
      </c>
      <c r="H930">
        <v>7920969.04</v>
      </c>
      <c r="I930">
        <v>1190425.3600000001</v>
      </c>
      <c r="J930">
        <v>1889264.6299999997</v>
      </c>
      <c r="K930">
        <v>6433640.3782399995</v>
      </c>
      <c r="L930">
        <v>17434299.408239998</v>
      </c>
      <c r="M930">
        <v>1.0572999999999999</v>
      </c>
      <c r="N930">
        <v>18064637.170000002</v>
      </c>
      <c r="O930">
        <v>12905.98</v>
      </c>
      <c r="Q930">
        <v>15923977.66</v>
      </c>
      <c r="R930">
        <v>1563555.18</v>
      </c>
      <c r="S930">
        <v>18097137.530000001</v>
      </c>
      <c r="T930">
        <v>1.0017991150164904</v>
      </c>
      <c r="V930">
        <v>-32500.359999999404</v>
      </c>
      <c r="W930">
        <v>1.0017991150164904</v>
      </c>
      <c r="X930">
        <v>4</v>
      </c>
      <c r="Y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1.0333347246122735</v>
      </c>
      <c r="AL930">
        <v>0</v>
      </c>
      <c r="AM930">
        <v>1446.3689473870454</v>
      </c>
      <c r="AN930">
        <v>1446.36</v>
      </c>
      <c r="AO930">
        <v>1.03</v>
      </c>
      <c r="AP930">
        <v>1563555.18</v>
      </c>
      <c r="AQ930">
        <v>1565001.54</v>
      </c>
      <c r="AS930">
        <v>1565001.54</v>
      </c>
      <c r="AU930">
        <v>79</v>
      </c>
      <c r="AV930">
        <v>40</v>
      </c>
      <c r="AX930">
        <v>57.5</v>
      </c>
      <c r="AY930">
        <v>293.66000000000003</v>
      </c>
    </row>
    <row r="931" spans="1:51" x14ac:dyDescent="0.25">
      <c r="A931" t="s">
        <v>2039</v>
      </c>
      <c r="B931" t="s">
        <v>2040</v>
      </c>
      <c r="C931" t="s">
        <v>1984</v>
      </c>
      <c r="D931" t="s">
        <v>102</v>
      </c>
      <c r="F931">
        <v>1260.69</v>
      </c>
      <c r="H931">
        <v>7300129.9699999997</v>
      </c>
      <c r="I931">
        <v>1072191.6299999999</v>
      </c>
      <c r="J931">
        <v>1955072.3299999996</v>
      </c>
      <c r="K931">
        <v>6274841.1013600007</v>
      </c>
      <c r="L931">
        <v>16602235.03136</v>
      </c>
      <c r="M931">
        <v>1.0572999999999999</v>
      </c>
      <c r="N931">
        <v>17193994.699999999</v>
      </c>
      <c r="O931">
        <v>13638.55</v>
      </c>
      <c r="Q931">
        <v>9573616.2400000002</v>
      </c>
      <c r="R931">
        <v>2438374.0699999998</v>
      </c>
      <c r="S931">
        <v>12451753.41</v>
      </c>
      <c r="T931">
        <v>0.7241920000126556</v>
      </c>
      <c r="V931">
        <v>4742241.2899999991</v>
      </c>
      <c r="W931">
        <v>0.7241920000126556</v>
      </c>
      <c r="X931">
        <v>2</v>
      </c>
      <c r="Y931">
        <v>0</v>
      </c>
      <c r="AA931">
        <v>0</v>
      </c>
      <c r="AB931">
        <v>0</v>
      </c>
      <c r="AC931">
        <v>1339723.4946240003</v>
      </c>
      <c r="AD931">
        <v>69880.865117443711</v>
      </c>
      <c r="AE931">
        <v>69880.865117443711</v>
      </c>
      <c r="AF931">
        <v>68574.550899758673</v>
      </c>
      <c r="AG931">
        <v>0</v>
      </c>
      <c r="AH931">
        <v>55.430649182149224</v>
      </c>
      <c r="AI931">
        <v>54.394459303840492</v>
      </c>
      <c r="AJ931">
        <v>0</v>
      </c>
      <c r="AK931">
        <v>0</v>
      </c>
      <c r="AL931">
        <v>0</v>
      </c>
      <c r="AM931">
        <v>0</v>
      </c>
      <c r="AN931">
        <v>68574.55</v>
      </c>
      <c r="AO931">
        <v>54.39</v>
      </c>
      <c r="AP931">
        <v>2543089.9699999997</v>
      </c>
      <c r="AQ931">
        <v>2611664.5199999996</v>
      </c>
      <c r="AS931">
        <v>2611664.5199999996</v>
      </c>
      <c r="AU931">
        <v>80</v>
      </c>
      <c r="AV931">
        <v>40</v>
      </c>
      <c r="AX931">
        <v>15</v>
      </c>
      <c r="AY931">
        <v>424.33</v>
      </c>
    </row>
    <row r="932" spans="1:51" x14ac:dyDescent="0.25">
      <c r="A932" t="s">
        <v>2043</v>
      </c>
      <c r="B932" t="s">
        <v>2044</v>
      </c>
      <c r="C932" t="s">
        <v>1984</v>
      </c>
      <c r="D932" t="s">
        <v>102</v>
      </c>
      <c r="F932">
        <v>1392.36</v>
      </c>
      <c r="H932">
        <v>8083579.6299999999</v>
      </c>
      <c r="I932">
        <v>1184174.33</v>
      </c>
      <c r="J932">
        <v>2123639.13</v>
      </c>
      <c r="K932">
        <v>6540920.1508399993</v>
      </c>
      <c r="L932">
        <v>17932313.240839999</v>
      </c>
      <c r="M932">
        <v>1.0572999999999999</v>
      </c>
      <c r="N932">
        <v>18585040.059999999</v>
      </c>
      <c r="O932">
        <v>13347.86</v>
      </c>
      <c r="Q932">
        <v>24368662.73</v>
      </c>
      <c r="R932">
        <v>1160185.42</v>
      </c>
      <c r="S932">
        <v>25691238.509999998</v>
      </c>
      <c r="T932">
        <v>1.3823612124083848</v>
      </c>
      <c r="V932">
        <v>-7106198.4499999993</v>
      </c>
      <c r="W932">
        <v>1.3823612124083848</v>
      </c>
      <c r="X932">
        <v>4</v>
      </c>
      <c r="Y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1.068714764576099</v>
      </c>
      <c r="AL932">
        <v>0</v>
      </c>
      <c r="AM932">
        <v>1488.0356896051771</v>
      </c>
      <c r="AN932">
        <v>1488.03</v>
      </c>
      <c r="AO932">
        <v>1.06</v>
      </c>
      <c r="AP932">
        <v>1171098.8199999998</v>
      </c>
      <c r="AQ932">
        <v>1172586.8499999999</v>
      </c>
      <c r="AS932">
        <v>1172586.8499999999</v>
      </c>
      <c r="AU932">
        <v>75</v>
      </c>
      <c r="AV932">
        <v>38</v>
      </c>
      <c r="AX932">
        <v>23.33</v>
      </c>
      <c r="AY932">
        <v>444.33</v>
      </c>
    </row>
    <row r="933" spans="1:51" x14ac:dyDescent="0.25">
      <c r="A933" t="s">
        <v>2045</v>
      </c>
      <c r="B933" t="s">
        <v>2046</v>
      </c>
      <c r="C933" t="s">
        <v>1984</v>
      </c>
      <c r="D933" t="s">
        <v>102</v>
      </c>
      <c r="F933">
        <v>15787.62</v>
      </c>
      <c r="H933">
        <v>94478154.430000007</v>
      </c>
      <c r="I933">
        <v>13427055.050000001</v>
      </c>
      <c r="J933">
        <v>37427511.079999991</v>
      </c>
      <c r="K933">
        <v>83313092.831279993</v>
      </c>
      <c r="L933">
        <v>228645813.39128</v>
      </c>
      <c r="M933">
        <v>1.0572999999999999</v>
      </c>
      <c r="N933">
        <v>236973378.27000001</v>
      </c>
      <c r="O933">
        <v>15010.07</v>
      </c>
      <c r="Q933">
        <v>114592795.84999999</v>
      </c>
      <c r="R933">
        <v>45185119.920000002</v>
      </c>
      <c r="S933">
        <v>169631797.11000001</v>
      </c>
      <c r="T933">
        <v>0.71582638669533116</v>
      </c>
      <c r="V933">
        <v>67341581.159999996</v>
      </c>
      <c r="W933">
        <v>0.71582638669533116</v>
      </c>
      <c r="X933">
        <v>2</v>
      </c>
      <c r="Y933">
        <v>0</v>
      </c>
      <c r="AA933">
        <v>0</v>
      </c>
      <c r="AB933">
        <v>0</v>
      </c>
      <c r="AC933">
        <v>26094893.088800702</v>
      </c>
      <c r="AD933">
        <v>1361126.9127622333</v>
      </c>
      <c r="AE933">
        <v>1361126.9127622333</v>
      </c>
      <c r="AF933">
        <v>1335682.7595562479</v>
      </c>
      <c r="AG933">
        <v>0</v>
      </c>
      <c r="AH933">
        <v>86.214826095525055</v>
      </c>
      <c r="AI933">
        <v>84.603173851172485</v>
      </c>
      <c r="AJ933">
        <v>0</v>
      </c>
      <c r="AK933">
        <v>0</v>
      </c>
      <c r="AL933">
        <v>0</v>
      </c>
      <c r="AM933">
        <v>0</v>
      </c>
      <c r="AN933">
        <v>1335682.75</v>
      </c>
      <c r="AO933">
        <v>84.6</v>
      </c>
      <c r="AP933">
        <v>48497094.530000001</v>
      </c>
      <c r="AQ933">
        <v>49832777.280000001</v>
      </c>
      <c r="AS933">
        <v>49832777.280000001</v>
      </c>
      <c r="AU933">
        <v>85</v>
      </c>
      <c r="AV933">
        <v>43</v>
      </c>
      <c r="AX933">
        <v>2742.5</v>
      </c>
      <c r="AY933">
        <v>7730.66</v>
      </c>
    </row>
    <row r="934" spans="1:51" x14ac:dyDescent="0.25">
      <c r="B934" t="s">
        <v>2052</v>
      </c>
      <c r="F934">
        <v>1890684.39</v>
      </c>
      <c r="H934">
        <v>11280434257.720011</v>
      </c>
      <c r="I934">
        <v>1607989257.349999</v>
      </c>
      <c r="J934">
        <v>4112999803.77</v>
      </c>
      <c r="K934">
        <v>9728076292.5141506</v>
      </c>
      <c r="L934">
        <v>26729499611.354168</v>
      </c>
      <c r="M934">
        <v>885.43511999999532</v>
      </c>
      <c r="N934">
        <v>26943305248.979984</v>
      </c>
      <c r="O934">
        <v>12166922.100000003</v>
      </c>
      <c r="P934">
        <v>80414472279.223434</v>
      </c>
      <c r="Q934">
        <v>13613456990.440004</v>
      </c>
      <c r="R934">
        <v>6711031344.0299959</v>
      </c>
      <c r="S934">
        <v>21046805582.249958</v>
      </c>
      <c r="T934">
        <v>766.64582419348812</v>
      </c>
      <c r="V934">
        <v>5896499666.7299957</v>
      </c>
      <c r="W934">
        <v>766.64582419348812</v>
      </c>
      <c r="X934">
        <v>1901</v>
      </c>
      <c r="Y934">
        <v>355</v>
      </c>
      <c r="AA934">
        <v>500000000.00000048</v>
      </c>
      <c r="AB934">
        <v>150000000.00000009</v>
      </c>
      <c r="AC934">
        <v>2818215735.8634076</v>
      </c>
      <c r="AD934">
        <v>147000000.00000003</v>
      </c>
      <c r="AE934">
        <v>149800283.59617558</v>
      </c>
      <c r="AF934">
        <v>146999999.99999997</v>
      </c>
      <c r="AG934">
        <v>83459.745992052587</v>
      </c>
      <c r="AH934">
        <v>66268.79359855791</v>
      </c>
      <c r="AI934">
        <v>66726.025711651222</v>
      </c>
      <c r="AJ934">
        <v>1618.7687154591108</v>
      </c>
      <c r="AK934">
        <v>179.35481055934466</v>
      </c>
      <c r="AL934">
        <v>2699999.9999999977</v>
      </c>
      <c r="AM934">
        <v>299999.99999999994</v>
      </c>
      <c r="AN934">
        <v>299999995.2900002</v>
      </c>
      <c r="AO934">
        <v>151979.58000000028</v>
      </c>
      <c r="AP934">
        <v>7142965469.4599934</v>
      </c>
      <c r="AQ934">
        <v>7442965464.7499962</v>
      </c>
      <c r="AR934">
        <v>0</v>
      </c>
      <c r="AS934">
        <v>7442965464.7499962</v>
      </c>
      <c r="AX934">
        <v>234380.27999999977</v>
      </c>
      <c r="AY934">
        <v>885295.84020697675</v>
      </c>
    </row>
    <row r="936" spans="1:51" x14ac:dyDescent="0.25">
      <c r="AB936" t="s">
        <v>2053</v>
      </c>
      <c r="AE936">
        <v>0.98130655343934847</v>
      </c>
    </row>
    <row r="937" spans="1:51" x14ac:dyDescent="0.25">
      <c r="T937" t="s">
        <v>2054</v>
      </c>
      <c r="V937">
        <v>6745178563.039999</v>
      </c>
    </row>
    <row r="938" spans="1:51" x14ac:dyDescent="0.25">
      <c r="AX938" t="e">
        <v>#N/A</v>
      </c>
      <c r="AY938" t="e">
        <v>#N/A</v>
      </c>
    </row>
    <row r="939" spans="1:51" x14ac:dyDescent="0.25">
      <c r="AX939" t="e">
        <v>#N/A</v>
      </c>
      <c r="AY939" t="e">
        <v>#N/A</v>
      </c>
    </row>
    <row r="940" spans="1:51" x14ac:dyDescent="0.25">
      <c r="AX940" t="e">
        <v>#N/A</v>
      </c>
      <c r="AY940" t="e">
        <v>#N/A</v>
      </c>
    </row>
    <row r="941" spans="1:51" x14ac:dyDescent="0.25">
      <c r="AX941" t="e">
        <v>#N/A</v>
      </c>
      <c r="AY941" t="e">
        <v>#N/A</v>
      </c>
    </row>
    <row r="942" spans="1:51" x14ac:dyDescent="0.25">
      <c r="AX942" t="e">
        <v>#N/A</v>
      </c>
      <c r="AY942" t="e">
        <v>#N/A</v>
      </c>
    </row>
    <row r="943" spans="1:51" x14ac:dyDescent="0.25">
      <c r="AX943" t="e">
        <v>#N/A</v>
      </c>
      <c r="AY943" t="e">
        <v>#N/A</v>
      </c>
    </row>
    <row r="944" spans="1:51" x14ac:dyDescent="0.25">
      <c r="AX944" t="e">
        <v>#N/A</v>
      </c>
      <c r="AY944" t="e">
        <v>#N/A</v>
      </c>
    </row>
    <row r="945" spans="50:51" x14ac:dyDescent="0.25">
      <c r="AX945" t="e">
        <v>#N/A</v>
      </c>
      <c r="AY945" t="e">
        <v>#N/A</v>
      </c>
    </row>
  </sheetData>
  <sheetProtection algorithmName="SHA-512" hashValue="hpyoOuHCSgtTDtkFWTOgVIbILg2IEGxJE9yZXNEQdFXppomprhenrjZxMvm3qpobeE+sKzmpgNdwrQPIpEUPQw==" saltValue="vunFdm8hGC5J96LFo4BR7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28"/>
  <sheetViews>
    <sheetView workbookViewId="0">
      <selection activeCell="AN11" sqref="AN11"/>
    </sheetView>
  </sheetViews>
  <sheetFormatPr defaultRowHeight="15" x14ac:dyDescent="0.25"/>
  <sheetData>
    <row r="1" spans="1:42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</row>
    <row r="2" spans="1:42" x14ac:dyDescent="0.25">
      <c r="A2" t="s">
        <v>2058</v>
      </c>
    </row>
    <row r="3" spans="1:42" x14ac:dyDescent="0.25">
      <c r="A3" t="s">
        <v>2059</v>
      </c>
      <c r="L3" t="s">
        <v>2060</v>
      </c>
      <c r="N3">
        <v>11.93</v>
      </c>
      <c r="P3" t="s">
        <v>2061</v>
      </c>
      <c r="Q3">
        <v>7.06</v>
      </c>
    </row>
    <row r="4" spans="1:42" x14ac:dyDescent="0.25">
      <c r="D4" t="s">
        <v>2063</v>
      </c>
      <c r="F4">
        <v>1890684.39</v>
      </c>
      <c r="H4" t="s">
        <v>2064</v>
      </c>
      <c r="L4" t="s">
        <v>2065</v>
      </c>
      <c r="N4">
        <v>22569101.949999981</v>
      </c>
      <c r="P4" t="s">
        <v>2066</v>
      </c>
      <c r="Q4">
        <v>94419899.830000028</v>
      </c>
      <c r="AB4" t="s">
        <v>2067</v>
      </c>
      <c r="AC4" t="s">
        <v>2068</v>
      </c>
      <c r="AF4" t="s">
        <v>2069</v>
      </c>
      <c r="AH4" t="s">
        <v>2070</v>
      </c>
    </row>
    <row r="5" spans="1:42" x14ac:dyDescent="0.25">
      <c r="A5" t="s">
        <v>56</v>
      </c>
      <c r="B5" t="s">
        <v>1</v>
      </c>
      <c r="C5" t="s">
        <v>57</v>
      </c>
      <c r="D5" t="s">
        <v>58</v>
      </c>
      <c r="F5" t="s">
        <v>59</v>
      </c>
      <c r="H5" t="s">
        <v>2071</v>
      </c>
      <c r="I5" t="s">
        <v>2072</v>
      </c>
      <c r="J5" t="s">
        <v>2073</v>
      </c>
      <c r="L5" t="s">
        <v>2074</v>
      </c>
      <c r="M5" t="s">
        <v>2075</v>
      </c>
      <c r="N5" t="s">
        <v>2076</v>
      </c>
      <c r="P5" t="s">
        <v>2077</v>
      </c>
      <c r="Q5" t="s">
        <v>2078</v>
      </c>
      <c r="S5" t="s">
        <v>2079</v>
      </c>
      <c r="T5" t="s">
        <v>2080</v>
      </c>
      <c r="V5" t="s">
        <v>2081</v>
      </c>
      <c r="X5" t="s">
        <v>2082</v>
      </c>
      <c r="Y5" t="s">
        <v>2108</v>
      </c>
      <c r="Z5" t="s">
        <v>2084</v>
      </c>
      <c r="AA5" t="s">
        <v>2085</v>
      </c>
      <c r="AB5" t="s">
        <v>2086</v>
      </c>
      <c r="AC5" t="s">
        <v>2109</v>
      </c>
      <c r="AD5" t="s">
        <v>2088</v>
      </c>
      <c r="AE5" t="s">
        <v>2089</v>
      </c>
      <c r="AF5" t="s">
        <v>2090</v>
      </c>
      <c r="AH5" t="s">
        <v>2091</v>
      </c>
      <c r="AJ5" t="s">
        <v>16</v>
      </c>
      <c r="AK5" t="s">
        <v>17</v>
      </c>
      <c r="AL5" t="s">
        <v>68</v>
      </c>
      <c r="AO5" t="s">
        <v>2110</v>
      </c>
      <c r="AP5" t="s">
        <v>2111</v>
      </c>
    </row>
    <row r="6" spans="1:42" x14ac:dyDescent="0.25">
      <c r="A6" t="s">
        <v>94</v>
      </c>
      <c r="B6" t="s">
        <v>95</v>
      </c>
      <c r="C6" t="s">
        <v>96</v>
      </c>
      <c r="D6" t="s">
        <v>97</v>
      </c>
      <c r="F6">
        <v>42</v>
      </c>
      <c r="H6">
        <v>0</v>
      </c>
      <c r="I6">
        <v>584547.51</v>
      </c>
      <c r="J6">
        <v>13917.79</v>
      </c>
      <c r="L6">
        <v>0</v>
      </c>
      <c r="M6">
        <v>0</v>
      </c>
      <c r="N6">
        <v>0</v>
      </c>
      <c r="P6">
        <v>0</v>
      </c>
      <c r="Q6">
        <v>0</v>
      </c>
      <c r="S6">
        <v>0</v>
      </c>
      <c r="T6">
        <v>0.1</v>
      </c>
      <c r="V6">
        <v>58454.75</v>
      </c>
      <c r="X6">
        <v>0</v>
      </c>
      <c r="Y6">
        <v>300898.24000000005</v>
      </c>
      <c r="Z6">
        <v>359352.99000000005</v>
      </c>
      <c r="AA6">
        <v>0.61475411981482919</v>
      </c>
      <c r="AB6">
        <v>0</v>
      </c>
      <c r="AC6">
        <v>0</v>
      </c>
      <c r="AD6">
        <v>0</v>
      </c>
      <c r="AE6">
        <v>0</v>
      </c>
      <c r="AF6">
        <v>58454.75</v>
      </c>
      <c r="AH6">
        <v>0</v>
      </c>
      <c r="AJ6">
        <v>300898.24</v>
      </c>
      <c r="AK6">
        <v>359352.99</v>
      </c>
      <c r="AL6">
        <v>0.61475411981482908</v>
      </c>
      <c r="AO6">
        <v>0</v>
      </c>
      <c r="AP6">
        <v>0</v>
      </c>
    </row>
    <row r="7" spans="1:42" x14ac:dyDescent="0.25">
      <c r="A7" t="s">
        <v>98</v>
      </c>
      <c r="B7" t="s">
        <v>99</v>
      </c>
      <c r="C7" t="s">
        <v>96</v>
      </c>
      <c r="D7" t="s">
        <v>97</v>
      </c>
      <c r="F7">
        <v>95.31</v>
      </c>
      <c r="H7">
        <v>0</v>
      </c>
      <c r="I7">
        <v>1282605.4099999999</v>
      </c>
      <c r="J7">
        <v>13457.19</v>
      </c>
      <c r="L7">
        <v>0</v>
      </c>
      <c r="M7">
        <v>0</v>
      </c>
      <c r="N7">
        <v>0</v>
      </c>
      <c r="P7">
        <v>0</v>
      </c>
      <c r="Q7">
        <v>0</v>
      </c>
      <c r="S7">
        <v>0</v>
      </c>
      <c r="T7">
        <v>0.1</v>
      </c>
      <c r="V7">
        <v>128260.54</v>
      </c>
      <c r="X7">
        <v>0</v>
      </c>
      <c r="Y7">
        <v>567176.89</v>
      </c>
      <c r="Z7">
        <v>695437.43</v>
      </c>
      <c r="AA7">
        <v>0.54220684286681753</v>
      </c>
      <c r="AB7">
        <v>0</v>
      </c>
      <c r="AC7">
        <v>0</v>
      </c>
      <c r="AD7">
        <v>0</v>
      </c>
      <c r="AE7">
        <v>0</v>
      </c>
      <c r="AF7">
        <v>128260.54</v>
      </c>
      <c r="AH7">
        <v>0</v>
      </c>
      <c r="AJ7">
        <v>567176.89</v>
      </c>
      <c r="AK7">
        <v>695437.43</v>
      </c>
      <c r="AL7">
        <v>0.54220684286681753</v>
      </c>
      <c r="AO7">
        <v>0</v>
      </c>
      <c r="AP7">
        <v>0</v>
      </c>
    </row>
    <row r="8" spans="1:42" x14ac:dyDescent="0.25">
      <c r="A8" t="s">
        <v>100</v>
      </c>
      <c r="B8" t="s">
        <v>101</v>
      </c>
      <c r="C8" t="s">
        <v>96</v>
      </c>
      <c r="D8" t="s">
        <v>102</v>
      </c>
      <c r="F8">
        <v>510.71</v>
      </c>
      <c r="H8">
        <v>58997217</v>
      </c>
      <c r="I8">
        <v>6470609.2199999997</v>
      </c>
      <c r="J8">
        <v>12669.83</v>
      </c>
      <c r="L8">
        <v>9.11</v>
      </c>
      <c r="M8">
        <v>9.11</v>
      </c>
      <c r="N8">
        <v>4652.5600000000004</v>
      </c>
      <c r="P8">
        <v>7.95</v>
      </c>
      <c r="Q8">
        <v>4060.14</v>
      </c>
      <c r="S8">
        <v>0.34470000000000001</v>
      </c>
      <c r="T8">
        <v>0.34470000000000001</v>
      </c>
      <c r="V8">
        <v>2230418.9900000002</v>
      </c>
      <c r="X8">
        <v>40199.07</v>
      </c>
      <c r="Y8">
        <v>2301109.5699999994</v>
      </c>
      <c r="Z8">
        <v>4571727.629999999</v>
      </c>
      <c r="AA8">
        <v>0.70653743327123675</v>
      </c>
      <c r="AB8">
        <v>58997217</v>
      </c>
      <c r="AC8">
        <v>3.81482E-2</v>
      </c>
      <c r="AD8">
        <v>2250637.63</v>
      </c>
      <c r="AE8">
        <v>6969.36</v>
      </c>
      <c r="AF8">
        <v>2237388.35</v>
      </c>
      <c r="AH8">
        <v>160862</v>
      </c>
      <c r="AJ8">
        <v>2253902.59</v>
      </c>
      <c r="AK8">
        <v>4531490.01</v>
      </c>
      <c r="AL8">
        <v>0.70031891216573883</v>
      </c>
      <c r="AO8">
        <v>78.712126255604943</v>
      </c>
      <c r="AP8">
        <v>8.8710490172745626E-3</v>
      </c>
    </row>
    <row r="9" spans="1:42" x14ac:dyDescent="0.25">
      <c r="A9" t="s">
        <v>103</v>
      </c>
      <c r="B9" t="s">
        <v>104</v>
      </c>
      <c r="C9" t="s">
        <v>96</v>
      </c>
      <c r="D9" t="s">
        <v>102</v>
      </c>
      <c r="F9">
        <v>600</v>
      </c>
      <c r="H9">
        <v>69660060</v>
      </c>
      <c r="I9">
        <v>7200586.4199999999</v>
      </c>
      <c r="J9">
        <v>12000.97</v>
      </c>
      <c r="L9">
        <v>9.67</v>
      </c>
      <c r="M9">
        <v>9.67</v>
      </c>
      <c r="N9">
        <v>5802</v>
      </c>
      <c r="P9">
        <v>5.0999999999999996</v>
      </c>
      <c r="Q9">
        <v>3060</v>
      </c>
      <c r="S9">
        <v>0.37440000000000001</v>
      </c>
      <c r="T9">
        <v>0.37440000000000001</v>
      </c>
      <c r="V9">
        <v>2695899.55</v>
      </c>
      <c r="X9">
        <v>65132.88</v>
      </c>
      <c r="Y9">
        <v>2252378.080000001</v>
      </c>
      <c r="Z9">
        <v>5013410.5100000007</v>
      </c>
      <c r="AA9">
        <v>0.69625030762425055</v>
      </c>
      <c r="AB9">
        <v>69660060</v>
      </c>
      <c r="AC9">
        <v>3.4888599999999999E-2</v>
      </c>
      <c r="AD9">
        <v>2430341.96</v>
      </c>
      <c r="AE9">
        <v>0</v>
      </c>
      <c r="AF9">
        <v>2695899.55</v>
      </c>
      <c r="AH9">
        <v>84755.11</v>
      </c>
      <c r="AJ9">
        <v>2226633.7400000002</v>
      </c>
      <c r="AK9">
        <v>4987666.17</v>
      </c>
      <c r="AL9">
        <v>0.69267499604566929</v>
      </c>
      <c r="AO9">
        <v>108.5548</v>
      </c>
      <c r="AP9">
        <v>1.3058788976648772E-2</v>
      </c>
    </row>
    <row r="10" spans="1:42" x14ac:dyDescent="0.25">
      <c r="A10" t="s">
        <v>105</v>
      </c>
      <c r="B10" t="s">
        <v>106</v>
      </c>
      <c r="C10" t="s">
        <v>96</v>
      </c>
      <c r="D10" t="s">
        <v>102</v>
      </c>
      <c r="F10">
        <v>857.75</v>
      </c>
      <c r="H10">
        <v>101612263</v>
      </c>
      <c r="I10">
        <v>10679844.789999999</v>
      </c>
      <c r="J10">
        <v>12450.99</v>
      </c>
      <c r="L10">
        <v>9.51</v>
      </c>
      <c r="M10">
        <v>9.51</v>
      </c>
      <c r="N10">
        <v>8157.2</v>
      </c>
      <c r="P10">
        <v>5.85</v>
      </c>
      <c r="Q10">
        <v>5017.83</v>
      </c>
      <c r="S10">
        <v>0.36580000000000001</v>
      </c>
      <c r="T10">
        <v>0.36580000000000001</v>
      </c>
      <c r="V10">
        <v>3906687.22</v>
      </c>
      <c r="X10">
        <v>121908.15</v>
      </c>
      <c r="Y10">
        <v>3494826.02</v>
      </c>
      <c r="Z10">
        <v>7523421.3900000006</v>
      </c>
      <c r="AA10">
        <v>0.70445044267352142</v>
      </c>
      <c r="AB10">
        <v>101612263</v>
      </c>
      <c r="AC10">
        <v>3.3933600000000001E-2</v>
      </c>
      <c r="AD10">
        <v>3448069.88</v>
      </c>
      <c r="AE10">
        <v>0</v>
      </c>
      <c r="AF10">
        <v>3906687.22</v>
      </c>
      <c r="AH10">
        <v>308347.86</v>
      </c>
      <c r="AJ10">
        <v>3403693.94</v>
      </c>
      <c r="AK10">
        <v>7432289.3100000005</v>
      </c>
      <c r="AL10">
        <v>0.69591735237193475</v>
      </c>
      <c r="AO10">
        <v>142.12550276887205</v>
      </c>
      <c r="AP10">
        <v>1.6402503308903079E-2</v>
      </c>
    </row>
    <row r="11" spans="1:42" x14ac:dyDescent="0.25">
      <c r="A11" t="s">
        <v>107</v>
      </c>
      <c r="B11" t="s">
        <v>108</v>
      </c>
      <c r="C11" t="s">
        <v>96</v>
      </c>
      <c r="D11" t="s">
        <v>102</v>
      </c>
      <c r="F11">
        <v>653.54</v>
      </c>
      <c r="H11">
        <v>80205838</v>
      </c>
      <c r="I11">
        <v>8035122.5300000003</v>
      </c>
      <c r="J11">
        <v>12294.76</v>
      </c>
      <c r="L11">
        <v>9.98</v>
      </c>
      <c r="M11">
        <v>9.98</v>
      </c>
      <c r="N11">
        <v>6522.32</v>
      </c>
      <c r="P11">
        <v>3.8</v>
      </c>
      <c r="Q11">
        <v>2483.4499999999998</v>
      </c>
      <c r="S11">
        <v>0.3911</v>
      </c>
      <c r="T11">
        <v>0.3911</v>
      </c>
      <c r="V11">
        <v>3142536.42</v>
      </c>
      <c r="X11">
        <v>75069.240000000005</v>
      </c>
      <c r="Y11">
        <v>2698027.33</v>
      </c>
      <c r="Z11">
        <v>5915632.9900000002</v>
      </c>
      <c r="AA11">
        <v>0.73622187688032681</v>
      </c>
      <c r="AB11">
        <v>80205838</v>
      </c>
      <c r="AC11">
        <v>4.0156499999999998E-2</v>
      </c>
      <c r="AD11">
        <v>3220785.73</v>
      </c>
      <c r="AE11">
        <v>30603.3</v>
      </c>
      <c r="AF11">
        <v>3173139.72</v>
      </c>
      <c r="AH11">
        <v>123165.04</v>
      </c>
      <c r="AJ11">
        <v>2665539.08</v>
      </c>
      <c r="AK11">
        <v>5913748.040000001</v>
      </c>
      <c r="AL11">
        <v>0.73598728804948299</v>
      </c>
      <c r="AO11">
        <v>114.86556293417389</v>
      </c>
      <c r="AP11">
        <v>1.2694020694192442E-2</v>
      </c>
    </row>
    <row r="12" spans="1:42" x14ac:dyDescent="0.25">
      <c r="A12" t="s">
        <v>109</v>
      </c>
      <c r="B12" t="s">
        <v>110</v>
      </c>
      <c r="C12" t="s">
        <v>96</v>
      </c>
      <c r="D12" t="s">
        <v>102</v>
      </c>
      <c r="F12">
        <v>6157.13</v>
      </c>
      <c r="H12">
        <v>924672125</v>
      </c>
      <c r="I12">
        <v>81020000.459999993</v>
      </c>
      <c r="J12">
        <v>13158.72</v>
      </c>
      <c r="L12">
        <v>11.41</v>
      </c>
      <c r="M12">
        <v>11.41</v>
      </c>
      <c r="N12">
        <v>70252.850000000006</v>
      </c>
      <c r="P12">
        <v>0.27</v>
      </c>
      <c r="Q12">
        <v>1662.42</v>
      </c>
      <c r="S12">
        <v>0.47060000000000002</v>
      </c>
      <c r="T12">
        <v>0.47060000000000002</v>
      </c>
      <c r="V12">
        <v>38128012.210000001</v>
      </c>
      <c r="X12">
        <v>5085067.4000000004</v>
      </c>
      <c r="Y12">
        <v>16184754.859999999</v>
      </c>
      <c r="Z12">
        <v>59397834.469999999</v>
      </c>
      <c r="AA12">
        <v>0.73312557557099778</v>
      </c>
      <c r="AB12">
        <v>924672125</v>
      </c>
      <c r="AC12">
        <v>2.9592500000000001E-2</v>
      </c>
      <c r="AD12">
        <v>27363359.850000001</v>
      </c>
      <c r="AE12">
        <v>0</v>
      </c>
      <c r="AF12">
        <v>38128012.210000001</v>
      </c>
      <c r="AH12">
        <v>4910463.22</v>
      </c>
      <c r="AJ12">
        <v>14874277.810000001</v>
      </c>
      <c r="AK12">
        <v>58087357.420000002</v>
      </c>
      <c r="AL12">
        <v>0.71695084041227619</v>
      </c>
      <c r="AO12">
        <v>825.88274082242867</v>
      </c>
      <c r="AP12">
        <v>8.7541723808030658E-2</v>
      </c>
    </row>
    <row r="13" spans="1:42" x14ac:dyDescent="0.25">
      <c r="A13" t="s">
        <v>111</v>
      </c>
      <c r="B13" t="s">
        <v>112</v>
      </c>
      <c r="C13" t="s">
        <v>113</v>
      </c>
      <c r="D13" t="s">
        <v>102</v>
      </c>
      <c r="F13">
        <v>666.5</v>
      </c>
      <c r="H13">
        <v>99987331</v>
      </c>
      <c r="I13">
        <v>8203862.54</v>
      </c>
      <c r="J13">
        <v>12308.87</v>
      </c>
      <c r="L13">
        <v>12.18</v>
      </c>
      <c r="M13">
        <v>12.18</v>
      </c>
      <c r="N13">
        <v>8117.97</v>
      </c>
      <c r="P13">
        <v>0.06</v>
      </c>
      <c r="Q13">
        <v>39.99</v>
      </c>
      <c r="S13">
        <v>0.5141</v>
      </c>
      <c r="T13">
        <v>0.5141</v>
      </c>
      <c r="V13">
        <v>4217605.7300000004</v>
      </c>
      <c r="X13">
        <v>136412.70000000001</v>
      </c>
      <c r="Y13">
        <v>2327870.4899999998</v>
      </c>
      <c r="Z13">
        <v>6681888.9199999999</v>
      </c>
      <c r="AA13">
        <v>0.81448084818837052</v>
      </c>
      <c r="AB13">
        <v>99987331</v>
      </c>
      <c r="AC13">
        <v>4.5627000000000001E-2</v>
      </c>
      <c r="AD13">
        <v>4562121.95</v>
      </c>
      <c r="AE13">
        <v>177115.78</v>
      </c>
      <c r="AF13">
        <v>4394721.51</v>
      </c>
      <c r="AH13">
        <v>264843.88</v>
      </c>
      <c r="AJ13">
        <v>2278736.87</v>
      </c>
      <c r="AK13">
        <v>6809871.0800000001</v>
      </c>
      <c r="AL13">
        <v>0.8300810803200025</v>
      </c>
      <c r="AO13">
        <v>204.67021755438861</v>
      </c>
      <c r="AP13">
        <v>2.0031612698312641E-2</v>
      </c>
    </row>
    <row r="14" spans="1:42" x14ac:dyDescent="0.25">
      <c r="A14" t="s">
        <v>114</v>
      </c>
      <c r="B14" t="s">
        <v>115</v>
      </c>
      <c r="C14" t="s">
        <v>116</v>
      </c>
      <c r="D14" t="s">
        <v>102</v>
      </c>
      <c r="F14">
        <v>1386.54</v>
      </c>
      <c r="H14">
        <v>62226480</v>
      </c>
      <c r="I14">
        <v>20777964.859999999</v>
      </c>
      <c r="J14">
        <v>14985.47</v>
      </c>
      <c r="L14">
        <v>2.99</v>
      </c>
      <c r="M14">
        <v>2.99</v>
      </c>
      <c r="N14">
        <v>4145.75</v>
      </c>
      <c r="P14">
        <v>79.92</v>
      </c>
      <c r="Q14">
        <v>110812.27</v>
      </c>
      <c r="S14">
        <v>0.1027</v>
      </c>
      <c r="T14">
        <v>0.1027</v>
      </c>
      <c r="V14">
        <v>2133896.9900000002</v>
      </c>
      <c r="X14">
        <v>283073.62</v>
      </c>
      <c r="Y14">
        <v>10926468.41</v>
      </c>
      <c r="Z14">
        <v>13343439.02</v>
      </c>
      <c r="AA14">
        <v>0.64219181762539568</v>
      </c>
      <c r="AB14">
        <v>62226480</v>
      </c>
      <c r="AC14">
        <v>3.8763899999999997E-2</v>
      </c>
      <c r="AD14">
        <v>2412141.04</v>
      </c>
      <c r="AE14">
        <v>28575.66</v>
      </c>
      <c r="AF14">
        <v>2162472.65</v>
      </c>
      <c r="AH14">
        <v>1145714.1499999999</v>
      </c>
      <c r="AJ14">
        <v>10516522.51</v>
      </c>
      <c r="AK14">
        <v>12962068.779999999</v>
      </c>
      <c r="AL14">
        <v>0.62383726545584306</v>
      </c>
      <c r="AO14">
        <v>204.15827888124397</v>
      </c>
      <c r="AP14">
        <v>2.1838614252438802E-2</v>
      </c>
    </row>
    <row r="15" spans="1:42" x14ac:dyDescent="0.25">
      <c r="A15" t="s">
        <v>117</v>
      </c>
      <c r="B15" t="s">
        <v>118</v>
      </c>
      <c r="C15" t="s">
        <v>116</v>
      </c>
      <c r="D15" t="s">
        <v>102</v>
      </c>
      <c r="F15">
        <v>303</v>
      </c>
      <c r="H15">
        <v>40755909</v>
      </c>
      <c r="I15">
        <v>3749129.93</v>
      </c>
      <c r="J15">
        <v>12373.36</v>
      </c>
      <c r="L15">
        <v>10.87</v>
      </c>
      <c r="M15">
        <v>10.87</v>
      </c>
      <c r="N15">
        <v>3293.61</v>
      </c>
      <c r="P15">
        <v>1.1200000000000001</v>
      </c>
      <c r="Q15">
        <v>339.36</v>
      </c>
      <c r="S15">
        <v>0.44030000000000002</v>
      </c>
      <c r="T15">
        <v>0.44030000000000002</v>
      </c>
      <c r="V15">
        <v>1650741.9</v>
      </c>
      <c r="X15">
        <v>87306.38</v>
      </c>
      <c r="Y15">
        <v>714548.67999999993</v>
      </c>
      <c r="Z15">
        <v>2452596.96</v>
      </c>
      <c r="AA15">
        <v>0.65417763742319801</v>
      </c>
      <c r="AB15">
        <v>40755909</v>
      </c>
      <c r="AC15">
        <v>4.8150199999999997E-2</v>
      </c>
      <c r="AD15">
        <v>1962405.16</v>
      </c>
      <c r="AE15">
        <v>137225.32999999999</v>
      </c>
      <c r="AF15">
        <v>1787967.23</v>
      </c>
      <c r="AH15">
        <v>125733.61</v>
      </c>
      <c r="AJ15">
        <v>671067.18000000005</v>
      </c>
      <c r="AK15">
        <v>2546340.79</v>
      </c>
      <c r="AL15">
        <v>0.67918179352082364</v>
      </c>
      <c r="AO15">
        <v>288.13986798679872</v>
      </c>
      <c r="AP15">
        <v>3.428699738183906E-2</v>
      </c>
    </row>
    <row r="16" spans="1:42" x14ac:dyDescent="0.25">
      <c r="A16" t="s">
        <v>119</v>
      </c>
      <c r="B16" t="s">
        <v>120</v>
      </c>
      <c r="C16" t="s">
        <v>116</v>
      </c>
      <c r="D16" t="s">
        <v>102</v>
      </c>
      <c r="F16">
        <v>377.7</v>
      </c>
      <c r="H16">
        <v>56820831</v>
      </c>
      <c r="I16">
        <v>4716177.78</v>
      </c>
      <c r="J16">
        <v>12486.57</v>
      </c>
      <c r="L16">
        <v>12.04</v>
      </c>
      <c r="M16">
        <v>12.04</v>
      </c>
      <c r="N16">
        <v>4547.5</v>
      </c>
      <c r="P16">
        <v>0.01</v>
      </c>
      <c r="Q16">
        <v>3.77</v>
      </c>
      <c r="S16">
        <v>0.50619999999999998</v>
      </c>
      <c r="T16">
        <v>0.50619999999999998</v>
      </c>
      <c r="V16">
        <v>2387329.19</v>
      </c>
      <c r="X16">
        <v>64185.13</v>
      </c>
      <c r="Y16">
        <v>1331995.44</v>
      </c>
      <c r="Z16">
        <v>3783509.76</v>
      </c>
      <c r="AA16">
        <v>0.80224069924692265</v>
      </c>
      <c r="AB16">
        <v>56820831</v>
      </c>
      <c r="AC16">
        <v>4.5678299999999998E-2</v>
      </c>
      <c r="AD16">
        <v>2595478.96</v>
      </c>
      <c r="AE16">
        <v>105365.41</v>
      </c>
      <c r="AF16">
        <v>2492694.6</v>
      </c>
      <c r="AH16">
        <v>107019.12</v>
      </c>
      <c r="AJ16">
        <v>1310831.4099999999</v>
      </c>
      <c r="AK16">
        <v>3867711.1399999997</v>
      </c>
      <c r="AL16">
        <v>0.82009443248765734</v>
      </c>
      <c r="AO16">
        <v>169.93680169446651</v>
      </c>
      <c r="AP16">
        <v>1.6595119872369786E-2</v>
      </c>
    </row>
    <row r="17" spans="1:42" x14ac:dyDescent="0.25">
      <c r="A17" t="s">
        <v>121</v>
      </c>
      <c r="B17" t="s">
        <v>122</v>
      </c>
      <c r="C17" t="s">
        <v>123</v>
      </c>
      <c r="D17" t="s">
        <v>102</v>
      </c>
      <c r="F17">
        <v>280.25</v>
      </c>
      <c r="H17">
        <v>51766036</v>
      </c>
      <c r="I17">
        <v>3368034.29</v>
      </c>
      <c r="J17">
        <v>12017.96</v>
      </c>
      <c r="L17">
        <v>15.36</v>
      </c>
      <c r="M17">
        <v>15.36</v>
      </c>
      <c r="N17">
        <v>4304.6400000000003</v>
      </c>
      <c r="P17">
        <v>11.76</v>
      </c>
      <c r="Q17">
        <v>3295.74</v>
      </c>
      <c r="S17">
        <v>0.68640000000000001</v>
      </c>
      <c r="T17">
        <v>0.68640000000000001</v>
      </c>
      <c r="V17">
        <v>2311818.73</v>
      </c>
      <c r="X17">
        <v>83834.210000000006</v>
      </c>
      <c r="Y17">
        <v>506722.22000000003</v>
      </c>
      <c r="Z17">
        <v>2902375.16</v>
      </c>
      <c r="AA17">
        <v>0.86174157092682102</v>
      </c>
      <c r="AB17">
        <v>62706421</v>
      </c>
      <c r="AC17">
        <v>4.1363200000000003E-2</v>
      </c>
      <c r="AD17">
        <v>2593738.23</v>
      </c>
      <c r="AE17">
        <v>193509.54</v>
      </c>
      <c r="AF17">
        <v>2505328.27</v>
      </c>
      <c r="AH17">
        <v>72960.05</v>
      </c>
      <c r="AJ17">
        <v>496634.87</v>
      </c>
      <c r="AK17">
        <v>3085797.35</v>
      </c>
      <c r="AL17">
        <v>0.91620128665614031</v>
      </c>
      <c r="AO17">
        <v>299.14080285459414</v>
      </c>
      <c r="AP17">
        <v>2.7167762652981733E-2</v>
      </c>
    </row>
    <row r="18" spans="1:42" x14ac:dyDescent="0.25">
      <c r="A18" t="s">
        <v>124</v>
      </c>
      <c r="B18" t="s">
        <v>125</v>
      </c>
      <c r="C18" t="s">
        <v>123</v>
      </c>
      <c r="D18" t="s">
        <v>102</v>
      </c>
      <c r="F18">
        <v>345.7</v>
      </c>
      <c r="H18">
        <v>54268204</v>
      </c>
      <c r="I18">
        <v>4340738.6900000004</v>
      </c>
      <c r="J18">
        <v>12556.37</v>
      </c>
      <c r="L18">
        <v>12.5</v>
      </c>
      <c r="M18">
        <v>12.5</v>
      </c>
      <c r="N18">
        <v>4321.25</v>
      </c>
      <c r="P18">
        <v>0.32</v>
      </c>
      <c r="Q18">
        <v>110.62</v>
      </c>
      <c r="S18">
        <v>0.53210000000000002</v>
      </c>
      <c r="T18">
        <v>0.53210000000000002</v>
      </c>
      <c r="V18">
        <v>2309707.0499999998</v>
      </c>
      <c r="X18">
        <v>156945.29999999999</v>
      </c>
      <c r="Y18">
        <v>977549.6</v>
      </c>
      <c r="Z18">
        <v>3444201.9499999997</v>
      </c>
      <c r="AA18">
        <v>0.79345986846307937</v>
      </c>
      <c r="AB18">
        <v>54268204</v>
      </c>
      <c r="AC18">
        <v>4.5003500000000002E-2</v>
      </c>
      <c r="AD18">
        <v>2442259.11</v>
      </c>
      <c r="AE18">
        <v>70530.95</v>
      </c>
      <c r="AF18">
        <v>2380238</v>
      </c>
      <c r="AH18">
        <v>141150.18</v>
      </c>
      <c r="AJ18">
        <v>948396.42</v>
      </c>
      <c r="AK18">
        <v>3485579.7199999997</v>
      </c>
      <c r="AL18">
        <v>0.80299229438296349</v>
      </c>
      <c r="AO18">
        <v>453.99276829621056</v>
      </c>
      <c r="AP18">
        <v>4.5027029248379952E-2</v>
      </c>
    </row>
    <row r="19" spans="1:42" x14ac:dyDescent="0.25">
      <c r="A19" t="s">
        <v>126</v>
      </c>
      <c r="B19" t="s">
        <v>127</v>
      </c>
      <c r="C19" t="s">
        <v>123</v>
      </c>
      <c r="D19" t="s">
        <v>102</v>
      </c>
      <c r="F19">
        <v>177</v>
      </c>
      <c r="H19">
        <v>26537916</v>
      </c>
      <c r="I19">
        <v>2346473.0699999998</v>
      </c>
      <c r="J19">
        <v>13256.91</v>
      </c>
      <c r="L19">
        <v>11.3</v>
      </c>
      <c r="M19">
        <v>11.3</v>
      </c>
      <c r="N19">
        <v>2000.1</v>
      </c>
      <c r="P19">
        <v>0.39</v>
      </c>
      <c r="Q19">
        <v>69.03</v>
      </c>
      <c r="S19">
        <v>0.46439999999999998</v>
      </c>
      <c r="T19">
        <v>0.46439999999999998</v>
      </c>
      <c r="V19">
        <v>1089702.0900000001</v>
      </c>
      <c r="X19">
        <v>899239.28</v>
      </c>
      <c r="Y19">
        <v>342938.54000000004</v>
      </c>
      <c r="Z19">
        <v>2331879.91</v>
      </c>
      <c r="AA19">
        <v>0.99378081078936065</v>
      </c>
      <c r="AB19">
        <v>26537916</v>
      </c>
      <c r="AC19">
        <v>4.6923399999999997E-2</v>
      </c>
      <c r="AD19">
        <v>1245249.24</v>
      </c>
      <c r="AE19">
        <v>72236.09</v>
      </c>
      <c r="AF19">
        <v>1161938.18</v>
      </c>
      <c r="AH19">
        <v>203552.22</v>
      </c>
      <c r="AJ19">
        <v>341672.61</v>
      </c>
      <c r="AK19">
        <v>2402850.0699999998</v>
      </c>
      <c r="AL19">
        <v>1.0240262719060313</v>
      </c>
      <c r="AO19">
        <v>5080.4479096045197</v>
      </c>
      <c r="AP19">
        <v>0.37423861406383963</v>
      </c>
    </row>
    <row r="20" spans="1:42" x14ac:dyDescent="0.25">
      <c r="A20" t="s">
        <v>128</v>
      </c>
      <c r="B20" t="s">
        <v>129</v>
      </c>
      <c r="C20" t="s">
        <v>123</v>
      </c>
      <c r="D20" t="s">
        <v>102</v>
      </c>
      <c r="F20">
        <v>369</v>
      </c>
      <c r="H20">
        <v>51909754</v>
      </c>
      <c r="I20">
        <v>4434305.87</v>
      </c>
      <c r="J20">
        <v>12017.08</v>
      </c>
      <c r="L20">
        <v>11.7</v>
      </c>
      <c r="M20">
        <v>11.7</v>
      </c>
      <c r="N20">
        <v>4317.3</v>
      </c>
      <c r="P20">
        <v>0.05</v>
      </c>
      <c r="Q20">
        <v>18.45</v>
      </c>
      <c r="S20">
        <v>0.48699999999999999</v>
      </c>
      <c r="T20">
        <v>0.48699999999999999</v>
      </c>
      <c r="V20">
        <v>2159506.9500000002</v>
      </c>
      <c r="X20">
        <v>103644.24</v>
      </c>
      <c r="Y20">
        <v>1027446.8999999999</v>
      </c>
      <c r="Z20">
        <v>3290598.0900000003</v>
      </c>
      <c r="AA20">
        <v>0.7420773817752</v>
      </c>
      <c r="AB20">
        <v>51909754</v>
      </c>
      <c r="AC20">
        <v>4.35479E-2</v>
      </c>
      <c r="AD20">
        <v>2260560.77</v>
      </c>
      <c r="AE20">
        <v>49213.21</v>
      </c>
      <c r="AF20">
        <v>2208720.16</v>
      </c>
      <c r="AH20">
        <v>64450.59</v>
      </c>
      <c r="AJ20">
        <v>1010823.63</v>
      </c>
      <c r="AK20">
        <v>3323188.0300000003</v>
      </c>
      <c r="AL20">
        <v>0.74942688380673217</v>
      </c>
      <c r="AO20">
        <v>280.87869918699187</v>
      </c>
      <c r="AP20">
        <v>3.118819611299575E-2</v>
      </c>
    </row>
    <row r="21" spans="1:42" x14ac:dyDescent="0.25">
      <c r="A21" t="s">
        <v>130</v>
      </c>
      <c r="B21" t="s">
        <v>131</v>
      </c>
      <c r="C21" t="s">
        <v>123</v>
      </c>
      <c r="D21" t="s">
        <v>102</v>
      </c>
      <c r="F21">
        <v>3122.28</v>
      </c>
      <c r="H21">
        <v>417934160</v>
      </c>
      <c r="I21">
        <v>41733576.020000003</v>
      </c>
      <c r="J21">
        <v>13366.37</v>
      </c>
      <c r="L21">
        <v>10.01</v>
      </c>
      <c r="M21">
        <v>10.01</v>
      </c>
      <c r="N21">
        <v>31254.02</v>
      </c>
      <c r="P21">
        <v>3.68</v>
      </c>
      <c r="Q21">
        <v>11489.99</v>
      </c>
      <c r="S21">
        <v>0.39279999999999998</v>
      </c>
      <c r="T21">
        <v>0.39279999999999998</v>
      </c>
      <c r="V21">
        <v>16392948.66</v>
      </c>
      <c r="X21">
        <v>1917589.71</v>
      </c>
      <c r="Y21">
        <v>10729632.24</v>
      </c>
      <c r="Z21">
        <v>29040170.609999999</v>
      </c>
      <c r="AA21">
        <v>0.6958466869956953</v>
      </c>
      <c r="AB21">
        <v>417934160</v>
      </c>
      <c r="AC21">
        <v>4.6292699999999999E-2</v>
      </c>
      <c r="AD21">
        <v>19347300.68</v>
      </c>
      <c r="AE21">
        <v>1160469.47</v>
      </c>
      <c r="AF21">
        <v>17553418.129999999</v>
      </c>
      <c r="AH21">
        <v>2926745.82</v>
      </c>
      <c r="AJ21">
        <v>9839452.8000000007</v>
      </c>
      <c r="AK21">
        <v>29310460.640000001</v>
      </c>
      <c r="AL21">
        <v>0.70232324749629726</v>
      </c>
      <c r="AO21">
        <v>614.16327491448556</v>
      </c>
      <c r="AP21">
        <v>6.542339042543277E-2</v>
      </c>
    </row>
    <row r="22" spans="1:42" x14ac:dyDescent="0.25">
      <c r="A22" t="s">
        <v>132</v>
      </c>
      <c r="B22" t="s">
        <v>133</v>
      </c>
      <c r="C22" t="s">
        <v>134</v>
      </c>
      <c r="D22" t="s">
        <v>102</v>
      </c>
      <c r="F22">
        <v>287.5</v>
      </c>
      <c r="H22">
        <v>30128445</v>
      </c>
      <c r="I22">
        <v>3655157.92</v>
      </c>
      <c r="J22">
        <v>12713.59</v>
      </c>
      <c r="L22">
        <v>8.24</v>
      </c>
      <c r="M22">
        <v>8.24</v>
      </c>
      <c r="N22">
        <v>2369</v>
      </c>
      <c r="P22">
        <v>13.61</v>
      </c>
      <c r="Q22">
        <v>3912.87</v>
      </c>
      <c r="S22">
        <v>0.30059999999999998</v>
      </c>
      <c r="T22">
        <v>0.30059999999999998</v>
      </c>
      <c r="V22">
        <v>1098740.47</v>
      </c>
      <c r="X22">
        <v>190053.74</v>
      </c>
      <c r="Y22">
        <v>1112010.32</v>
      </c>
      <c r="Z22">
        <v>2400804.5300000003</v>
      </c>
      <c r="AA22">
        <v>0.65682648535196542</v>
      </c>
      <c r="AB22">
        <v>30128445</v>
      </c>
      <c r="AC22">
        <v>4.2223400000000001E-2</v>
      </c>
      <c r="AD22">
        <v>1272125.3799999999</v>
      </c>
      <c r="AE22">
        <v>52119.5</v>
      </c>
      <c r="AF22">
        <v>1150859.97</v>
      </c>
      <c r="AH22">
        <v>118972.83</v>
      </c>
      <c r="AJ22">
        <v>1071181.99</v>
      </c>
      <c r="AK22">
        <v>2412095.7000000002</v>
      </c>
      <c r="AL22">
        <v>0.6599155912803899</v>
      </c>
      <c r="AO22">
        <v>661.05648695652167</v>
      </c>
      <c r="AP22">
        <v>7.8791956720456816E-2</v>
      </c>
    </row>
    <row r="23" spans="1:42" x14ac:dyDescent="0.25">
      <c r="A23" t="s">
        <v>135</v>
      </c>
      <c r="B23" t="s">
        <v>136</v>
      </c>
      <c r="C23" t="s">
        <v>134</v>
      </c>
      <c r="D23" t="s">
        <v>102</v>
      </c>
      <c r="F23">
        <v>335.05</v>
      </c>
      <c r="H23">
        <v>43290974</v>
      </c>
      <c r="I23">
        <v>4291745.47</v>
      </c>
      <c r="J23">
        <v>12809.26</v>
      </c>
      <c r="L23">
        <v>10.08</v>
      </c>
      <c r="M23">
        <v>10.08</v>
      </c>
      <c r="N23">
        <v>3377.3</v>
      </c>
      <c r="P23">
        <v>3.42</v>
      </c>
      <c r="Q23">
        <v>1145.8699999999999</v>
      </c>
      <c r="S23">
        <v>0.39660000000000001</v>
      </c>
      <c r="T23">
        <v>0.39660000000000001</v>
      </c>
      <c r="V23">
        <v>1702106.25</v>
      </c>
      <c r="X23">
        <v>98818.3</v>
      </c>
      <c r="Y23">
        <v>1669627.8299999998</v>
      </c>
      <c r="Z23">
        <v>3470552.38</v>
      </c>
      <c r="AA23">
        <v>0.8086575507004613</v>
      </c>
      <c r="AB23">
        <v>43290974</v>
      </c>
      <c r="AC23">
        <v>3.8299100000000003E-2</v>
      </c>
      <c r="AD23">
        <v>1658005.34</v>
      </c>
      <c r="AE23">
        <v>0</v>
      </c>
      <c r="AF23">
        <v>1702106.25</v>
      </c>
      <c r="AH23">
        <v>258144.6</v>
      </c>
      <c r="AJ23">
        <v>1620233.8</v>
      </c>
      <c r="AK23">
        <v>3421158.35</v>
      </c>
      <c r="AL23">
        <v>0.79714847348577744</v>
      </c>
      <c r="AO23">
        <v>294.93597970452169</v>
      </c>
      <c r="AP23">
        <v>2.888445663440279E-2</v>
      </c>
    </row>
    <row r="24" spans="1:42" x14ac:dyDescent="0.25">
      <c r="A24" t="s">
        <v>137</v>
      </c>
      <c r="B24" t="s">
        <v>138</v>
      </c>
      <c r="C24" t="s">
        <v>134</v>
      </c>
      <c r="D24" t="s">
        <v>102</v>
      </c>
      <c r="F24">
        <v>1119.78</v>
      </c>
      <c r="H24">
        <v>127369357</v>
      </c>
      <c r="I24">
        <v>14470260.4</v>
      </c>
      <c r="J24">
        <v>12922.41</v>
      </c>
      <c r="L24">
        <v>8.8000000000000007</v>
      </c>
      <c r="M24">
        <v>8.8000000000000007</v>
      </c>
      <c r="N24">
        <v>9854.06</v>
      </c>
      <c r="P24">
        <v>9.7899999999999991</v>
      </c>
      <c r="Q24">
        <v>10962.64</v>
      </c>
      <c r="S24">
        <v>0.32869999999999999</v>
      </c>
      <c r="T24">
        <v>0.32869999999999999</v>
      </c>
      <c r="V24">
        <v>4756374.59</v>
      </c>
      <c r="X24">
        <v>202441.77</v>
      </c>
      <c r="Y24">
        <v>5516229.25</v>
      </c>
      <c r="Z24">
        <v>10475045.609999999</v>
      </c>
      <c r="AA24">
        <v>0.72390166592993721</v>
      </c>
      <c r="AB24">
        <v>127369357</v>
      </c>
      <c r="AC24">
        <v>3.1901600000000002E-2</v>
      </c>
      <c r="AD24">
        <v>4063286.27</v>
      </c>
      <c r="AE24">
        <v>0</v>
      </c>
      <c r="AF24">
        <v>4756374.59</v>
      </c>
      <c r="AH24">
        <v>679582.87</v>
      </c>
      <c r="AJ24">
        <v>5328597.55</v>
      </c>
      <c r="AK24">
        <v>10287413.91</v>
      </c>
      <c r="AL24">
        <v>0.71093495387270289</v>
      </c>
      <c r="AO24">
        <v>180.78709210737824</v>
      </c>
      <c r="AP24">
        <v>1.9678587035679988E-2</v>
      </c>
    </row>
    <row r="25" spans="1:42" x14ac:dyDescent="0.25">
      <c r="A25" t="s">
        <v>139</v>
      </c>
      <c r="B25" t="s">
        <v>140</v>
      </c>
      <c r="C25" t="s">
        <v>134</v>
      </c>
      <c r="D25" t="s">
        <v>102</v>
      </c>
      <c r="F25">
        <v>476.11</v>
      </c>
      <c r="H25">
        <v>60033313</v>
      </c>
      <c r="I25">
        <v>6183061.2400000002</v>
      </c>
      <c r="J25">
        <v>12986.62</v>
      </c>
      <c r="L25">
        <v>9.6999999999999993</v>
      </c>
      <c r="M25">
        <v>9.6999999999999993</v>
      </c>
      <c r="N25">
        <v>4618.26</v>
      </c>
      <c r="P25">
        <v>4.97</v>
      </c>
      <c r="Q25">
        <v>2366.2600000000002</v>
      </c>
      <c r="S25">
        <v>0.376</v>
      </c>
      <c r="T25">
        <v>0.376</v>
      </c>
      <c r="V25">
        <v>2324831.02</v>
      </c>
      <c r="X25">
        <v>105743.96</v>
      </c>
      <c r="Y25">
        <v>2188843.3400000003</v>
      </c>
      <c r="Z25">
        <v>4619418.32</v>
      </c>
      <c r="AA25">
        <v>0.74710861508465343</v>
      </c>
      <c r="AB25">
        <v>60033313</v>
      </c>
      <c r="AC25">
        <v>4.0357299999999999E-2</v>
      </c>
      <c r="AD25">
        <v>2422782.42</v>
      </c>
      <c r="AE25">
        <v>36829.72</v>
      </c>
      <c r="AF25">
        <v>2361660.7400000002</v>
      </c>
      <c r="AH25">
        <v>374542.77</v>
      </c>
      <c r="AJ25">
        <v>2094124.7</v>
      </c>
      <c r="AK25">
        <v>4561529.4000000004</v>
      </c>
      <c r="AL25">
        <v>0.73774611360634046</v>
      </c>
      <c r="AO25">
        <v>222.09985087479785</v>
      </c>
      <c r="AP25">
        <v>2.3181689895498646E-2</v>
      </c>
    </row>
    <row r="26" spans="1:42" x14ac:dyDescent="0.25">
      <c r="A26" t="s">
        <v>141</v>
      </c>
      <c r="B26" t="s">
        <v>142</v>
      </c>
      <c r="C26" t="s">
        <v>143</v>
      </c>
      <c r="D26" t="s">
        <v>102</v>
      </c>
      <c r="F26">
        <v>563.19000000000005</v>
      </c>
      <c r="H26">
        <v>59891799</v>
      </c>
      <c r="I26">
        <v>7091615.7300000004</v>
      </c>
      <c r="J26">
        <v>12591.87</v>
      </c>
      <c r="L26">
        <v>8.44</v>
      </c>
      <c r="M26">
        <v>8.44</v>
      </c>
      <c r="N26">
        <v>4753.32</v>
      </c>
      <c r="P26">
        <v>12.18</v>
      </c>
      <c r="Q26">
        <v>6859.65</v>
      </c>
      <c r="S26">
        <v>0.3105</v>
      </c>
      <c r="T26">
        <v>0.3105</v>
      </c>
      <c r="V26">
        <v>2201946.6800000002</v>
      </c>
      <c r="X26">
        <v>135296.01999999999</v>
      </c>
      <c r="Y26">
        <v>2883113.04</v>
      </c>
      <c r="Z26">
        <v>5220355.74</v>
      </c>
      <c r="AA26">
        <v>0.73613065608110717</v>
      </c>
      <c r="AB26">
        <v>59891799</v>
      </c>
      <c r="AC26">
        <v>3.3228199999999999E-2</v>
      </c>
      <c r="AD26">
        <v>1990096.67</v>
      </c>
      <c r="AE26">
        <v>0</v>
      </c>
      <c r="AF26">
        <v>2201946.6800000002</v>
      </c>
      <c r="AH26">
        <v>224818.36</v>
      </c>
      <c r="AJ26">
        <v>2823790.36</v>
      </c>
      <c r="AK26">
        <v>5161033.0600000005</v>
      </c>
      <c r="AL26">
        <v>0.72776547073285935</v>
      </c>
      <c r="AO26">
        <v>240.23157371402186</v>
      </c>
      <c r="AP26">
        <v>2.6214910547385638E-2</v>
      </c>
    </row>
    <row r="27" spans="1:42" x14ac:dyDescent="0.25">
      <c r="A27" t="s">
        <v>144</v>
      </c>
      <c r="B27" t="s">
        <v>145</v>
      </c>
      <c r="C27" t="s">
        <v>143</v>
      </c>
      <c r="D27" t="s">
        <v>102</v>
      </c>
      <c r="F27">
        <v>215.54</v>
      </c>
      <c r="H27">
        <v>23852561</v>
      </c>
      <c r="I27">
        <v>2804422.2</v>
      </c>
      <c r="J27">
        <v>13011.14</v>
      </c>
      <c r="L27">
        <v>8.5</v>
      </c>
      <c r="M27">
        <v>8.5</v>
      </c>
      <c r="N27">
        <v>1832.09</v>
      </c>
      <c r="P27">
        <v>11.76</v>
      </c>
      <c r="Q27">
        <v>2534.75</v>
      </c>
      <c r="S27">
        <v>0.3135</v>
      </c>
      <c r="T27">
        <v>0.3135</v>
      </c>
      <c r="V27">
        <v>879186.35</v>
      </c>
      <c r="X27">
        <v>82728.23</v>
      </c>
      <c r="Y27">
        <v>972197.73</v>
      </c>
      <c r="Z27">
        <v>1934112.31</v>
      </c>
      <c r="AA27">
        <v>0.68966516881801887</v>
      </c>
      <c r="AB27">
        <v>23852561</v>
      </c>
      <c r="AC27">
        <v>4.2547399999999999E-2</v>
      </c>
      <c r="AD27">
        <v>1014864.45</v>
      </c>
      <c r="AE27">
        <v>42535.08</v>
      </c>
      <c r="AF27">
        <v>921721.43</v>
      </c>
      <c r="AH27">
        <v>166934.81</v>
      </c>
      <c r="AJ27">
        <v>920392.04</v>
      </c>
      <c r="AK27">
        <v>1924841.7000000002</v>
      </c>
      <c r="AL27">
        <v>0.68635945757382755</v>
      </c>
      <c r="AO27">
        <v>383.81845597104945</v>
      </c>
      <c r="AP27">
        <v>4.2979238240734283E-2</v>
      </c>
    </row>
    <row r="28" spans="1:42" x14ac:dyDescent="0.25">
      <c r="A28" t="s">
        <v>146</v>
      </c>
      <c r="B28" t="s">
        <v>147</v>
      </c>
      <c r="C28" t="s">
        <v>148</v>
      </c>
      <c r="D28" t="s">
        <v>97</v>
      </c>
      <c r="F28">
        <v>107</v>
      </c>
      <c r="H28">
        <v>0</v>
      </c>
      <c r="I28">
        <v>1463623.02</v>
      </c>
      <c r="J28">
        <v>13678.71</v>
      </c>
      <c r="L28">
        <v>0</v>
      </c>
      <c r="M28">
        <v>0</v>
      </c>
      <c r="N28">
        <v>0</v>
      </c>
      <c r="P28">
        <v>0</v>
      </c>
      <c r="Q28">
        <v>0</v>
      </c>
      <c r="S28">
        <v>0</v>
      </c>
      <c r="T28">
        <v>0.1</v>
      </c>
      <c r="V28">
        <v>146362.29999999999</v>
      </c>
      <c r="X28">
        <v>0</v>
      </c>
      <c r="Y28">
        <v>553068.86</v>
      </c>
      <c r="Z28">
        <v>699431.15999999992</v>
      </c>
      <c r="AA28">
        <v>0.47787657780894965</v>
      </c>
      <c r="AB28">
        <v>0</v>
      </c>
      <c r="AC28">
        <v>0</v>
      </c>
      <c r="AD28">
        <v>0</v>
      </c>
      <c r="AE28">
        <v>0</v>
      </c>
      <c r="AF28">
        <v>146362.29999999999</v>
      </c>
      <c r="AH28">
        <v>0</v>
      </c>
      <c r="AJ28">
        <v>553068.86</v>
      </c>
      <c r="AK28">
        <v>699431.15999999992</v>
      </c>
      <c r="AL28">
        <v>0.47787657780894965</v>
      </c>
      <c r="AO28">
        <v>0</v>
      </c>
      <c r="AP28">
        <v>0</v>
      </c>
    </row>
    <row r="29" spans="1:42" x14ac:dyDescent="0.25">
      <c r="A29" t="s">
        <v>149</v>
      </c>
      <c r="B29" t="s">
        <v>150</v>
      </c>
      <c r="C29" t="s">
        <v>148</v>
      </c>
      <c r="D29" t="s">
        <v>97</v>
      </c>
      <c r="F29">
        <v>37.65</v>
      </c>
      <c r="H29">
        <v>0</v>
      </c>
      <c r="I29">
        <v>438514.85</v>
      </c>
      <c r="J29">
        <v>11647.14</v>
      </c>
      <c r="L29">
        <v>0</v>
      </c>
      <c r="M29">
        <v>0</v>
      </c>
      <c r="N29">
        <v>0</v>
      </c>
      <c r="P29">
        <v>0</v>
      </c>
      <c r="Q29">
        <v>0</v>
      </c>
      <c r="S29">
        <v>0</v>
      </c>
      <c r="T29">
        <v>0.1</v>
      </c>
      <c r="V29">
        <v>43851.48</v>
      </c>
      <c r="X29">
        <v>0</v>
      </c>
      <c r="Y29">
        <v>436205.7</v>
      </c>
      <c r="Z29">
        <v>480057.18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43851.48</v>
      </c>
      <c r="AH29">
        <v>0</v>
      </c>
      <c r="AJ29">
        <v>436205.7</v>
      </c>
      <c r="AK29">
        <v>480057.18</v>
      </c>
      <c r="AL29">
        <v>1.0947341464034799</v>
      </c>
      <c r="AO29">
        <v>0</v>
      </c>
      <c r="AP29">
        <v>0</v>
      </c>
    </row>
    <row r="30" spans="1:42" x14ac:dyDescent="0.25">
      <c r="A30" t="s">
        <v>151</v>
      </c>
      <c r="B30" t="s">
        <v>152</v>
      </c>
      <c r="C30" t="s">
        <v>153</v>
      </c>
      <c r="D30" t="s">
        <v>102</v>
      </c>
      <c r="F30">
        <v>367.47</v>
      </c>
      <c r="H30">
        <v>33736560</v>
      </c>
      <c r="I30">
        <v>4796824.6500000004</v>
      </c>
      <c r="J30">
        <v>13053.64</v>
      </c>
      <c r="L30">
        <v>7.03</v>
      </c>
      <c r="M30">
        <v>7.03</v>
      </c>
      <c r="N30">
        <v>2583.31</v>
      </c>
      <c r="P30">
        <v>24.01</v>
      </c>
      <c r="Q30">
        <v>8822.9500000000007</v>
      </c>
      <c r="S30">
        <v>0.24379999999999999</v>
      </c>
      <c r="T30">
        <v>0.24379999999999999</v>
      </c>
      <c r="V30">
        <v>1169465.8400000001</v>
      </c>
      <c r="X30">
        <v>69543.45</v>
      </c>
      <c r="Y30">
        <v>2208088.5599999996</v>
      </c>
      <c r="Z30">
        <v>3447097.8499999996</v>
      </c>
      <c r="AA30">
        <v>0.71862077551657</v>
      </c>
      <c r="AB30">
        <v>33736560</v>
      </c>
      <c r="AC30">
        <v>3.42767E-2</v>
      </c>
      <c r="AD30">
        <v>1156377.94</v>
      </c>
      <c r="AE30">
        <v>0</v>
      </c>
      <c r="AF30">
        <v>1169465.8400000001</v>
      </c>
      <c r="AH30">
        <v>182117.48</v>
      </c>
      <c r="AJ30">
        <v>2156844.48</v>
      </c>
      <c r="AK30">
        <v>3395853.77</v>
      </c>
      <c r="AL30">
        <v>0.70793785843307822</v>
      </c>
      <c r="AO30">
        <v>189.24932647563065</v>
      </c>
      <c r="AP30">
        <v>2.0478929515271794E-2</v>
      </c>
    </row>
    <row r="31" spans="1:42" x14ac:dyDescent="0.25">
      <c r="A31" t="s">
        <v>154</v>
      </c>
      <c r="B31" t="s">
        <v>155</v>
      </c>
      <c r="C31" t="s">
        <v>153</v>
      </c>
      <c r="D31" t="s">
        <v>102</v>
      </c>
      <c r="F31">
        <v>1670.69</v>
      </c>
      <c r="H31">
        <v>176825321</v>
      </c>
      <c r="I31">
        <v>21542714.379999999</v>
      </c>
      <c r="J31">
        <v>12894.5</v>
      </c>
      <c r="L31">
        <v>8.1999999999999993</v>
      </c>
      <c r="M31">
        <v>8.1999999999999993</v>
      </c>
      <c r="N31">
        <v>13699.65</v>
      </c>
      <c r="P31">
        <v>13.91</v>
      </c>
      <c r="Q31">
        <v>23239.29</v>
      </c>
      <c r="S31">
        <v>0.29859999999999998</v>
      </c>
      <c r="T31">
        <v>0.29859999999999998</v>
      </c>
      <c r="V31">
        <v>6432654.5099999998</v>
      </c>
      <c r="X31">
        <v>375361.52</v>
      </c>
      <c r="Y31">
        <v>7735165.2999999998</v>
      </c>
      <c r="Z31">
        <v>14543181.329999998</v>
      </c>
      <c r="AA31">
        <v>0.67508583521404875</v>
      </c>
      <c r="AB31">
        <v>176825321</v>
      </c>
      <c r="AC31">
        <v>3.7947399999999999E-2</v>
      </c>
      <c r="AD31">
        <v>6710061.1799999997</v>
      </c>
      <c r="AE31">
        <v>82833.63</v>
      </c>
      <c r="AF31">
        <v>6515488.1399999997</v>
      </c>
      <c r="AH31">
        <v>686078.61</v>
      </c>
      <c r="AJ31">
        <v>7512248.6399999997</v>
      </c>
      <c r="AK31">
        <v>14403098.300000001</v>
      </c>
      <c r="AL31">
        <v>0.66858326420423908</v>
      </c>
      <c r="AO31">
        <v>224.67454764199223</v>
      </c>
      <c r="AP31">
        <v>2.6061164909219565E-2</v>
      </c>
    </row>
    <row r="32" spans="1:42" x14ac:dyDescent="0.25">
      <c r="A32" t="s">
        <v>156</v>
      </c>
      <c r="B32" t="s">
        <v>157</v>
      </c>
      <c r="C32" t="s">
        <v>158</v>
      </c>
      <c r="D32" t="s">
        <v>102</v>
      </c>
      <c r="F32">
        <v>275.11</v>
      </c>
      <c r="H32">
        <v>47532634</v>
      </c>
      <c r="I32">
        <v>3468777</v>
      </c>
      <c r="J32">
        <v>12608.69</v>
      </c>
      <c r="L32">
        <v>13.7</v>
      </c>
      <c r="M32">
        <v>13.7</v>
      </c>
      <c r="N32">
        <v>3769</v>
      </c>
      <c r="P32">
        <v>3.13</v>
      </c>
      <c r="Q32">
        <v>861.09</v>
      </c>
      <c r="S32">
        <v>0.59889999999999999</v>
      </c>
      <c r="T32">
        <v>0.59889999999999999</v>
      </c>
      <c r="V32">
        <v>2077450.54</v>
      </c>
      <c r="X32">
        <v>74605.06</v>
      </c>
      <c r="Y32">
        <v>768704.0199999999</v>
      </c>
      <c r="Z32">
        <v>2920759.62</v>
      </c>
      <c r="AA32">
        <v>0.84201423729458547</v>
      </c>
      <c r="AB32">
        <v>47532634</v>
      </c>
      <c r="AC32">
        <v>4.2449899999999999E-2</v>
      </c>
      <c r="AD32">
        <v>2017755.56</v>
      </c>
      <c r="AE32">
        <v>0</v>
      </c>
      <c r="AF32">
        <v>2077450.54</v>
      </c>
      <c r="AH32">
        <v>112180.98</v>
      </c>
      <c r="AJ32">
        <v>750981.02</v>
      </c>
      <c r="AK32">
        <v>2903036.62</v>
      </c>
      <c r="AL32">
        <v>0.83690494373088842</v>
      </c>
      <c r="AO32">
        <v>271.18265421104286</v>
      </c>
      <c r="AP32">
        <v>2.5698973098038286E-2</v>
      </c>
    </row>
    <row r="33" spans="1:42" x14ac:dyDescent="0.25">
      <c r="A33" t="s">
        <v>159</v>
      </c>
      <c r="B33" t="s">
        <v>160</v>
      </c>
      <c r="C33" t="s">
        <v>158</v>
      </c>
      <c r="D33" t="s">
        <v>102</v>
      </c>
      <c r="F33">
        <v>2265.04</v>
      </c>
      <c r="H33">
        <v>306709002</v>
      </c>
      <c r="I33">
        <v>29432075</v>
      </c>
      <c r="J33">
        <v>12994.06</v>
      </c>
      <c r="L33">
        <v>10.42</v>
      </c>
      <c r="M33">
        <v>10.42</v>
      </c>
      <c r="N33">
        <v>23601.71</v>
      </c>
      <c r="P33">
        <v>2.2799999999999998</v>
      </c>
      <c r="Q33">
        <v>5164.29</v>
      </c>
      <c r="S33">
        <v>0.4153</v>
      </c>
      <c r="T33">
        <v>0.4153</v>
      </c>
      <c r="V33">
        <v>12223140.74</v>
      </c>
      <c r="X33">
        <v>549933.61</v>
      </c>
      <c r="Y33">
        <v>8205240.6399999987</v>
      </c>
      <c r="Z33">
        <v>20978314.989999998</v>
      </c>
      <c r="AA33">
        <v>0.71277050598709057</v>
      </c>
      <c r="AB33">
        <v>313929881</v>
      </c>
      <c r="AC33">
        <v>3.5123000000000001E-2</v>
      </c>
      <c r="AD33">
        <v>11026159.210000001</v>
      </c>
      <c r="AE33">
        <v>0</v>
      </c>
      <c r="AF33">
        <v>12223140.74</v>
      </c>
      <c r="AH33">
        <v>1593448.65</v>
      </c>
      <c r="AJ33">
        <v>7747555.1900000004</v>
      </c>
      <c r="AK33">
        <v>20520629.539999999</v>
      </c>
      <c r="AL33">
        <v>0.69721993913103308</v>
      </c>
      <c r="AO33">
        <v>242.79200808815739</v>
      </c>
      <c r="AP33">
        <v>2.6799061350824424E-2</v>
      </c>
    </row>
    <row r="34" spans="1:42" x14ac:dyDescent="0.25">
      <c r="A34" t="s">
        <v>161</v>
      </c>
      <c r="B34" t="s">
        <v>162</v>
      </c>
      <c r="C34" t="s">
        <v>158</v>
      </c>
      <c r="D34" t="s">
        <v>102</v>
      </c>
      <c r="F34">
        <v>228</v>
      </c>
      <c r="H34">
        <v>41360320</v>
      </c>
      <c r="I34">
        <v>2887808</v>
      </c>
      <c r="J34">
        <v>12665.82</v>
      </c>
      <c r="L34">
        <v>14.32</v>
      </c>
      <c r="M34">
        <v>14.32</v>
      </c>
      <c r="N34">
        <v>3264.96</v>
      </c>
      <c r="P34">
        <v>5.71</v>
      </c>
      <c r="Q34">
        <v>1301.8800000000001</v>
      </c>
      <c r="S34">
        <v>0.63249999999999995</v>
      </c>
      <c r="T34">
        <v>0.63249999999999995</v>
      </c>
      <c r="V34">
        <v>1826538.56</v>
      </c>
      <c r="X34">
        <v>96850.07</v>
      </c>
      <c r="Y34">
        <v>564914.73999999987</v>
      </c>
      <c r="Z34">
        <v>2488303.37</v>
      </c>
      <c r="AA34">
        <v>0.86165817464318961</v>
      </c>
      <c r="AB34">
        <v>48655073</v>
      </c>
      <c r="AC34">
        <v>3.5418199999999997E-2</v>
      </c>
      <c r="AD34">
        <v>1723275.1</v>
      </c>
      <c r="AE34">
        <v>0</v>
      </c>
      <c r="AF34">
        <v>1826538.56</v>
      </c>
      <c r="AH34">
        <v>70951</v>
      </c>
      <c r="AJ34">
        <v>555099.24</v>
      </c>
      <c r="AK34">
        <v>2478487.87</v>
      </c>
      <c r="AL34">
        <v>0.85825922983799485</v>
      </c>
      <c r="AO34">
        <v>424.78100877192986</v>
      </c>
      <c r="AP34">
        <v>3.9076273550614556E-2</v>
      </c>
    </row>
    <row r="35" spans="1:42" x14ac:dyDescent="0.25">
      <c r="A35" t="s">
        <v>163</v>
      </c>
      <c r="B35" t="s">
        <v>164</v>
      </c>
      <c r="C35" t="s">
        <v>158</v>
      </c>
      <c r="D35" t="s">
        <v>102</v>
      </c>
      <c r="F35">
        <v>1201.1300000000001</v>
      </c>
      <c r="H35">
        <v>114615121</v>
      </c>
      <c r="I35">
        <v>15976240.130000001</v>
      </c>
      <c r="J35">
        <v>13301</v>
      </c>
      <c r="L35">
        <v>7.17</v>
      </c>
      <c r="M35">
        <v>7.17</v>
      </c>
      <c r="N35">
        <v>8612.1</v>
      </c>
      <c r="P35">
        <v>22.65</v>
      </c>
      <c r="Q35">
        <v>27205.59</v>
      </c>
      <c r="S35">
        <v>0.25</v>
      </c>
      <c r="T35">
        <v>0.25</v>
      </c>
      <c r="V35">
        <v>3994060.03</v>
      </c>
      <c r="X35">
        <v>296456.90000000002</v>
      </c>
      <c r="Y35">
        <v>6794196.21</v>
      </c>
      <c r="Z35">
        <v>11084713.140000001</v>
      </c>
      <c r="AA35">
        <v>0.69382489558261295</v>
      </c>
      <c r="AB35">
        <v>114615121</v>
      </c>
      <c r="AC35">
        <v>4.1236000000000002E-2</v>
      </c>
      <c r="AD35">
        <v>4726269.12</v>
      </c>
      <c r="AE35">
        <v>183052.27</v>
      </c>
      <c r="AF35">
        <v>4177112.3</v>
      </c>
      <c r="AH35">
        <v>1263117.3799999999</v>
      </c>
      <c r="AJ35">
        <v>6407461.1100000003</v>
      </c>
      <c r="AK35">
        <v>10881030.310000001</v>
      </c>
      <c r="AL35">
        <v>0.68107578638403954</v>
      </c>
      <c r="AO35">
        <v>246.81499920907811</v>
      </c>
      <c r="AP35">
        <v>2.7245296773739068E-2</v>
      </c>
    </row>
    <row r="36" spans="1:42" x14ac:dyDescent="0.25">
      <c r="A36" t="s">
        <v>165</v>
      </c>
      <c r="B36" t="s">
        <v>166</v>
      </c>
      <c r="C36" t="s">
        <v>158</v>
      </c>
      <c r="D36" t="s">
        <v>102</v>
      </c>
      <c r="F36">
        <v>287.70999999999998</v>
      </c>
      <c r="H36">
        <v>19141162</v>
      </c>
      <c r="I36">
        <v>3719124.84</v>
      </c>
      <c r="J36">
        <v>12926.64</v>
      </c>
      <c r="L36">
        <v>5.14</v>
      </c>
      <c r="M36">
        <v>5.14</v>
      </c>
      <c r="N36">
        <v>1478.82</v>
      </c>
      <c r="P36">
        <v>46.1</v>
      </c>
      <c r="Q36">
        <v>13263.43</v>
      </c>
      <c r="S36">
        <v>0.16800000000000001</v>
      </c>
      <c r="T36">
        <v>0.16800000000000001</v>
      </c>
      <c r="V36">
        <v>624812.97</v>
      </c>
      <c r="X36">
        <v>49679.98</v>
      </c>
      <c r="Y36">
        <v>1870824.56</v>
      </c>
      <c r="Z36">
        <v>2545317.5099999998</v>
      </c>
      <c r="AA36">
        <v>0.6843861444565007</v>
      </c>
      <c r="AB36">
        <v>19235069</v>
      </c>
      <c r="AC36">
        <v>3.4995800000000001E-2</v>
      </c>
      <c r="AD36">
        <v>673146.62</v>
      </c>
      <c r="AE36">
        <v>8120.05</v>
      </c>
      <c r="AF36">
        <v>632933.02</v>
      </c>
      <c r="AH36">
        <v>260237.87</v>
      </c>
      <c r="AJ36">
        <v>1788689.88</v>
      </c>
      <c r="AK36">
        <v>2471302.88</v>
      </c>
      <c r="AL36">
        <v>0.66448505665112334</v>
      </c>
      <c r="AO36">
        <v>172.67380348267355</v>
      </c>
      <c r="AP36">
        <v>2.0102748393187646E-2</v>
      </c>
    </row>
    <row r="37" spans="1:42" x14ac:dyDescent="0.25">
      <c r="A37" t="s">
        <v>167</v>
      </c>
      <c r="B37" t="s">
        <v>168</v>
      </c>
      <c r="C37" t="s">
        <v>169</v>
      </c>
      <c r="D37" t="s">
        <v>102</v>
      </c>
      <c r="F37">
        <v>677.75</v>
      </c>
      <c r="H37">
        <v>79403097</v>
      </c>
      <c r="I37">
        <v>8740584.6300000008</v>
      </c>
      <c r="J37">
        <v>12896.47</v>
      </c>
      <c r="L37">
        <v>9.08</v>
      </c>
      <c r="M37">
        <v>9.08</v>
      </c>
      <c r="N37">
        <v>6153.97</v>
      </c>
      <c r="P37">
        <v>8.1199999999999992</v>
      </c>
      <c r="Q37">
        <v>5503.33</v>
      </c>
      <c r="S37">
        <v>0.34320000000000001</v>
      </c>
      <c r="T37">
        <v>0.34320000000000001</v>
      </c>
      <c r="V37">
        <v>2999768.64</v>
      </c>
      <c r="X37">
        <v>100281.57</v>
      </c>
      <c r="Y37">
        <v>3336267.77</v>
      </c>
      <c r="Z37">
        <v>6436317.9800000004</v>
      </c>
      <c r="AA37">
        <v>0.73637156465585296</v>
      </c>
      <c r="AB37">
        <v>79403097</v>
      </c>
      <c r="AC37">
        <v>2.9878600000000002E-2</v>
      </c>
      <c r="AD37">
        <v>2372453.37</v>
      </c>
      <c r="AE37">
        <v>0</v>
      </c>
      <c r="AF37">
        <v>2999768.64</v>
      </c>
      <c r="AH37">
        <v>406994.53</v>
      </c>
      <c r="AJ37">
        <v>3228972.43</v>
      </c>
      <c r="AK37">
        <v>6329022.6400000006</v>
      </c>
      <c r="AL37">
        <v>0.72409603109122922</v>
      </c>
      <c r="AO37">
        <v>147.96247879011435</v>
      </c>
      <c r="AP37">
        <v>1.584471658644596E-2</v>
      </c>
    </row>
    <row r="38" spans="1:42" x14ac:dyDescent="0.25">
      <c r="A38" t="s">
        <v>170</v>
      </c>
      <c r="B38" t="s">
        <v>171</v>
      </c>
      <c r="C38" t="s">
        <v>169</v>
      </c>
      <c r="D38" t="s">
        <v>102</v>
      </c>
      <c r="F38">
        <v>305</v>
      </c>
      <c r="H38">
        <v>66475494</v>
      </c>
      <c r="I38">
        <v>3780041.7</v>
      </c>
      <c r="J38">
        <v>12393.57</v>
      </c>
      <c r="L38">
        <v>17.579999999999998</v>
      </c>
      <c r="M38">
        <v>17.579999999999998</v>
      </c>
      <c r="N38">
        <v>5361.9</v>
      </c>
      <c r="P38">
        <v>31.92</v>
      </c>
      <c r="Q38">
        <v>9735.6</v>
      </c>
      <c r="S38">
        <v>0.78820000000000001</v>
      </c>
      <c r="T38">
        <v>0.78820000000000001</v>
      </c>
      <c r="V38">
        <v>2979428.86</v>
      </c>
      <c r="X38">
        <v>164933.62</v>
      </c>
      <c r="Y38">
        <v>586286.43000000005</v>
      </c>
      <c r="Z38">
        <v>3730648.91</v>
      </c>
      <c r="AA38">
        <v>0.98693326848748786</v>
      </c>
      <c r="AB38">
        <v>66475494</v>
      </c>
      <c r="AC38">
        <v>3.4476199999999999E-2</v>
      </c>
      <c r="AD38">
        <v>2291822.42</v>
      </c>
      <c r="AE38">
        <v>0</v>
      </c>
      <c r="AF38">
        <v>2979428.86</v>
      </c>
      <c r="AH38">
        <v>208897.52</v>
      </c>
      <c r="AJ38">
        <v>583556.81999999995</v>
      </c>
      <c r="AK38">
        <v>3727919.3</v>
      </c>
      <c r="AL38">
        <v>0.98621115740601473</v>
      </c>
      <c r="AO38">
        <v>540.76596721311478</v>
      </c>
      <c r="AP38">
        <v>4.4242808582256599E-2</v>
      </c>
    </row>
    <row r="39" spans="1:42" x14ac:dyDescent="0.25">
      <c r="A39" t="s">
        <v>172</v>
      </c>
      <c r="B39" t="s">
        <v>173</v>
      </c>
      <c r="C39" t="s">
        <v>169</v>
      </c>
      <c r="D39" t="s">
        <v>102</v>
      </c>
      <c r="F39">
        <v>534</v>
      </c>
      <c r="H39">
        <v>43025604</v>
      </c>
      <c r="I39">
        <v>6354576.4699999997</v>
      </c>
      <c r="J39">
        <v>11899.95</v>
      </c>
      <c r="L39">
        <v>6.77</v>
      </c>
      <c r="M39">
        <v>6.77</v>
      </c>
      <c r="N39">
        <v>3615.18</v>
      </c>
      <c r="P39">
        <v>26.62</v>
      </c>
      <c r="Q39">
        <v>14215.08</v>
      </c>
      <c r="S39">
        <v>0.2324</v>
      </c>
      <c r="T39">
        <v>0.2324</v>
      </c>
      <c r="V39">
        <v>1476803.57</v>
      </c>
      <c r="X39">
        <v>86306.57</v>
      </c>
      <c r="Y39">
        <v>2445127.6100000003</v>
      </c>
      <c r="Z39">
        <v>4008237.7500000005</v>
      </c>
      <c r="AA39">
        <v>0.6307639492455428</v>
      </c>
      <c r="AB39">
        <v>43025604</v>
      </c>
      <c r="AC39">
        <v>3.0155399999999999E-2</v>
      </c>
      <c r="AD39">
        <v>1297454.29</v>
      </c>
      <c r="AE39">
        <v>0</v>
      </c>
      <c r="AF39">
        <v>1476803.57</v>
      </c>
      <c r="AH39">
        <v>88101.440000000002</v>
      </c>
      <c r="AJ39">
        <v>2412597.38</v>
      </c>
      <c r="AK39">
        <v>3975707.52</v>
      </c>
      <c r="AL39">
        <v>0.62564476779362765</v>
      </c>
      <c r="AO39">
        <v>161.62279026217229</v>
      </c>
      <c r="AP39">
        <v>2.1708480708359554E-2</v>
      </c>
    </row>
    <row r="40" spans="1:42" x14ac:dyDescent="0.25">
      <c r="A40" t="s">
        <v>174</v>
      </c>
      <c r="B40" t="s">
        <v>175</v>
      </c>
      <c r="C40" t="s">
        <v>169</v>
      </c>
      <c r="D40" t="s">
        <v>102</v>
      </c>
      <c r="F40">
        <v>2456.11</v>
      </c>
      <c r="H40">
        <v>447913568</v>
      </c>
      <c r="I40">
        <v>31832184.800000001</v>
      </c>
      <c r="J40">
        <v>12960.4</v>
      </c>
      <c r="L40">
        <v>14.07</v>
      </c>
      <c r="M40">
        <v>14.07</v>
      </c>
      <c r="N40">
        <v>34557.46</v>
      </c>
      <c r="P40">
        <v>4.57</v>
      </c>
      <c r="Q40">
        <v>11224.42</v>
      </c>
      <c r="S40">
        <v>0.61899999999999999</v>
      </c>
      <c r="T40">
        <v>0.61899999999999999</v>
      </c>
      <c r="V40">
        <v>19704122.390000001</v>
      </c>
      <c r="X40">
        <v>677233.95</v>
      </c>
      <c r="Y40">
        <v>6244780.9300000006</v>
      </c>
      <c r="Z40">
        <v>26626137.27</v>
      </c>
      <c r="AA40">
        <v>0.83645333920026754</v>
      </c>
      <c r="AB40">
        <v>447913568</v>
      </c>
      <c r="AC40">
        <v>3.1058700000000002E-2</v>
      </c>
      <c r="AD40">
        <v>13911613.130000001</v>
      </c>
      <c r="AE40">
        <v>0</v>
      </c>
      <c r="AF40">
        <v>19704122.390000001</v>
      </c>
      <c r="AH40">
        <v>1382933.68</v>
      </c>
      <c r="AJ40">
        <v>6018606.7400000002</v>
      </c>
      <c r="AK40">
        <v>26399963.079999998</v>
      </c>
      <c r="AL40">
        <v>0.82934813447049349</v>
      </c>
      <c r="AO40">
        <v>275.73437264617621</v>
      </c>
      <c r="AP40">
        <v>2.5652837011467519E-2</v>
      </c>
    </row>
    <row r="41" spans="1:42" x14ac:dyDescent="0.25">
      <c r="A41" t="s">
        <v>176</v>
      </c>
      <c r="B41" t="s">
        <v>177</v>
      </c>
      <c r="C41" t="s">
        <v>169</v>
      </c>
      <c r="D41" t="s">
        <v>102</v>
      </c>
      <c r="F41">
        <v>1045.25</v>
      </c>
      <c r="H41">
        <v>142274904</v>
      </c>
      <c r="I41">
        <v>11977371.960000001</v>
      </c>
      <c r="J41">
        <v>11458.85</v>
      </c>
      <c r="L41">
        <v>11.87</v>
      </c>
      <c r="M41">
        <v>11.87</v>
      </c>
      <c r="N41">
        <v>12407.11</v>
      </c>
      <c r="P41">
        <v>0</v>
      </c>
      <c r="Q41">
        <v>0</v>
      </c>
      <c r="S41">
        <v>0.49659999999999999</v>
      </c>
      <c r="T41">
        <v>0.49659999999999999</v>
      </c>
      <c r="V41">
        <v>5947962.9100000001</v>
      </c>
      <c r="X41">
        <v>166042.87</v>
      </c>
      <c r="Y41">
        <v>3238666.4599999995</v>
      </c>
      <c r="Z41">
        <v>9352672.2400000002</v>
      </c>
      <c r="AA41">
        <v>0.78086180100563563</v>
      </c>
      <c r="AB41">
        <v>142274904</v>
      </c>
      <c r="AC41">
        <v>3.03089E-2</v>
      </c>
      <c r="AD41">
        <v>4312195.83</v>
      </c>
      <c r="AE41">
        <v>0</v>
      </c>
      <c r="AF41">
        <v>5947962.9100000001</v>
      </c>
      <c r="AH41">
        <v>46029.3</v>
      </c>
      <c r="AJ41">
        <v>3228579.68</v>
      </c>
      <c r="AK41">
        <v>9342585.4600000009</v>
      </c>
      <c r="AL41">
        <v>0.78001964798294532</v>
      </c>
      <c r="AO41">
        <v>158.85469504903133</v>
      </c>
      <c r="AP41">
        <v>1.7772689445647305E-2</v>
      </c>
    </row>
    <row r="42" spans="1:42" x14ac:dyDescent="0.25">
      <c r="A42" t="s">
        <v>178</v>
      </c>
      <c r="B42" t="s">
        <v>179</v>
      </c>
      <c r="C42" t="s">
        <v>148</v>
      </c>
      <c r="D42" t="s">
        <v>102</v>
      </c>
      <c r="F42">
        <v>351.63</v>
      </c>
      <c r="H42">
        <v>22988105</v>
      </c>
      <c r="I42">
        <v>4547776.99</v>
      </c>
      <c r="J42">
        <v>12933.41</v>
      </c>
      <c r="L42">
        <v>5.05</v>
      </c>
      <c r="M42">
        <v>5.05</v>
      </c>
      <c r="N42">
        <v>1775.73</v>
      </c>
      <c r="P42">
        <v>47.33</v>
      </c>
      <c r="Q42">
        <v>16642.64</v>
      </c>
      <c r="S42">
        <v>0.16489999999999999</v>
      </c>
      <c r="T42">
        <v>0.16489999999999999</v>
      </c>
      <c r="V42">
        <v>749928.42</v>
      </c>
      <c r="X42">
        <v>91369.68</v>
      </c>
      <c r="Y42">
        <v>2156920.89</v>
      </c>
      <c r="Z42">
        <v>2998218.99</v>
      </c>
      <c r="AA42">
        <v>0.65927133115645586</v>
      </c>
      <c r="AB42">
        <v>22988105</v>
      </c>
      <c r="AC42">
        <v>3.3055399999999999E-2</v>
      </c>
      <c r="AD42">
        <v>759881</v>
      </c>
      <c r="AE42">
        <v>1641.18</v>
      </c>
      <c r="AF42">
        <v>751569.6</v>
      </c>
      <c r="AH42">
        <v>196211.32</v>
      </c>
      <c r="AJ42">
        <v>2090066.06</v>
      </c>
      <c r="AK42">
        <v>2933005.34</v>
      </c>
      <c r="AL42">
        <v>0.64493165483912607</v>
      </c>
      <c r="AO42">
        <v>259.84608821772883</v>
      </c>
      <c r="AP42">
        <v>3.1152237861251215E-2</v>
      </c>
    </row>
    <row r="43" spans="1:42" x14ac:dyDescent="0.25">
      <c r="A43" t="s">
        <v>180</v>
      </c>
      <c r="B43" t="s">
        <v>181</v>
      </c>
      <c r="C43" t="s">
        <v>148</v>
      </c>
      <c r="D43" t="s">
        <v>102</v>
      </c>
      <c r="F43">
        <v>411.25</v>
      </c>
      <c r="H43">
        <v>33247803</v>
      </c>
      <c r="I43">
        <v>5412470.7300000004</v>
      </c>
      <c r="J43">
        <v>13161.02</v>
      </c>
      <c r="L43">
        <v>6.14</v>
      </c>
      <c r="M43">
        <v>6.14</v>
      </c>
      <c r="N43">
        <v>2525.0700000000002</v>
      </c>
      <c r="P43">
        <v>33.520000000000003</v>
      </c>
      <c r="Q43">
        <v>13785.1</v>
      </c>
      <c r="S43">
        <v>0.20599999999999999</v>
      </c>
      <c r="T43">
        <v>0.20599999999999999</v>
      </c>
      <c r="V43">
        <v>1114968.97</v>
      </c>
      <c r="X43">
        <v>289131.75</v>
      </c>
      <c r="Y43">
        <v>2225006.3400000003</v>
      </c>
      <c r="Z43">
        <v>3629107.0600000005</v>
      </c>
      <c r="AA43">
        <v>0.6705083946015169</v>
      </c>
      <c r="AB43">
        <v>33247803</v>
      </c>
      <c r="AC43">
        <v>3.4530100000000001E-2</v>
      </c>
      <c r="AD43">
        <v>1148049.96</v>
      </c>
      <c r="AE43">
        <v>6814.68</v>
      </c>
      <c r="AF43">
        <v>1121783.6499999999</v>
      </c>
      <c r="AH43">
        <v>255935.44</v>
      </c>
      <c r="AJ43">
        <v>2140677.7599999998</v>
      </c>
      <c r="AK43">
        <v>3551593.1599999997</v>
      </c>
      <c r="AL43">
        <v>0.65618704232697056</v>
      </c>
      <c r="AO43">
        <v>703.05592705167169</v>
      </c>
      <c r="AP43">
        <v>8.140902884270676E-2</v>
      </c>
    </row>
    <row r="44" spans="1:42" x14ac:dyDescent="0.25">
      <c r="A44" t="s">
        <v>182</v>
      </c>
      <c r="B44" t="s">
        <v>183</v>
      </c>
      <c r="C44" t="s">
        <v>148</v>
      </c>
      <c r="D44" t="s">
        <v>102</v>
      </c>
      <c r="F44">
        <v>1382.75</v>
      </c>
      <c r="H44">
        <v>122958281</v>
      </c>
      <c r="I44">
        <v>17883867.510000002</v>
      </c>
      <c r="J44">
        <v>12933.55</v>
      </c>
      <c r="L44">
        <v>6.87</v>
      </c>
      <c r="M44">
        <v>6.87</v>
      </c>
      <c r="N44">
        <v>9499.49</v>
      </c>
      <c r="P44">
        <v>25.6</v>
      </c>
      <c r="Q44">
        <v>35398.400000000001</v>
      </c>
      <c r="S44">
        <v>0.23669999999999999</v>
      </c>
      <c r="T44">
        <v>0.23669999999999999</v>
      </c>
      <c r="V44">
        <v>4233111.43</v>
      </c>
      <c r="X44">
        <v>270842.53000000003</v>
      </c>
      <c r="Y44">
        <v>7557197.6200000001</v>
      </c>
      <c r="Z44">
        <v>12061151.58</v>
      </c>
      <c r="AA44">
        <v>0.67441517184444844</v>
      </c>
      <c r="AB44">
        <v>122958281</v>
      </c>
      <c r="AC44">
        <v>3.22625E-2</v>
      </c>
      <c r="AD44">
        <v>3966941.54</v>
      </c>
      <c r="AE44">
        <v>0</v>
      </c>
      <c r="AF44">
        <v>4233111.43</v>
      </c>
      <c r="AH44">
        <v>895266.77</v>
      </c>
      <c r="AJ44">
        <v>7265712.3399999999</v>
      </c>
      <c r="AK44">
        <v>11769666.300000001</v>
      </c>
      <c r="AL44">
        <v>0.65811638860659394</v>
      </c>
      <c r="AO44">
        <v>195.87237750858799</v>
      </c>
      <c r="AP44">
        <v>2.3011912410804716E-2</v>
      </c>
    </row>
    <row r="45" spans="1:42" x14ac:dyDescent="0.25">
      <c r="A45" t="s">
        <v>184</v>
      </c>
      <c r="B45" t="s">
        <v>185</v>
      </c>
      <c r="C45" t="s">
        <v>148</v>
      </c>
      <c r="D45" t="s">
        <v>102</v>
      </c>
      <c r="F45">
        <v>401.25</v>
      </c>
      <c r="H45">
        <v>29690929</v>
      </c>
      <c r="I45">
        <v>5168745.24</v>
      </c>
      <c r="J45">
        <v>12881.6</v>
      </c>
      <c r="L45">
        <v>5.74</v>
      </c>
      <c r="M45">
        <v>5.74</v>
      </c>
      <c r="N45">
        <v>2303.17</v>
      </c>
      <c r="P45">
        <v>38.31</v>
      </c>
      <c r="Q45">
        <v>15371.88</v>
      </c>
      <c r="S45">
        <v>0.1903</v>
      </c>
      <c r="T45">
        <v>0.1903</v>
      </c>
      <c r="V45">
        <v>983612.21</v>
      </c>
      <c r="X45">
        <v>56391.21</v>
      </c>
      <c r="Y45">
        <v>2602066.2799999998</v>
      </c>
      <c r="Z45">
        <v>3642069.6999999997</v>
      </c>
      <c r="AA45">
        <v>0.70463323899476993</v>
      </c>
      <c r="AB45">
        <v>29690929</v>
      </c>
      <c r="AC45">
        <v>2.9829600000000001E-2</v>
      </c>
      <c r="AD45">
        <v>885668.53</v>
      </c>
      <c r="AE45">
        <v>0</v>
      </c>
      <c r="AF45">
        <v>983612.21</v>
      </c>
      <c r="AH45">
        <v>330154.08</v>
      </c>
      <c r="AJ45">
        <v>2504549.73</v>
      </c>
      <c r="AK45">
        <v>3544553.15</v>
      </c>
      <c r="AL45">
        <v>0.68576665813771076</v>
      </c>
      <c r="AO45">
        <v>140.53884112149532</v>
      </c>
      <c r="AP45">
        <v>1.5909257842557673E-2</v>
      </c>
    </row>
    <row r="46" spans="1:42" x14ac:dyDescent="0.25">
      <c r="A46" t="s">
        <v>186</v>
      </c>
      <c r="B46" t="s">
        <v>187</v>
      </c>
      <c r="C46" t="s">
        <v>188</v>
      </c>
      <c r="D46" t="s">
        <v>102</v>
      </c>
      <c r="F46">
        <v>443.8</v>
      </c>
      <c r="H46">
        <v>74555023</v>
      </c>
      <c r="I46">
        <v>5629082.4699999997</v>
      </c>
      <c r="J46">
        <v>12683.82</v>
      </c>
      <c r="L46">
        <v>13.24</v>
      </c>
      <c r="M46">
        <v>13.24</v>
      </c>
      <c r="N46">
        <v>5875.91</v>
      </c>
      <c r="P46">
        <v>1.71</v>
      </c>
      <c r="Q46">
        <v>758.89</v>
      </c>
      <c r="S46">
        <v>0.5736</v>
      </c>
      <c r="T46">
        <v>0.5736</v>
      </c>
      <c r="V46">
        <v>3228841.7</v>
      </c>
      <c r="X46">
        <v>137293.57999999999</v>
      </c>
      <c r="Y46">
        <v>1191174.92</v>
      </c>
      <c r="Z46">
        <v>4557310.2</v>
      </c>
      <c r="AA46">
        <v>0.80960089398015167</v>
      </c>
      <c r="AB46">
        <v>74555023</v>
      </c>
      <c r="AC46">
        <v>4.3635899999999998E-2</v>
      </c>
      <c r="AD46">
        <v>3253275.52</v>
      </c>
      <c r="AE46">
        <v>14015.23</v>
      </c>
      <c r="AF46">
        <v>3242856.93</v>
      </c>
      <c r="AH46">
        <v>208838.86</v>
      </c>
      <c r="AJ46">
        <v>1151412.18</v>
      </c>
      <c r="AK46">
        <v>4531562.6900000004</v>
      </c>
      <c r="AL46">
        <v>0.80502687856339061</v>
      </c>
      <c r="AO46">
        <v>309.35912573231184</v>
      </c>
      <c r="AP46">
        <v>3.0297182096359784E-2</v>
      </c>
    </row>
    <row r="47" spans="1:42" x14ac:dyDescent="0.25">
      <c r="A47" t="s">
        <v>189</v>
      </c>
      <c r="B47" t="s">
        <v>190</v>
      </c>
      <c r="C47" t="s">
        <v>188</v>
      </c>
      <c r="D47" t="s">
        <v>102</v>
      </c>
      <c r="F47">
        <v>1515.63</v>
      </c>
      <c r="H47">
        <v>164331170</v>
      </c>
      <c r="I47">
        <v>19351800.649999999</v>
      </c>
      <c r="J47">
        <v>12768.15</v>
      </c>
      <c r="L47">
        <v>8.49</v>
      </c>
      <c r="M47">
        <v>8.49</v>
      </c>
      <c r="N47">
        <v>12867.69</v>
      </c>
      <c r="P47">
        <v>11.83</v>
      </c>
      <c r="Q47">
        <v>17929.900000000001</v>
      </c>
      <c r="S47">
        <v>0.313</v>
      </c>
      <c r="T47">
        <v>0.313</v>
      </c>
      <c r="V47">
        <v>6057113.5999999996</v>
      </c>
      <c r="X47">
        <v>1303850.3700000001</v>
      </c>
      <c r="Y47">
        <v>4975143.419999999</v>
      </c>
      <c r="Z47">
        <v>12336107.389999999</v>
      </c>
      <c r="AA47">
        <v>0.6374656091757539</v>
      </c>
      <c r="AB47">
        <v>164331170</v>
      </c>
      <c r="AC47">
        <v>3.9967200000000001E-2</v>
      </c>
      <c r="AD47">
        <v>6567856.7300000004</v>
      </c>
      <c r="AE47">
        <v>159862.59</v>
      </c>
      <c r="AF47">
        <v>6216976.1900000004</v>
      </c>
      <c r="AH47">
        <v>972990</v>
      </c>
      <c r="AJ47">
        <v>4622401.08</v>
      </c>
      <c r="AK47">
        <v>12143227.640000001</v>
      </c>
      <c r="AL47">
        <v>0.62749859093861637</v>
      </c>
      <c r="AO47">
        <v>860.26957106945633</v>
      </c>
      <c r="AP47">
        <v>0.10737263672016611</v>
      </c>
    </row>
    <row r="48" spans="1:42" x14ac:dyDescent="0.25">
      <c r="A48" t="s">
        <v>191</v>
      </c>
      <c r="B48" t="s">
        <v>192</v>
      </c>
      <c r="C48" t="s">
        <v>188</v>
      </c>
      <c r="D48" t="s">
        <v>102</v>
      </c>
      <c r="F48">
        <v>1283.96</v>
      </c>
      <c r="H48">
        <v>136846446</v>
      </c>
      <c r="I48">
        <v>16945217.390000001</v>
      </c>
      <c r="J48">
        <v>13197.62</v>
      </c>
      <c r="L48">
        <v>8.07</v>
      </c>
      <c r="M48">
        <v>8.07</v>
      </c>
      <c r="N48">
        <v>10361.549999999999</v>
      </c>
      <c r="P48">
        <v>14.89</v>
      </c>
      <c r="Q48">
        <v>19118.16</v>
      </c>
      <c r="S48">
        <v>0.29220000000000002</v>
      </c>
      <c r="T48">
        <v>0.29220000000000002</v>
      </c>
      <c r="V48">
        <v>4951392.5199999996</v>
      </c>
      <c r="X48">
        <v>484701.95</v>
      </c>
      <c r="Y48">
        <v>6062520.0800000001</v>
      </c>
      <c r="Z48">
        <v>11498614.550000001</v>
      </c>
      <c r="AA48">
        <v>0.6785758061024203</v>
      </c>
      <c r="AB48">
        <v>136846446</v>
      </c>
      <c r="AC48">
        <v>3.3198400000000003E-2</v>
      </c>
      <c r="AD48">
        <v>4543083.05</v>
      </c>
      <c r="AE48">
        <v>0</v>
      </c>
      <c r="AF48">
        <v>4951392.5199999996</v>
      </c>
      <c r="AH48">
        <v>973800.33</v>
      </c>
      <c r="AJ48">
        <v>5749517.0899999999</v>
      </c>
      <c r="AK48">
        <v>11185611.559999999</v>
      </c>
      <c r="AL48">
        <v>0.6601043410986891</v>
      </c>
      <c r="AO48">
        <v>377.50549082525936</v>
      </c>
      <c r="AP48">
        <v>4.333262847543403E-2</v>
      </c>
    </row>
    <row r="49" spans="1:42" x14ac:dyDescent="0.25">
      <c r="A49" t="s">
        <v>193</v>
      </c>
      <c r="B49" t="s">
        <v>194</v>
      </c>
      <c r="C49" t="s">
        <v>188</v>
      </c>
      <c r="D49" t="s">
        <v>102</v>
      </c>
      <c r="F49">
        <v>567.46</v>
      </c>
      <c r="H49">
        <v>58831631</v>
      </c>
      <c r="I49">
        <v>7314578.6100000003</v>
      </c>
      <c r="J49">
        <v>12890.03</v>
      </c>
      <c r="L49">
        <v>8.0399999999999991</v>
      </c>
      <c r="M49">
        <v>8.0399999999999991</v>
      </c>
      <c r="N49">
        <v>4562.37</v>
      </c>
      <c r="P49">
        <v>15.13</v>
      </c>
      <c r="Q49">
        <v>8585.66</v>
      </c>
      <c r="S49">
        <v>0.2908</v>
      </c>
      <c r="T49">
        <v>0.2908</v>
      </c>
      <c r="V49">
        <v>2127079.4500000002</v>
      </c>
      <c r="X49">
        <v>169273.23</v>
      </c>
      <c r="Y49">
        <v>3018501.11</v>
      </c>
      <c r="Z49">
        <v>5314853.79</v>
      </c>
      <c r="AA49">
        <v>0.72661106994378177</v>
      </c>
      <c r="AB49">
        <v>58831631</v>
      </c>
      <c r="AC49">
        <v>3.6679299999999998E-2</v>
      </c>
      <c r="AD49">
        <v>2157903.04</v>
      </c>
      <c r="AE49">
        <v>8963.49</v>
      </c>
      <c r="AF49">
        <v>2136042.94</v>
      </c>
      <c r="AH49">
        <v>513846.72</v>
      </c>
      <c r="AJ49">
        <v>2878021.1</v>
      </c>
      <c r="AK49">
        <v>5183337.2699999996</v>
      </c>
      <c r="AL49">
        <v>0.70863101572436304</v>
      </c>
      <c r="AO49">
        <v>298.29984492299019</v>
      </c>
      <c r="AP49">
        <v>3.2657189988333522E-2</v>
      </c>
    </row>
    <row r="50" spans="1:42" x14ac:dyDescent="0.25">
      <c r="A50" t="s">
        <v>195</v>
      </c>
      <c r="B50" t="s">
        <v>196</v>
      </c>
      <c r="C50" t="s">
        <v>197</v>
      </c>
      <c r="D50" t="s">
        <v>97</v>
      </c>
      <c r="F50">
        <v>7.32</v>
      </c>
      <c r="H50">
        <v>0</v>
      </c>
      <c r="I50">
        <v>96049.8</v>
      </c>
      <c r="J50">
        <v>13121.55</v>
      </c>
      <c r="L50">
        <v>0</v>
      </c>
      <c r="M50">
        <v>0</v>
      </c>
      <c r="N50">
        <v>0</v>
      </c>
      <c r="P50">
        <v>0</v>
      </c>
      <c r="Q50">
        <v>0</v>
      </c>
      <c r="S50">
        <v>0</v>
      </c>
      <c r="T50">
        <v>0.1</v>
      </c>
      <c r="V50">
        <v>9604.98</v>
      </c>
      <c r="X50">
        <v>0</v>
      </c>
      <c r="Y50">
        <v>280069.42</v>
      </c>
      <c r="Z50">
        <v>289674.39999999997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9604.98</v>
      </c>
      <c r="AH50">
        <v>0</v>
      </c>
      <c r="AJ50">
        <v>280069.42</v>
      </c>
      <c r="AK50">
        <v>289674.39999999997</v>
      </c>
      <c r="AL50">
        <v>3.0158771803793445</v>
      </c>
      <c r="AO50">
        <v>0</v>
      </c>
      <c r="AP50">
        <v>0</v>
      </c>
    </row>
    <row r="51" spans="1:42" x14ac:dyDescent="0.25">
      <c r="A51" t="s">
        <v>198</v>
      </c>
      <c r="B51" t="s">
        <v>199</v>
      </c>
      <c r="C51" t="s">
        <v>197</v>
      </c>
      <c r="D51" t="s">
        <v>97</v>
      </c>
      <c r="F51">
        <v>256</v>
      </c>
      <c r="H51">
        <v>0</v>
      </c>
      <c r="I51">
        <v>3507104.55</v>
      </c>
      <c r="J51">
        <v>13699.62</v>
      </c>
      <c r="L51">
        <v>0</v>
      </c>
      <c r="M51">
        <v>0</v>
      </c>
      <c r="N51">
        <v>0</v>
      </c>
      <c r="P51">
        <v>0</v>
      </c>
      <c r="Q51">
        <v>0</v>
      </c>
      <c r="S51">
        <v>0</v>
      </c>
      <c r="T51">
        <v>0.1</v>
      </c>
      <c r="V51">
        <v>350710.45</v>
      </c>
      <c r="X51">
        <v>0</v>
      </c>
      <c r="Y51">
        <v>1374410.52</v>
      </c>
      <c r="Z51">
        <v>1725120.97</v>
      </c>
      <c r="AA51">
        <v>0.49189322570951016</v>
      </c>
      <c r="AB51">
        <v>0</v>
      </c>
      <c r="AC51">
        <v>0</v>
      </c>
      <c r="AD51">
        <v>0</v>
      </c>
      <c r="AE51">
        <v>0</v>
      </c>
      <c r="AF51">
        <v>350710.45</v>
      </c>
      <c r="AH51">
        <v>0</v>
      </c>
      <c r="AJ51">
        <v>1374410.52</v>
      </c>
      <c r="AK51">
        <v>1725120.97</v>
      </c>
      <c r="AL51">
        <v>0.49189322570951016</v>
      </c>
      <c r="AO51">
        <v>0</v>
      </c>
      <c r="AP51">
        <v>0</v>
      </c>
    </row>
    <row r="52" spans="1:42" x14ac:dyDescent="0.25">
      <c r="A52" t="s">
        <v>200</v>
      </c>
      <c r="B52" t="s">
        <v>201</v>
      </c>
      <c r="C52" t="s">
        <v>197</v>
      </c>
      <c r="D52" t="s">
        <v>97</v>
      </c>
      <c r="F52">
        <v>199</v>
      </c>
      <c r="H52">
        <v>0</v>
      </c>
      <c r="I52">
        <v>2888094.58</v>
      </c>
      <c r="J52">
        <v>14513.03</v>
      </c>
      <c r="L52">
        <v>0</v>
      </c>
      <c r="M52">
        <v>0</v>
      </c>
      <c r="N52">
        <v>0</v>
      </c>
      <c r="P52">
        <v>0</v>
      </c>
      <c r="Q52">
        <v>0</v>
      </c>
      <c r="S52">
        <v>0</v>
      </c>
      <c r="T52">
        <v>0.1</v>
      </c>
      <c r="V52">
        <v>288809.45</v>
      </c>
      <c r="X52">
        <v>0</v>
      </c>
      <c r="Y52">
        <v>1216680.71</v>
      </c>
      <c r="Z52">
        <v>1505490.16</v>
      </c>
      <c r="AA52">
        <v>0.52127453526816281</v>
      </c>
      <c r="AB52">
        <v>0</v>
      </c>
      <c r="AC52">
        <v>0</v>
      </c>
      <c r="AD52">
        <v>0</v>
      </c>
      <c r="AE52">
        <v>0</v>
      </c>
      <c r="AF52">
        <v>288809.45</v>
      </c>
      <c r="AH52">
        <v>0</v>
      </c>
      <c r="AJ52">
        <v>1216680.71</v>
      </c>
      <c r="AK52">
        <v>1505490.16</v>
      </c>
      <c r="AL52">
        <v>0.52127453526816281</v>
      </c>
      <c r="AO52">
        <v>0</v>
      </c>
      <c r="AP52">
        <v>0</v>
      </c>
    </row>
    <row r="53" spans="1:42" x14ac:dyDescent="0.25">
      <c r="A53" t="s">
        <v>202</v>
      </c>
      <c r="B53" t="s">
        <v>203</v>
      </c>
      <c r="C53" t="s">
        <v>204</v>
      </c>
      <c r="D53" t="s">
        <v>102</v>
      </c>
      <c r="F53">
        <v>7618.12</v>
      </c>
      <c r="H53">
        <v>812568010</v>
      </c>
      <c r="I53">
        <v>106119076.03</v>
      </c>
      <c r="J53">
        <v>13929.82</v>
      </c>
      <c r="L53">
        <v>7.65</v>
      </c>
      <c r="M53">
        <v>7.65</v>
      </c>
      <c r="N53">
        <v>58278.61</v>
      </c>
      <c r="P53">
        <v>18.309999999999999</v>
      </c>
      <c r="Q53">
        <v>139487.76999999999</v>
      </c>
      <c r="S53">
        <v>0.27210000000000001</v>
      </c>
      <c r="T53">
        <v>0.27210000000000001</v>
      </c>
      <c r="V53">
        <v>28875000.579999998</v>
      </c>
      <c r="X53">
        <v>2714820.93</v>
      </c>
      <c r="Y53">
        <v>36935732.109999999</v>
      </c>
      <c r="Z53">
        <v>68525553.620000005</v>
      </c>
      <c r="AA53">
        <v>0.64574208694229251</v>
      </c>
      <c r="AB53">
        <v>843259372</v>
      </c>
      <c r="AC53">
        <v>4.92755E-2</v>
      </c>
      <c r="AD53">
        <v>41552027.18</v>
      </c>
      <c r="AE53">
        <v>3449418.93</v>
      </c>
      <c r="AF53">
        <v>32324419.510000002</v>
      </c>
      <c r="AH53">
        <v>3574435.69</v>
      </c>
      <c r="AJ53">
        <v>35669459.979999997</v>
      </c>
      <c r="AK53">
        <v>70708700.420000002</v>
      </c>
      <c r="AL53">
        <v>0.66631470104404755</v>
      </c>
      <c r="AO53">
        <v>356.3636343349803</v>
      </c>
      <c r="AP53">
        <v>3.8394439635777995E-2</v>
      </c>
    </row>
    <row r="54" spans="1:42" x14ac:dyDescent="0.25">
      <c r="A54" t="s">
        <v>205</v>
      </c>
      <c r="B54" t="s">
        <v>206</v>
      </c>
      <c r="C54" t="s">
        <v>204</v>
      </c>
      <c r="D54" t="s">
        <v>102</v>
      </c>
      <c r="F54">
        <v>1560.71</v>
      </c>
      <c r="H54">
        <v>142303024</v>
      </c>
      <c r="I54">
        <v>20672465.649999999</v>
      </c>
      <c r="J54">
        <v>13245.55</v>
      </c>
      <c r="L54">
        <v>6.88</v>
      </c>
      <c r="M54">
        <v>6.88</v>
      </c>
      <c r="N54">
        <v>10737.68</v>
      </c>
      <c r="P54">
        <v>25.5</v>
      </c>
      <c r="Q54">
        <v>39798.1</v>
      </c>
      <c r="S54">
        <v>0.23719999999999999</v>
      </c>
      <c r="T54">
        <v>0.23719999999999999</v>
      </c>
      <c r="V54">
        <v>4903508.8499999996</v>
      </c>
      <c r="X54">
        <v>118967.52</v>
      </c>
      <c r="Y54">
        <v>7846068.5499999998</v>
      </c>
      <c r="Z54">
        <v>12868544.919999998</v>
      </c>
      <c r="AA54">
        <v>0.62249685827873169</v>
      </c>
      <c r="AB54">
        <v>154104969</v>
      </c>
      <c r="AC54">
        <v>5.3057800000000002E-2</v>
      </c>
      <c r="AD54">
        <v>8176470.6200000001</v>
      </c>
      <c r="AE54">
        <v>776346.53</v>
      </c>
      <c r="AF54">
        <v>5679855.3799999999</v>
      </c>
      <c r="AH54">
        <v>572180.02</v>
      </c>
      <c r="AJ54">
        <v>7630068.79</v>
      </c>
      <c r="AK54">
        <v>13428891.689999999</v>
      </c>
      <c r="AL54">
        <v>0.64960280584623931</v>
      </c>
      <c r="AO54">
        <v>76.22653792184326</v>
      </c>
      <c r="AP54">
        <v>8.859072121982392E-3</v>
      </c>
    </row>
    <row r="55" spans="1:42" x14ac:dyDescent="0.25">
      <c r="A55" t="s">
        <v>207</v>
      </c>
      <c r="B55" t="s">
        <v>208</v>
      </c>
      <c r="C55" t="s">
        <v>197</v>
      </c>
      <c r="D55" t="s">
        <v>102</v>
      </c>
      <c r="F55">
        <v>6213.21</v>
      </c>
      <c r="H55">
        <v>605994871</v>
      </c>
      <c r="I55">
        <v>81958332.769999996</v>
      </c>
      <c r="J55">
        <v>13190.98</v>
      </c>
      <c r="L55">
        <v>7.39</v>
      </c>
      <c r="M55">
        <v>7.39</v>
      </c>
      <c r="N55">
        <v>45915.62</v>
      </c>
      <c r="P55">
        <v>20.61</v>
      </c>
      <c r="Q55">
        <v>128054.25</v>
      </c>
      <c r="S55">
        <v>0.26</v>
      </c>
      <c r="T55">
        <v>0.26</v>
      </c>
      <c r="V55">
        <v>21309166.52</v>
      </c>
      <c r="X55">
        <v>3014022.04</v>
      </c>
      <c r="Y55">
        <v>31378349.880000003</v>
      </c>
      <c r="Z55">
        <v>55701538.439999998</v>
      </c>
      <c r="AA55">
        <v>0.67963240048227258</v>
      </c>
      <c r="AB55">
        <v>614302566</v>
      </c>
      <c r="AC55">
        <v>5.9914000000000002E-2</v>
      </c>
      <c r="AD55">
        <v>36805323.93</v>
      </c>
      <c r="AE55">
        <v>4029000.92</v>
      </c>
      <c r="AF55">
        <v>25338167.440000001</v>
      </c>
      <c r="AH55">
        <v>3866110</v>
      </c>
      <c r="AJ55">
        <v>30139773.489999998</v>
      </c>
      <c r="AK55">
        <v>58491962.969999999</v>
      </c>
      <c r="AL55">
        <v>0.71367926839295559</v>
      </c>
      <c r="AO55">
        <v>485.0990132314858</v>
      </c>
      <c r="AP55">
        <v>5.152882356753636E-2</v>
      </c>
    </row>
    <row r="56" spans="1:42" x14ac:dyDescent="0.25">
      <c r="A56" t="s">
        <v>209</v>
      </c>
      <c r="B56" t="s">
        <v>210</v>
      </c>
      <c r="C56" t="s">
        <v>197</v>
      </c>
      <c r="D56" t="s">
        <v>211</v>
      </c>
      <c r="F56">
        <v>1740.25</v>
      </c>
      <c r="H56">
        <v>314204024</v>
      </c>
      <c r="I56">
        <v>20017040.960000001</v>
      </c>
      <c r="J56">
        <v>11502.39</v>
      </c>
      <c r="L56">
        <v>15.69</v>
      </c>
      <c r="M56">
        <v>10.86</v>
      </c>
      <c r="N56">
        <v>18899.11</v>
      </c>
      <c r="P56">
        <v>1.1399999999999999</v>
      </c>
      <c r="Q56">
        <v>1983.88</v>
      </c>
      <c r="S56">
        <v>0.43969999999999998</v>
      </c>
      <c r="T56">
        <v>0.43969999999999998</v>
      </c>
      <c r="V56">
        <v>8801492.9100000001</v>
      </c>
      <c r="X56">
        <v>616644.59</v>
      </c>
      <c r="Y56">
        <v>4262095.8499999996</v>
      </c>
      <c r="Z56">
        <v>13680233.35</v>
      </c>
      <c r="AA56">
        <v>0.68342935288673157</v>
      </c>
      <c r="AB56">
        <v>316224922</v>
      </c>
      <c r="AC56">
        <v>3.8217599999999997E-2</v>
      </c>
      <c r="AD56">
        <v>12085357.57</v>
      </c>
      <c r="AE56">
        <v>1443915.29</v>
      </c>
      <c r="AF56">
        <v>10245408.199999999</v>
      </c>
      <c r="AH56">
        <v>161420.09</v>
      </c>
      <c r="AJ56">
        <v>4210994.9800000004</v>
      </c>
      <c r="AK56">
        <v>15073047.77</v>
      </c>
      <c r="AL56">
        <v>0.75301078716481773</v>
      </c>
      <c r="AO56">
        <v>354.34253124551066</v>
      </c>
      <c r="AP56">
        <v>4.0910411710318624E-2</v>
      </c>
    </row>
    <row r="57" spans="1:42" x14ac:dyDescent="0.25">
      <c r="A57" t="s">
        <v>212</v>
      </c>
      <c r="B57" t="s">
        <v>213</v>
      </c>
      <c r="C57" t="s">
        <v>197</v>
      </c>
      <c r="D57" t="s">
        <v>211</v>
      </c>
      <c r="F57">
        <v>702.25</v>
      </c>
      <c r="H57">
        <v>119743097</v>
      </c>
      <c r="I57">
        <v>7876351.3099999996</v>
      </c>
      <c r="J57">
        <v>11215.87</v>
      </c>
      <c r="L57">
        <v>15.2</v>
      </c>
      <c r="M57">
        <v>10.52</v>
      </c>
      <c r="N57">
        <v>7387.67</v>
      </c>
      <c r="P57">
        <v>1.98</v>
      </c>
      <c r="Q57">
        <v>1390.45</v>
      </c>
      <c r="S57">
        <v>0.42080000000000001</v>
      </c>
      <c r="T57">
        <v>0.42080000000000001</v>
      </c>
      <c r="V57">
        <v>3314368.63</v>
      </c>
      <c r="X57">
        <v>47337.14</v>
      </c>
      <c r="Y57">
        <v>2190953.9900000002</v>
      </c>
      <c r="Z57">
        <v>5552659.7599999998</v>
      </c>
      <c r="AA57">
        <v>0.70497868130262464</v>
      </c>
      <c r="AB57">
        <v>125264680</v>
      </c>
      <c r="AC57">
        <v>3.09866E-2</v>
      </c>
      <c r="AD57">
        <v>3881526.53</v>
      </c>
      <c r="AE57">
        <v>238660.04</v>
      </c>
      <c r="AF57">
        <v>3553028.67</v>
      </c>
      <c r="AH57">
        <v>47057.66</v>
      </c>
      <c r="AJ57">
        <v>2177070.9700000002</v>
      </c>
      <c r="AK57">
        <v>5777436.7800000003</v>
      </c>
      <c r="AL57">
        <v>0.73351689794039932</v>
      </c>
      <c r="AO57">
        <v>67.407817728729086</v>
      </c>
      <c r="AP57">
        <v>8.1934501064328379E-3</v>
      </c>
    </row>
    <row r="58" spans="1:42" x14ac:dyDescent="0.25">
      <c r="A58" t="s">
        <v>214</v>
      </c>
      <c r="B58" t="s">
        <v>215</v>
      </c>
      <c r="C58" t="s">
        <v>197</v>
      </c>
      <c r="D58" t="s">
        <v>211</v>
      </c>
      <c r="F58">
        <v>102.32</v>
      </c>
      <c r="H58">
        <v>30598861</v>
      </c>
      <c r="I58">
        <v>1189590.68</v>
      </c>
      <c r="J58">
        <v>11626.17</v>
      </c>
      <c r="L58">
        <v>25.72</v>
      </c>
      <c r="M58">
        <v>17.8</v>
      </c>
      <c r="N58">
        <v>1821.29</v>
      </c>
      <c r="P58">
        <v>34.450000000000003</v>
      </c>
      <c r="Q58">
        <v>3524.92</v>
      </c>
      <c r="S58">
        <v>0.79710000000000003</v>
      </c>
      <c r="T58">
        <v>0.79710000000000003</v>
      </c>
      <c r="V58">
        <v>948222.73</v>
      </c>
      <c r="X58">
        <v>24398.9</v>
      </c>
      <c r="Y58">
        <v>115837.53000000001</v>
      </c>
      <c r="Z58">
        <v>1088459.1599999999</v>
      </c>
      <c r="AA58">
        <v>0.9149862875522865</v>
      </c>
      <c r="AB58">
        <v>31763672</v>
      </c>
      <c r="AC58">
        <v>3.8762999999999999E-2</v>
      </c>
      <c r="AD58">
        <v>1231255.21</v>
      </c>
      <c r="AE58">
        <v>225605.18</v>
      </c>
      <c r="AF58">
        <v>1173827.9099999999</v>
      </c>
      <c r="AH58">
        <v>22293.08</v>
      </c>
      <c r="AJ58">
        <v>113942.31</v>
      </c>
      <c r="AK58">
        <v>1312169.1199999999</v>
      </c>
      <c r="AL58">
        <v>1.1030425356056084</v>
      </c>
      <c r="AO58">
        <v>238.45680218921035</v>
      </c>
      <c r="AP58">
        <v>1.859432570703996E-2</v>
      </c>
    </row>
    <row r="59" spans="1:42" x14ac:dyDescent="0.25">
      <c r="A59" t="s">
        <v>216</v>
      </c>
      <c r="B59" t="s">
        <v>217</v>
      </c>
      <c r="C59" t="s">
        <v>197</v>
      </c>
      <c r="D59" t="s">
        <v>211</v>
      </c>
      <c r="F59">
        <v>1551</v>
      </c>
      <c r="H59">
        <v>229095537</v>
      </c>
      <c r="I59">
        <v>17930899.210000001</v>
      </c>
      <c r="J59">
        <v>11560.86</v>
      </c>
      <c r="L59">
        <v>12.77</v>
      </c>
      <c r="M59">
        <v>8.84</v>
      </c>
      <c r="N59">
        <v>13710.84</v>
      </c>
      <c r="P59">
        <v>9.5399999999999991</v>
      </c>
      <c r="Q59">
        <v>14796.54</v>
      </c>
      <c r="S59">
        <v>0.33079999999999998</v>
      </c>
      <c r="T59">
        <v>0.33079999999999998</v>
      </c>
      <c r="V59">
        <v>5931541.4500000002</v>
      </c>
      <c r="X59">
        <v>281741.24</v>
      </c>
      <c r="Y59">
        <v>4745911.629999999</v>
      </c>
      <c r="Z59">
        <v>10959194.32</v>
      </c>
      <c r="AA59">
        <v>0.61119044793292321</v>
      </c>
      <c r="AB59">
        <v>234565295</v>
      </c>
      <c r="AC59">
        <v>3.3758999999999997E-2</v>
      </c>
      <c r="AD59">
        <v>7918689.79</v>
      </c>
      <c r="AE59">
        <v>657348.67000000004</v>
      </c>
      <c r="AF59">
        <v>6588890.1200000001</v>
      </c>
      <c r="AH59">
        <v>192370.82</v>
      </c>
      <c r="AJ59">
        <v>4671116.01</v>
      </c>
      <c r="AK59">
        <v>11541747.370000001</v>
      </c>
      <c r="AL59">
        <v>0.64367922851092751</v>
      </c>
      <c r="AO59">
        <v>181.6513475177305</v>
      </c>
      <c r="AP59">
        <v>2.4410622669867012E-2</v>
      </c>
    </row>
    <row r="60" spans="1:42" x14ac:dyDescent="0.25">
      <c r="A60" t="s">
        <v>218</v>
      </c>
      <c r="B60" t="s">
        <v>219</v>
      </c>
      <c r="C60" t="s">
        <v>197</v>
      </c>
      <c r="D60" t="s">
        <v>102</v>
      </c>
      <c r="F60">
        <v>26130.03</v>
      </c>
      <c r="H60">
        <v>2082892495</v>
      </c>
      <c r="I60">
        <v>386305639.44</v>
      </c>
      <c r="J60">
        <v>14783.97</v>
      </c>
      <c r="L60">
        <v>5.39</v>
      </c>
      <c r="M60">
        <v>5.39</v>
      </c>
      <c r="N60">
        <v>140840.85999999999</v>
      </c>
      <c r="P60">
        <v>42.77</v>
      </c>
      <c r="Q60">
        <v>1117581.3799999999</v>
      </c>
      <c r="S60">
        <v>0.17710000000000001</v>
      </c>
      <c r="T60">
        <v>0.17710000000000001</v>
      </c>
      <c r="V60">
        <v>68414728.739999995</v>
      </c>
      <c r="X60">
        <v>22943896.100000001</v>
      </c>
      <c r="Y60">
        <v>156193516.31</v>
      </c>
      <c r="Z60">
        <v>247552141.15000001</v>
      </c>
      <c r="AA60">
        <v>0.64081938205421718</v>
      </c>
      <c r="AB60">
        <v>2124764715</v>
      </c>
      <c r="AC60">
        <v>6.0904699999999999E-2</v>
      </c>
      <c r="AD60">
        <v>129408157.53</v>
      </c>
      <c r="AE60">
        <v>10801936.23</v>
      </c>
      <c r="AF60">
        <v>79216664.969999999</v>
      </c>
      <c r="AH60">
        <v>46371505.850000001</v>
      </c>
      <c r="AJ60">
        <v>139537770.18000001</v>
      </c>
      <c r="AK60">
        <v>241698331.25</v>
      </c>
      <c r="AL60">
        <v>0.62566607000708818</v>
      </c>
      <c r="AO60">
        <v>878.06619816356897</v>
      </c>
      <c r="AP60">
        <v>9.4927821724462166E-2</v>
      </c>
    </row>
    <row r="61" spans="1:42" x14ac:dyDescent="0.25">
      <c r="A61" t="s">
        <v>220</v>
      </c>
      <c r="B61" t="s">
        <v>221</v>
      </c>
      <c r="C61" t="s">
        <v>197</v>
      </c>
      <c r="D61" t="s">
        <v>222</v>
      </c>
      <c r="F61">
        <v>1955.33</v>
      </c>
      <c r="H61">
        <v>696036822</v>
      </c>
      <c r="I61">
        <v>25003470.050000001</v>
      </c>
      <c r="J61">
        <v>12787.34</v>
      </c>
      <c r="L61">
        <v>27.83</v>
      </c>
      <c r="M61">
        <v>8.56</v>
      </c>
      <c r="N61">
        <v>16737.62</v>
      </c>
      <c r="P61">
        <v>11.35</v>
      </c>
      <c r="Q61">
        <v>22192.99</v>
      </c>
      <c r="S61">
        <v>0.3165</v>
      </c>
      <c r="T61">
        <v>0.3165</v>
      </c>
      <c r="V61">
        <v>7913598.2699999996</v>
      </c>
      <c r="X61">
        <v>664075.18000000005</v>
      </c>
      <c r="Y61">
        <v>6146585.2799999993</v>
      </c>
      <c r="Z61">
        <v>14724258.729999999</v>
      </c>
      <c r="AA61">
        <v>0.58888861028311545</v>
      </c>
      <c r="AB61">
        <v>707150659</v>
      </c>
      <c r="AC61">
        <v>2.2309099999999998E-2</v>
      </c>
      <c r="AD61">
        <v>15775894.76</v>
      </c>
      <c r="AE61">
        <v>2488416.83</v>
      </c>
      <c r="AF61">
        <v>10402015.1</v>
      </c>
      <c r="AH61">
        <v>147076.31</v>
      </c>
      <c r="AJ61">
        <v>6086120.5300000003</v>
      </c>
      <c r="AK61">
        <v>17152210.809999999</v>
      </c>
      <c r="AL61">
        <v>0.68599321516974798</v>
      </c>
      <c r="AO61">
        <v>339.62307129742811</v>
      </c>
      <c r="AP61">
        <v>3.8716593875632296E-2</v>
      </c>
    </row>
    <row r="62" spans="1:42" x14ac:dyDescent="0.25">
      <c r="A62" t="s">
        <v>223</v>
      </c>
      <c r="B62" t="s">
        <v>224</v>
      </c>
      <c r="C62" t="s">
        <v>197</v>
      </c>
      <c r="D62" t="s">
        <v>102</v>
      </c>
      <c r="F62">
        <v>880.02</v>
      </c>
      <c r="H62">
        <v>71374415</v>
      </c>
      <c r="I62">
        <v>11958281.67</v>
      </c>
      <c r="J62">
        <v>13588.64</v>
      </c>
      <c r="L62">
        <v>5.96</v>
      </c>
      <c r="M62">
        <v>5.96</v>
      </c>
      <c r="N62">
        <v>5244.91</v>
      </c>
      <c r="P62">
        <v>35.64</v>
      </c>
      <c r="Q62">
        <v>31363.91</v>
      </c>
      <c r="S62">
        <v>0.1988</v>
      </c>
      <c r="T62">
        <v>0.1988</v>
      </c>
      <c r="V62">
        <v>2377306.39</v>
      </c>
      <c r="X62">
        <v>738567.38</v>
      </c>
      <c r="Y62">
        <v>4921108.24</v>
      </c>
      <c r="Z62">
        <v>8036982.0099999998</v>
      </c>
      <c r="AA62">
        <v>0.67208502289777561</v>
      </c>
      <c r="AB62">
        <v>76285847</v>
      </c>
      <c r="AC62">
        <v>4.7900400000000003E-2</v>
      </c>
      <c r="AD62">
        <v>3654122.58</v>
      </c>
      <c r="AE62">
        <v>253831.05</v>
      </c>
      <c r="AF62">
        <v>2631137.44</v>
      </c>
      <c r="AH62">
        <v>912215.99</v>
      </c>
      <c r="AJ62">
        <v>4621978.95</v>
      </c>
      <c r="AK62">
        <v>7991683.7699999996</v>
      </c>
      <c r="AL62">
        <v>0.66829700040005824</v>
      </c>
      <c r="AO62">
        <v>839.26203949910234</v>
      </c>
      <c r="AP62">
        <v>9.2416992620817887E-2</v>
      </c>
    </row>
    <row r="63" spans="1:42" x14ac:dyDescent="0.25">
      <c r="A63" t="s">
        <v>225</v>
      </c>
      <c r="B63" t="s">
        <v>226</v>
      </c>
      <c r="C63" t="s">
        <v>197</v>
      </c>
      <c r="D63" t="s">
        <v>102</v>
      </c>
      <c r="F63">
        <v>894</v>
      </c>
      <c r="H63">
        <v>94538179</v>
      </c>
      <c r="I63">
        <v>10734195.189999999</v>
      </c>
      <c r="J63">
        <v>12006.92</v>
      </c>
      <c r="L63">
        <v>8.8000000000000007</v>
      </c>
      <c r="M63">
        <v>8.8000000000000007</v>
      </c>
      <c r="N63">
        <v>7867.2</v>
      </c>
      <c r="P63">
        <v>9.7899999999999991</v>
      </c>
      <c r="Q63">
        <v>8752.26</v>
      </c>
      <c r="S63">
        <v>0.32869999999999999</v>
      </c>
      <c r="T63">
        <v>0.32869999999999999</v>
      </c>
      <c r="V63">
        <v>3528329.95</v>
      </c>
      <c r="X63">
        <v>324985.05</v>
      </c>
      <c r="Y63">
        <v>2908574.1899999995</v>
      </c>
      <c r="Z63">
        <v>6761889.1899999995</v>
      </c>
      <c r="AA63">
        <v>0.6299390937384286</v>
      </c>
      <c r="AB63">
        <v>95431985</v>
      </c>
      <c r="AC63">
        <v>5.4764899999999998E-2</v>
      </c>
      <c r="AD63">
        <v>5226323.1100000003</v>
      </c>
      <c r="AE63">
        <v>558130.35</v>
      </c>
      <c r="AF63">
        <v>4086460.3</v>
      </c>
      <c r="AH63">
        <v>123896.33</v>
      </c>
      <c r="AJ63">
        <v>2862725</v>
      </c>
      <c r="AK63">
        <v>7274170.3499999996</v>
      </c>
      <c r="AL63">
        <v>0.67766332000154361</v>
      </c>
      <c r="AO63">
        <v>363.5179530201342</v>
      </c>
      <c r="AP63">
        <v>4.4676579508479621E-2</v>
      </c>
    </row>
    <row r="64" spans="1:42" x14ac:dyDescent="0.25">
      <c r="A64" t="s">
        <v>227</v>
      </c>
      <c r="B64" t="s">
        <v>228</v>
      </c>
      <c r="C64" t="s">
        <v>197</v>
      </c>
      <c r="D64" t="s">
        <v>102</v>
      </c>
      <c r="F64">
        <v>565.75</v>
      </c>
      <c r="H64">
        <v>80542487</v>
      </c>
      <c r="I64">
        <v>6716768.5199999996</v>
      </c>
      <c r="J64">
        <v>11872.32</v>
      </c>
      <c r="L64">
        <v>11.99</v>
      </c>
      <c r="M64">
        <v>11.99</v>
      </c>
      <c r="N64">
        <v>6783.34</v>
      </c>
      <c r="P64">
        <v>0</v>
      </c>
      <c r="Q64">
        <v>0</v>
      </c>
      <c r="S64">
        <v>0.50329999999999997</v>
      </c>
      <c r="T64">
        <v>0.50329999999999997</v>
      </c>
      <c r="V64">
        <v>3380549.59</v>
      </c>
      <c r="X64">
        <v>70810.97</v>
      </c>
      <c r="Y64">
        <v>1554009.38</v>
      </c>
      <c r="Z64">
        <v>5005369.9399999995</v>
      </c>
      <c r="AA64">
        <v>0.74520506774885842</v>
      </c>
      <c r="AB64">
        <v>81088048</v>
      </c>
      <c r="AC64">
        <v>6.4616699999999999E-2</v>
      </c>
      <c r="AD64">
        <v>5239642.07</v>
      </c>
      <c r="AE64">
        <v>935681.24</v>
      </c>
      <c r="AF64">
        <v>4316230.83</v>
      </c>
      <c r="AH64">
        <v>78117</v>
      </c>
      <c r="AJ64">
        <v>1534105.56</v>
      </c>
      <c r="AK64">
        <v>5921147.3599999994</v>
      </c>
      <c r="AL64">
        <v>0.88154703297710191</v>
      </c>
      <c r="AO64">
        <v>125.16300486080425</v>
      </c>
      <c r="AP64">
        <v>1.1958994717537313E-2</v>
      </c>
    </row>
    <row r="65" spans="1:42" x14ac:dyDescent="0.25">
      <c r="A65" t="s">
        <v>229</v>
      </c>
      <c r="B65" t="s">
        <v>230</v>
      </c>
      <c r="C65" t="s">
        <v>197</v>
      </c>
      <c r="D65" t="s">
        <v>102</v>
      </c>
      <c r="F65">
        <v>1338.29</v>
      </c>
      <c r="H65">
        <v>157454014</v>
      </c>
      <c r="I65">
        <v>16256205.74</v>
      </c>
      <c r="J65">
        <v>12146.99</v>
      </c>
      <c r="L65">
        <v>9.68</v>
      </c>
      <c r="M65">
        <v>9.68</v>
      </c>
      <c r="N65">
        <v>12954.64</v>
      </c>
      <c r="P65">
        <v>5.0599999999999996</v>
      </c>
      <c r="Q65">
        <v>6771.74</v>
      </c>
      <c r="S65">
        <v>0.37490000000000001</v>
      </c>
      <c r="T65">
        <v>0.37490000000000001</v>
      </c>
      <c r="V65">
        <v>6094451.5300000003</v>
      </c>
      <c r="X65">
        <v>358926.85</v>
      </c>
      <c r="Y65">
        <v>4234737.5699999994</v>
      </c>
      <c r="Z65">
        <v>10688115.949999999</v>
      </c>
      <c r="AA65">
        <v>0.65747912649141949</v>
      </c>
      <c r="AB65">
        <v>161423914</v>
      </c>
      <c r="AC65">
        <v>6.1259399999999999E-2</v>
      </c>
      <c r="AD65">
        <v>9888732.1099999994</v>
      </c>
      <c r="AE65">
        <v>1422475.78</v>
      </c>
      <c r="AF65">
        <v>7516927.3099999996</v>
      </c>
      <c r="AH65">
        <v>189004.6</v>
      </c>
      <c r="AJ65">
        <v>4169999.54</v>
      </c>
      <c r="AK65">
        <v>12045853.699999999</v>
      </c>
      <c r="AL65">
        <v>0.74100032274812977</v>
      </c>
      <c r="AO65">
        <v>268.1981110222747</v>
      </c>
      <c r="AP65">
        <v>2.9796713370344188E-2</v>
      </c>
    </row>
    <row r="66" spans="1:42" x14ac:dyDescent="0.25">
      <c r="A66" t="s">
        <v>231</v>
      </c>
      <c r="B66" t="s">
        <v>232</v>
      </c>
      <c r="C66" t="s">
        <v>233</v>
      </c>
      <c r="D66" t="s">
        <v>97</v>
      </c>
      <c r="F66">
        <v>36.31</v>
      </c>
      <c r="H66">
        <v>0</v>
      </c>
      <c r="I66">
        <v>518983.43</v>
      </c>
      <c r="J66">
        <v>14293.12</v>
      </c>
      <c r="L66">
        <v>0</v>
      </c>
      <c r="M66">
        <v>0</v>
      </c>
      <c r="N66">
        <v>0</v>
      </c>
      <c r="P66">
        <v>0</v>
      </c>
      <c r="Q66">
        <v>0</v>
      </c>
      <c r="S66">
        <v>0</v>
      </c>
      <c r="T66">
        <v>0.1</v>
      </c>
      <c r="V66">
        <v>51898.34</v>
      </c>
      <c r="X66">
        <v>0</v>
      </c>
      <c r="Y66">
        <v>407046.04000000004</v>
      </c>
      <c r="Z66">
        <v>458944.38</v>
      </c>
      <c r="AA66">
        <v>0.88431412925842356</v>
      </c>
      <c r="AB66">
        <v>0</v>
      </c>
      <c r="AC66">
        <v>0</v>
      </c>
      <c r="AD66">
        <v>0</v>
      </c>
      <c r="AE66">
        <v>0</v>
      </c>
      <c r="AF66">
        <v>51898.34</v>
      </c>
      <c r="AH66">
        <v>0</v>
      </c>
      <c r="AJ66">
        <v>407046.04</v>
      </c>
      <c r="AK66">
        <v>458944.38</v>
      </c>
      <c r="AL66">
        <v>0.88431412925842356</v>
      </c>
      <c r="AO66">
        <v>0</v>
      </c>
      <c r="AP66">
        <v>0</v>
      </c>
    </row>
    <row r="67" spans="1:42" x14ac:dyDescent="0.25">
      <c r="A67" t="s">
        <v>236</v>
      </c>
      <c r="B67" t="s">
        <v>237</v>
      </c>
      <c r="C67" t="s">
        <v>233</v>
      </c>
      <c r="D67" t="s">
        <v>211</v>
      </c>
      <c r="F67">
        <v>11222.96</v>
      </c>
      <c r="H67">
        <v>3406484232</v>
      </c>
      <c r="I67">
        <v>164058486.97</v>
      </c>
      <c r="J67">
        <v>14618.11</v>
      </c>
      <c r="L67">
        <v>20.76</v>
      </c>
      <c r="M67">
        <v>14.37</v>
      </c>
      <c r="N67">
        <v>161273.93</v>
      </c>
      <c r="P67">
        <v>5.95</v>
      </c>
      <c r="Q67">
        <v>66776.61</v>
      </c>
      <c r="S67">
        <v>0.6351</v>
      </c>
      <c r="T67">
        <v>0.6351</v>
      </c>
      <c r="V67">
        <v>104193545.06999999</v>
      </c>
      <c r="X67">
        <v>1683124.49</v>
      </c>
      <c r="Y67">
        <v>16926710.979999997</v>
      </c>
      <c r="Z67">
        <v>122803380.53999999</v>
      </c>
      <c r="AA67">
        <v>0.74853415271625667</v>
      </c>
      <c r="AB67">
        <v>3634513034</v>
      </c>
      <c r="AC67">
        <v>3.2147299999999997E-2</v>
      </c>
      <c r="AD67">
        <v>116839780.84999999</v>
      </c>
      <c r="AE67">
        <v>8031624.3399999999</v>
      </c>
      <c r="AF67">
        <v>112225169.41</v>
      </c>
      <c r="AH67">
        <v>5105508.8099999996</v>
      </c>
      <c r="AJ67">
        <v>15642849.880000001</v>
      </c>
      <c r="AK67">
        <v>129551143.77999999</v>
      </c>
      <c r="AL67">
        <v>0.7896643823351237</v>
      </c>
      <c r="AO67">
        <v>149.97153068352736</v>
      </c>
      <c r="AP67">
        <v>1.299196935581081E-2</v>
      </c>
    </row>
    <row r="68" spans="1:42" x14ac:dyDescent="0.25">
      <c r="A68" t="s">
        <v>238</v>
      </c>
      <c r="B68" t="s">
        <v>239</v>
      </c>
      <c r="C68" t="s">
        <v>233</v>
      </c>
      <c r="D68" t="s">
        <v>211</v>
      </c>
      <c r="F68">
        <v>5732.48</v>
      </c>
      <c r="H68">
        <v>1739257422</v>
      </c>
      <c r="I68">
        <v>93160523.489999995</v>
      </c>
      <c r="J68">
        <v>16251.34</v>
      </c>
      <c r="L68">
        <v>18.66</v>
      </c>
      <c r="M68">
        <v>12.91</v>
      </c>
      <c r="N68">
        <v>74006.31</v>
      </c>
      <c r="P68">
        <v>0.96</v>
      </c>
      <c r="Q68">
        <v>5503.18</v>
      </c>
      <c r="S68">
        <v>0.55510000000000004</v>
      </c>
      <c r="T68">
        <v>0.55510000000000004</v>
      </c>
      <c r="V68">
        <v>51713406.579999998</v>
      </c>
      <c r="X68">
        <v>1118945.53</v>
      </c>
      <c r="Y68">
        <v>13081655.270000001</v>
      </c>
      <c r="Z68">
        <v>65914007.380000003</v>
      </c>
      <c r="AA68">
        <v>0.70753152634522631</v>
      </c>
      <c r="AB68">
        <v>1898549530</v>
      </c>
      <c r="AC68">
        <v>4.2670800000000002E-2</v>
      </c>
      <c r="AD68">
        <v>81012627.280000001</v>
      </c>
      <c r="AE68">
        <v>16263997.41</v>
      </c>
      <c r="AF68">
        <v>67977403.989999995</v>
      </c>
      <c r="AH68">
        <v>5622144.7599999998</v>
      </c>
      <c r="AJ68">
        <v>11437355.17</v>
      </c>
      <c r="AK68">
        <v>80533704.689999998</v>
      </c>
      <c r="AL68">
        <v>0.86446170194228911</v>
      </c>
      <c r="AO68">
        <v>195.19397014904547</v>
      </c>
      <c r="AP68">
        <v>1.3894127114941247E-2</v>
      </c>
    </row>
    <row r="69" spans="1:42" x14ac:dyDescent="0.25">
      <c r="A69" t="s">
        <v>240</v>
      </c>
      <c r="B69" t="s">
        <v>241</v>
      </c>
      <c r="C69" t="s">
        <v>233</v>
      </c>
      <c r="D69" t="s">
        <v>211</v>
      </c>
      <c r="F69">
        <v>1408.72</v>
      </c>
      <c r="H69">
        <v>501254745</v>
      </c>
      <c r="I69">
        <v>20037098.18</v>
      </c>
      <c r="J69">
        <v>14223.62</v>
      </c>
      <c r="L69">
        <v>25.01</v>
      </c>
      <c r="M69">
        <v>17.309999999999999</v>
      </c>
      <c r="N69">
        <v>24384.94</v>
      </c>
      <c r="P69">
        <v>28.94</v>
      </c>
      <c r="Q69">
        <v>40768.35</v>
      </c>
      <c r="S69">
        <v>0.77690000000000003</v>
      </c>
      <c r="T69">
        <v>0.77690000000000003</v>
      </c>
      <c r="V69">
        <v>15566821.57</v>
      </c>
      <c r="X69">
        <v>78387.839999999997</v>
      </c>
      <c r="Y69">
        <v>1805516.5100000002</v>
      </c>
      <c r="Z69">
        <v>17450725.920000002</v>
      </c>
      <c r="AA69">
        <v>0.87092081713800351</v>
      </c>
      <c r="AB69">
        <v>569918497</v>
      </c>
      <c r="AC69">
        <v>2.97568E-2</v>
      </c>
      <c r="AD69">
        <v>16958950.73</v>
      </c>
      <c r="AE69">
        <v>1081545.1399999999</v>
      </c>
      <c r="AF69">
        <v>16648366.710000001</v>
      </c>
      <c r="AH69">
        <v>390847.16</v>
      </c>
      <c r="AJ69">
        <v>1755066.27</v>
      </c>
      <c r="AK69">
        <v>18481820.82</v>
      </c>
      <c r="AL69">
        <v>0.92238010983285013</v>
      </c>
      <c r="AO69">
        <v>55.644727128173088</v>
      </c>
      <c r="AP69">
        <v>4.2413483370195336E-3</v>
      </c>
    </row>
    <row r="70" spans="1:42" x14ac:dyDescent="0.25">
      <c r="A70" t="s">
        <v>242</v>
      </c>
      <c r="B70" t="s">
        <v>243</v>
      </c>
      <c r="C70" t="s">
        <v>233</v>
      </c>
      <c r="D70" t="s">
        <v>211</v>
      </c>
      <c r="F70">
        <v>5245.22</v>
      </c>
      <c r="H70">
        <v>1537183122</v>
      </c>
      <c r="I70">
        <v>65180541.880000003</v>
      </c>
      <c r="J70">
        <v>12426.65</v>
      </c>
      <c r="L70">
        <v>23.58</v>
      </c>
      <c r="M70">
        <v>16.32</v>
      </c>
      <c r="N70">
        <v>85601.99</v>
      </c>
      <c r="P70">
        <v>19.27</v>
      </c>
      <c r="Q70">
        <v>101075.38</v>
      </c>
      <c r="S70">
        <v>0.7329</v>
      </c>
      <c r="T70">
        <v>0.7329</v>
      </c>
      <c r="V70">
        <v>47770819.140000001</v>
      </c>
      <c r="X70">
        <v>987434.15</v>
      </c>
      <c r="Y70">
        <v>4816086.169999999</v>
      </c>
      <c r="Z70">
        <v>53574339.460000001</v>
      </c>
      <c r="AA70">
        <v>0.82193761995155723</v>
      </c>
      <c r="AB70">
        <v>1946342139</v>
      </c>
      <c r="AC70">
        <v>2.9760999999999999E-2</v>
      </c>
      <c r="AD70">
        <v>57925088.390000001</v>
      </c>
      <c r="AE70">
        <v>7442063.9299999997</v>
      </c>
      <c r="AF70">
        <v>55212883.07</v>
      </c>
      <c r="AH70">
        <v>257020</v>
      </c>
      <c r="AJ70">
        <v>4770320.57</v>
      </c>
      <c r="AK70">
        <v>60970637.789999999</v>
      </c>
      <c r="AL70">
        <v>0.93541164328227577</v>
      </c>
      <c r="AO70">
        <v>188.25409611036335</v>
      </c>
      <c r="AP70">
        <v>1.619524062387211E-2</v>
      </c>
    </row>
    <row r="71" spans="1:42" x14ac:dyDescent="0.25">
      <c r="A71" t="s">
        <v>244</v>
      </c>
      <c r="B71" t="s">
        <v>245</v>
      </c>
      <c r="C71" t="s">
        <v>233</v>
      </c>
      <c r="D71" t="s">
        <v>211</v>
      </c>
      <c r="F71">
        <v>1553.25</v>
      </c>
      <c r="H71">
        <v>508797738</v>
      </c>
      <c r="I71">
        <v>21101915.460000001</v>
      </c>
      <c r="J71">
        <v>13585.65</v>
      </c>
      <c r="L71">
        <v>24.11</v>
      </c>
      <c r="M71">
        <v>16.690000000000001</v>
      </c>
      <c r="N71">
        <v>25923.74</v>
      </c>
      <c r="P71">
        <v>22.65</v>
      </c>
      <c r="Q71">
        <v>35181.11</v>
      </c>
      <c r="S71">
        <v>0.74990000000000001</v>
      </c>
      <c r="T71">
        <v>0.74990000000000001</v>
      </c>
      <c r="V71">
        <v>15824326.4</v>
      </c>
      <c r="X71">
        <v>378853.48</v>
      </c>
      <c r="Y71">
        <v>1478847.1399999997</v>
      </c>
      <c r="Z71">
        <v>17682027.02</v>
      </c>
      <c r="AA71">
        <v>0.83793469145099109</v>
      </c>
      <c r="AB71">
        <v>563039031</v>
      </c>
      <c r="AC71">
        <v>3.6187799999999999E-2</v>
      </c>
      <c r="AD71">
        <v>20375143.84</v>
      </c>
      <c r="AE71">
        <v>3412657.99</v>
      </c>
      <c r="AF71">
        <v>19236984.390000001</v>
      </c>
      <c r="AH71">
        <v>325395.59000000003</v>
      </c>
      <c r="AJ71">
        <v>1426111.8</v>
      </c>
      <c r="AK71">
        <v>21041949.670000002</v>
      </c>
      <c r="AL71">
        <v>0.99715827740312635</v>
      </c>
      <c r="AO71">
        <v>243.91017543859647</v>
      </c>
      <c r="AP71">
        <v>1.8004675704558888E-2</v>
      </c>
    </row>
    <row r="72" spans="1:42" x14ac:dyDescent="0.25">
      <c r="A72" t="s">
        <v>246</v>
      </c>
      <c r="B72" t="s">
        <v>247</v>
      </c>
      <c r="C72" t="s">
        <v>233</v>
      </c>
      <c r="D72" t="s">
        <v>211</v>
      </c>
      <c r="F72">
        <v>1364</v>
      </c>
      <c r="H72">
        <v>792394837</v>
      </c>
      <c r="I72">
        <v>16270585.66</v>
      </c>
      <c r="J72">
        <v>11928.58</v>
      </c>
      <c r="L72">
        <v>48.7</v>
      </c>
      <c r="M72">
        <v>33.71</v>
      </c>
      <c r="N72">
        <v>45980.44</v>
      </c>
      <c r="P72">
        <v>474.36</v>
      </c>
      <c r="Q72">
        <v>647027.04</v>
      </c>
      <c r="S72">
        <v>0.99890000000000001</v>
      </c>
      <c r="T72">
        <v>0.9</v>
      </c>
      <c r="V72">
        <v>14643527.09</v>
      </c>
      <c r="X72">
        <v>317844.32</v>
      </c>
      <c r="Y72">
        <v>788783.92999999993</v>
      </c>
      <c r="Z72">
        <v>15750155.34</v>
      </c>
      <c r="AA72">
        <v>0.96801403889969129</v>
      </c>
      <c r="AB72">
        <v>898226830</v>
      </c>
      <c r="AC72">
        <v>2.79755E-2</v>
      </c>
      <c r="AD72">
        <v>25128344.68</v>
      </c>
      <c r="AE72">
        <v>9436335.8300000001</v>
      </c>
      <c r="AF72">
        <v>24079862.920000002</v>
      </c>
      <c r="AH72">
        <v>33015</v>
      </c>
      <c r="AJ72">
        <v>787727.91</v>
      </c>
      <c r="AK72">
        <v>25185435.150000002</v>
      </c>
      <c r="AL72">
        <v>1.5479120221170946</v>
      </c>
      <c r="AO72">
        <v>233.02369501466276</v>
      </c>
      <c r="AP72">
        <v>1.2620163920415725E-2</v>
      </c>
    </row>
    <row r="73" spans="1:42" x14ac:dyDescent="0.25">
      <c r="A73" t="s">
        <v>248</v>
      </c>
      <c r="B73" t="s">
        <v>249</v>
      </c>
      <c r="C73" t="s">
        <v>233</v>
      </c>
      <c r="D73" t="s">
        <v>211</v>
      </c>
      <c r="F73">
        <v>1783.23</v>
      </c>
      <c r="H73">
        <v>1080534155</v>
      </c>
      <c r="I73">
        <v>21433072.710000001</v>
      </c>
      <c r="J73">
        <v>12019.24</v>
      </c>
      <c r="L73">
        <v>50.41</v>
      </c>
      <c r="M73">
        <v>34.89</v>
      </c>
      <c r="N73">
        <v>62216.89</v>
      </c>
      <c r="P73">
        <v>527.16</v>
      </c>
      <c r="Q73">
        <v>940047.52</v>
      </c>
      <c r="S73">
        <v>0.99939999999999996</v>
      </c>
      <c r="T73">
        <v>0.9</v>
      </c>
      <c r="V73">
        <v>19289765.43</v>
      </c>
      <c r="X73">
        <v>1272713.4099999999</v>
      </c>
      <c r="Y73">
        <v>1052823.74</v>
      </c>
      <c r="Z73">
        <v>21615302.579999998</v>
      </c>
      <c r="AA73">
        <v>1</v>
      </c>
      <c r="AB73">
        <v>1271065896</v>
      </c>
      <c r="AC73">
        <v>2.6141999999999999E-2</v>
      </c>
      <c r="AD73">
        <v>33228204.649999999</v>
      </c>
      <c r="AE73">
        <v>12544595.289999999</v>
      </c>
      <c r="AF73">
        <v>31834360.719999999</v>
      </c>
      <c r="AH73">
        <v>47687.15</v>
      </c>
      <c r="AJ73">
        <v>1052823.74</v>
      </c>
      <c r="AK73">
        <v>34159897.869999997</v>
      </c>
      <c r="AL73">
        <v>1.5937937752649931</v>
      </c>
      <c r="AO73">
        <v>713.71242632750682</v>
      </c>
      <c r="AP73">
        <v>3.7257529716379099E-2</v>
      </c>
    </row>
    <row r="74" spans="1:42" x14ac:dyDescent="0.25">
      <c r="A74" t="s">
        <v>250</v>
      </c>
      <c r="B74" t="s">
        <v>251</v>
      </c>
      <c r="C74" t="s">
        <v>233</v>
      </c>
      <c r="D74" t="s">
        <v>211</v>
      </c>
      <c r="F74">
        <v>479.75</v>
      </c>
      <c r="H74">
        <v>442904320</v>
      </c>
      <c r="I74">
        <v>5587888.0899999999</v>
      </c>
      <c r="J74">
        <v>11647.49</v>
      </c>
      <c r="L74">
        <v>79.260000000000005</v>
      </c>
      <c r="M74">
        <v>54.87</v>
      </c>
      <c r="N74">
        <v>26323.88</v>
      </c>
      <c r="P74">
        <v>1843.84</v>
      </c>
      <c r="Q74">
        <v>884582.24</v>
      </c>
      <c r="S74">
        <v>0.99990000000000001</v>
      </c>
      <c r="T74">
        <v>0.9</v>
      </c>
      <c r="V74">
        <v>5029099.28</v>
      </c>
      <c r="X74">
        <v>119596.25</v>
      </c>
      <c r="Y74">
        <v>369369.47000000003</v>
      </c>
      <c r="Z74">
        <v>5518065</v>
      </c>
      <c r="AA74">
        <v>0.98750456543234033</v>
      </c>
      <c r="AB74">
        <v>491678919</v>
      </c>
      <c r="AC74">
        <v>2.6088099999999999E-2</v>
      </c>
      <c r="AD74">
        <v>12826968.800000001</v>
      </c>
      <c r="AE74">
        <v>7018082.5599999996</v>
      </c>
      <c r="AF74">
        <v>12047181.84</v>
      </c>
      <c r="AH74">
        <v>11477.15</v>
      </c>
      <c r="AJ74">
        <v>369226.05</v>
      </c>
      <c r="AK74">
        <v>12536004.140000001</v>
      </c>
      <c r="AL74">
        <v>2.2434243381563501</v>
      </c>
      <c r="AO74">
        <v>249.28869202709745</v>
      </c>
      <c r="AP74">
        <v>9.5402210037878934E-3</v>
      </c>
    </row>
    <row r="75" spans="1:42" x14ac:dyDescent="0.25">
      <c r="A75" t="s">
        <v>252</v>
      </c>
      <c r="B75" t="s">
        <v>253</v>
      </c>
      <c r="C75" t="s">
        <v>233</v>
      </c>
      <c r="D75" t="s">
        <v>211</v>
      </c>
      <c r="F75">
        <v>1218.5</v>
      </c>
      <c r="H75">
        <v>694016884</v>
      </c>
      <c r="I75">
        <v>14679729.640000001</v>
      </c>
      <c r="J75">
        <v>12047.37</v>
      </c>
      <c r="L75">
        <v>47.27</v>
      </c>
      <c r="M75">
        <v>32.72</v>
      </c>
      <c r="N75">
        <v>39869.32</v>
      </c>
      <c r="P75">
        <v>432.22</v>
      </c>
      <c r="Q75">
        <v>526660.06999999995</v>
      </c>
      <c r="S75">
        <v>0.99829999999999997</v>
      </c>
      <c r="T75">
        <v>0.9</v>
      </c>
      <c r="V75">
        <v>13211756.67</v>
      </c>
      <c r="X75">
        <v>249822.75</v>
      </c>
      <c r="Y75">
        <v>709146.42</v>
      </c>
      <c r="Z75">
        <v>14170725.84</v>
      </c>
      <c r="AA75">
        <v>0.96532607803531723</v>
      </c>
      <c r="AB75">
        <v>806096189</v>
      </c>
      <c r="AC75">
        <v>2.6484600000000001E-2</v>
      </c>
      <c r="AD75">
        <v>21349135.120000001</v>
      </c>
      <c r="AE75">
        <v>7323640.5999999996</v>
      </c>
      <c r="AF75">
        <v>20535397.27</v>
      </c>
      <c r="AH75">
        <v>39760</v>
      </c>
      <c r="AJ75">
        <v>707767.78</v>
      </c>
      <c r="AK75">
        <v>21492987.800000001</v>
      </c>
      <c r="AL75">
        <v>1.4641269510464907</v>
      </c>
      <c r="AO75">
        <v>205.02482560525235</v>
      </c>
      <c r="AP75">
        <v>1.1623453766628015E-2</v>
      </c>
    </row>
    <row r="76" spans="1:42" x14ac:dyDescent="0.25">
      <c r="A76" t="s">
        <v>254</v>
      </c>
      <c r="B76" t="s">
        <v>255</v>
      </c>
      <c r="C76" t="s">
        <v>233</v>
      </c>
      <c r="D76" t="s">
        <v>211</v>
      </c>
      <c r="F76">
        <v>850.5</v>
      </c>
      <c r="H76">
        <v>559442715</v>
      </c>
      <c r="I76">
        <v>11824954.73</v>
      </c>
      <c r="J76">
        <v>13903.53</v>
      </c>
      <c r="L76">
        <v>47.31</v>
      </c>
      <c r="M76">
        <v>32.75</v>
      </c>
      <c r="N76">
        <v>27853.87</v>
      </c>
      <c r="P76">
        <v>433.47</v>
      </c>
      <c r="Q76">
        <v>368666.23</v>
      </c>
      <c r="S76">
        <v>0.99839999999999995</v>
      </c>
      <c r="T76">
        <v>0.9</v>
      </c>
      <c r="V76">
        <v>10642459.25</v>
      </c>
      <c r="X76">
        <v>412708.4</v>
      </c>
      <c r="Y76">
        <v>806448.46000000008</v>
      </c>
      <c r="Z76">
        <v>11861616.110000001</v>
      </c>
      <c r="AA76">
        <v>1</v>
      </c>
      <c r="AB76">
        <v>628814602</v>
      </c>
      <c r="AC76">
        <v>2.3577799999999999E-2</v>
      </c>
      <c r="AD76">
        <v>14826064.92</v>
      </c>
      <c r="AE76">
        <v>3765245.1</v>
      </c>
      <c r="AF76">
        <v>14407704.35</v>
      </c>
      <c r="AH76">
        <v>225177.68</v>
      </c>
      <c r="AJ76">
        <v>806448.46</v>
      </c>
      <c r="AK76">
        <v>15626861.210000001</v>
      </c>
      <c r="AL76">
        <v>1.321515520930878</v>
      </c>
      <c r="AO76">
        <v>485.25385067607294</v>
      </c>
      <c r="AP76">
        <v>2.6410191685576505E-2</v>
      </c>
    </row>
    <row r="77" spans="1:42" x14ac:dyDescent="0.25">
      <c r="A77" t="s">
        <v>256</v>
      </c>
      <c r="B77" t="s">
        <v>257</v>
      </c>
      <c r="C77" t="s">
        <v>233</v>
      </c>
      <c r="D77" t="s">
        <v>211</v>
      </c>
      <c r="F77">
        <v>4386.8999999999996</v>
      </c>
      <c r="H77">
        <v>1745670943</v>
      </c>
      <c r="I77">
        <v>56965482.43</v>
      </c>
      <c r="J77">
        <v>12985.36</v>
      </c>
      <c r="L77">
        <v>30.64</v>
      </c>
      <c r="M77">
        <v>21.21</v>
      </c>
      <c r="N77">
        <v>93046.14</v>
      </c>
      <c r="P77">
        <v>86.11</v>
      </c>
      <c r="Q77">
        <v>377755.95</v>
      </c>
      <c r="S77">
        <v>0.90559999999999996</v>
      </c>
      <c r="T77">
        <v>0.9</v>
      </c>
      <c r="V77">
        <v>51268934.18</v>
      </c>
      <c r="X77">
        <v>663871.65</v>
      </c>
      <c r="Y77">
        <v>4381328.5599999996</v>
      </c>
      <c r="Z77">
        <v>56314134.390000001</v>
      </c>
      <c r="AA77">
        <v>0.98856591724997001</v>
      </c>
      <c r="AB77">
        <v>2015176851</v>
      </c>
      <c r="AC77">
        <v>2.3079800000000001E-2</v>
      </c>
      <c r="AD77">
        <v>46509878.68</v>
      </c>
      <c r="AE77">
        <v>0</v>
      </c>
      <c r="AF77">
        <v>51268934.18</v>
      </c>
      <c r="AH77">
        <v>503524.71</v>
      </c>
      <c r="AJ77">
        <v>4375571.21</v>
      </c>
      <c r="AK77">
        <v>56308377.039999999</v>
      </c>
      <c r="AL77">
        <v>0.98846484990612582</v>
      </c>
      <c r="AO77">
        <v>151.33047254325379</v>
      </c>
      <c r="AP77">
        <v>1.1789926914931378E-2</v>
      </c>
    </row>
    <row r="78" spans="1:42" x14ac:dyDescent="0.25">
      <c r="A78" t="s">
        <v>258</v>
      </c>
      <c r="B78" t="s">
        <v>259</v>
      </c>
      <c r="C78" t="s">
        <v>233</v>
      </c>
      <c r="D78" t="s">
        <v>211</v>
      </c>
      <c r="F78">
        <v>1194</v>
      </c>
      <c r="H78">
        <v>833544174</v>
      </c>
      <c r="I78">
        <v>13815023.58</v>
      </c>
      <c r="J78">
        <v>11570.37</v>
      </c>
      <c r="L78">
        <v>60.33</v>
      </c>
      <c r="M78">
        <v>41.76</v>
      </c>
      <c r="N78">
        <v>49861.440000000002</v>
      </c>
      <c r="P78">
        <v>889.82</v>
      </c>
      <c r="Q78">
        <v>1062445.08</v>
      </c>
      <c r="S78">
        <v>0.99990000000000001</v>
      </c>
      <c r="T78">
        <v>0.9</v>
      </c>
      <c r="V78">
        <v>12433521.220000001</v>
      </c>
      <c r="X78">
        <v>193194.1</v>
      </c>
      <c r="Y78">
        <v>717328.51</v>
      </c>
      <c r="Z78">
        <v>13344043.83</v>
      </c>
      <c r="AA78">
        <v>0.96590814722301044</v>
      </c>
      <c r="AB78">
        <v>918723287</v>
      </c>
      <c r="AC78">
        <v>2.84937E-2</v>
      </c>
      <c r="AD78">
        <v>26177825.719999999</v>
      </c>
      <c r="AE78">
        <v>12369874.050000001</v>
      </c>
      <c r="AF78">
        <v>24803395.27</v>
      </c>
      <c r="AH78">
        <v>11949.3</v>
      </c>
      <c r="AJ78">
        <v>716921.13</v>
      </c>
      <c r="AK78">
        <v>25713510.5</v>
      </c>
      <c r="AL78">
        <v>1.8612715607105754</v>
      </c>
      <c r="AO78">
        <v>161.80410385259631</v>
      </c>
      <c r="AP78">
        <v>7.5133303949299337E-3</v>
      </c>
    </row>
    <row r="79" spans="1:42" x14ac:dyDescent="0.25">
      <c r="A79" t="s">
        <v>260</v>
      </c>
      <c r="B79" t="s">
        <v>261</v>
      </c>
      <c r="C79" t="s">
        <v>233</v>
      </c>
      <c r="D79" t="s">
        <v>211</v>
      </c>
      <c r="F79">
        <v>1677.75</v>
      </c>
      <c r="H79">
        <v>1319171270</v>
      </c>
      <c r="I79">
        <v>19266160.75</v>
      </c>
      <c r="J79">
        <v>11483.33</v>
      </c>
      <c r="L79">
        <v>68.47</v>
      </c>
      <c r="M79">
        <v>47.4</v>
      </c>
      <c r="N79">
        <v>79525.350000000006</v>
      </c>
      <c r="P79">
        <v>1258.1199999999999</v>
      </c>
      <c r="Q79">
        <v>2110810.83</v>
      </c>
      <c r="S79">
        <v>0.99990000000000001</v>
      </c>
      <c r="T79">
        <v>0.9</v>
      </c>
      <c r="V79">
        <v>17339544.670000002</v>
      </c>
      <c r="X79">
        <v>303784.53999999998</v>
      </c>
      <c r="Y79">
        <v>1086061.8999999999</v>
      </c>
      <c r="Z79">
        <v>18729391.109999999</v>
      </c>
      <c r="AA79">
        <v>0.97213925249741306</v>
      </c>
      <c r="AB79">
        <v>1427857085</v>
      </c>
      <c r="AC79">
        <v>2.7953200000000001E-2</v>
      </c>
      <c r="AD79">
        <v>39913174.659999996</v>
      </c>
      <c r="AE79">
        <v>20316266.989999998</v>
      </c>
      <c r="AF79">
        <v>37655811.659999996</v>
      </c>
      <c r="AH79">
        <v>13607.15</v>
      </c>
      <c r="AJ79">
        <v>1085682.79</v>
      </c>
      <c r="AK79">
        <v>39045278.989999995</v>
      </c>
      <c r="AL79">
        <v>2.0266247903075341</v>
      </c>
      <c r="AO79">
        <v>181.06663090448515</v>
      </c>
      <c r="AP79">
        <v>7.7803142366533774E-3</v>
      </c>
    </row>
    <row r="80" spans="1:42" x14ac:dyDescent="0.25">
      <c r="A80" t="s">
        <v>262</v>
      </c>
      <c r="B80" t="s">
        <v>263</v>
      </c>
      <c r="C80" t="s">
        <v>233</v>
      </c>
      <c r="D80" t="s">
        <v>211</v>
      </c>
      <c r="F80">
        <v>728.5</v>
      </c>
      <c r="H80">
        <v>474924929</v>
      </c>
      <c r="I80">
        <v>8983854.9299999997</v>
      </c>
      <c r="J80">
        <v>12331.99</v>
      </c>
      <c r="L80">
        <v>52.86</v>
      </c>
      <c r="M80">
        <v>36.590000000000003</v>
      </c>
      <c r="N80">
        <v>26655.81</v>
      </c>
      <c r="P80">
        <v>608.11</v>
      </c>
      <c r="Q80">
        <v>443008.13</v>
      </c>
      <c r="S80">
        <v>0.99970000000000003</v>
      </c>
      <c r="T80">
        <v>0.9</v>
      </c>
      <c r="V80">
        <v>8085469.4299999997</v>
      </c>
      <c r="X80">
        <v>306098.24</v>
      </c>
      <c r="Y80">
        <v>462253.22000000003</v>
      </c>
      <c r="Z80">
        <v>8853820.8900000006</v>
      </c>
      <c r="AA80">
        <v>0.98552580812878299</v>
      </c>
      <c r="AB80">
        <v>519824685</v>
      </c>
      <c r="AC80">
        <v>2.4572199999999999E-2</v>
      </c>
      <c r="AD80">
        <v>12773236.119999999</v>
      </c>
      <c r="AE80">
        <v>4218990.0199999996</v>
      </c>
      <c r="AF80">
        <v>12304459.449999999</v>
      </c>
      <c r="AH80">
        <v>25915</v>
      </c>
      <c r="AJ80">
        <v>461878.12</v>
      </c>
      <c r="AK80">
        <v>13072435.809999999</v>
      </c>
      <c r="AL80">
        <v>1.455103172508597</v>
      </c>
      <c r="AO80">
        <v>420.1760329444063</v>
      </c>
      <c r="AP80">
        <v>2.3415547373798886E-2</v>
      </c>
    </row>
    <row r="81" spans="1:42" x14ac:dyDescent="0.25">
      <c r="A81" t="s">
        <v>264</v>
      </c>
      <c r="B81" t="s">
        <v>265</v>
      </c>
      <c r="C81" t="s">
        <v>233</v>
      </c>
      <c r="D81" t="s">
        <v>211</v>
      </c>
      <c r="F81">
        <v>463.13</v>
      </c>
      <c r="H81">
        <v>330461275</v>
      </c>
      <c r="I81">
        <v>5281863.37</v>
      </c>
      <c r="J81">
        <v>11404.71</v>
      </c>
      <c r="L81">
        <v>62.56</v>
      </c>
      <c r="M81">
        <v>43.31</v>
      </c>
      <c r="N81">
        <v>20058.16</v>
      </c>
      <c r="P81">
        <v>984.7</v>
      </c>
      <c r="Q81">
        <v>456044.11</v>
      </c>
      <c r="S81">
        <v>0.99990000000000001</v>
      </c>
      <c r="T81">
        <v>0.9</v>
      </c>
      <c r="V81">
        <v>4753677.03</v>
      </c>
      <c r="X81">
        <v>71276.259999999995</v>
      </c>
      <c r="Y81">
        <v>274019.12000000011</v>
      </c>
      <c r="Z81">
        <v>5098972.41</v>
      </c>
      <c r="AA81">
        <v>0.96537378057925793</v>
      </c>
      <c r="AB81">
        <v>363556320</v>
      </c>
      <c r="AC81">
        <v>3.3797000000000001E-2</v>
      </c>
      <c r="AD81">
        <v>12287112.939999999</v>
      </c>
      <c r="AE81">
        <v>6780092.3099999996</v>
      </c>
      <c r="AF81">
        <v>11533769.34</v>
      </c>
      <c r="AH81">
        <v>3429.3</v>
      </c>
      <c r="AJ81">
        <v>273900.37</v>
      </c>
      <c r="AK81">
        <v>11878945.969999999</v>
      </c>
      <c r="AL81">
        <v>2.2490066739458272</v>
      </c>
      <c r="AO81">
        <v>153.90119404918704</v>
      </c>
      <c r="AP81">
        <v>6.0002175428700939E-3</v>
      </c>
    </row>
    <row r="82" spans="1:42" x14ac:dyDescent="0.25">
      <c r="A82" t="s">
        <v>266</v>
      </c>
      <c r="B82" t="s">
        <v>267</v>
      </c>
      <c r="C82" t="s">
        <v>233</v>
      </c>
      <c r="D82" t="s">
        <v>211</v>
      </c>
      <c r="F82">
        <v>3374.31</v>
      </c>
      <c r="H82">
        <v>1506085414</v>
      </c>
      <c r="I82">
        <v>39437222.240000002</v>
      </c>
      <c r="J82">
        <v>11687.49</v>
      </c>
      <c r="L82">
        <v>38.18</v>
      </c>
      <c r="M82">
        <v>26.43</v>
      </c>
      <c r="N82">
        <v>89183.01</v>
      </c>
      <c r="P82">
        <v>210.25</v>
      </c>
      <c r="Q82">
        <v>709448.67</v>
      </c>
      <c r="S82">
        <v>0.98</v>
      </c>
      <c r="T82">
        <v>0.9</v>
      </c>
      <c r="V82">
        <v>35493500.009999998</v>
      </c>
      <c r="X82">
        <v>484172.34</v>
      </c>
      <c r="Y82">
        <v>2795202.9699999997</v>
      </c>
      <c r="Z82">
        <v>38772875.32</v>
      </c>
      <c r="AA82">
        <v>0.98315431761504302</v>
      </c>
      <c r="AB82">
        <v>1861087172</v>
      </c>
      <c r="AC82">
        <v>2.8077700000000001E-2</v>
      </c>
      <c r="AD82">
        <v>52255047.280000001</v>
      </c>
      <c r="AE82">
        <v>15085392.539999999</v>
      </c>
      <c r="AF82">
        <v>50578892.549999997</v>
      </c>
      <c r="AH82">
        <v>48159.3</v>
      </c>
      <c r="AJ82">
        <v>2794391.69</v>
      </c>
      <c r="AK82">
        <v>53857456.579999998</v>
      </c>
      <c r="AL82">
        <v>1.3656503557031454</v>
      </c>
      <c r="AO82">
        <v>143.4878063959743</v>
      </c>
      <c r="AP82">
        <v>8.98988498056549E-3</v>
      </c>
    </row>
    <row r="83" spans="1:42" x14ac:dyDescent="0.25">
      <c r="A83" t="s">
        <v>268</v>
      </c>
      <c r="B83" t="s">
        <v>269</v>
      </c>
      <c r="C83" t="s">
        <v>233</v>
      </c>
      <c r="D83" t="s">
        <v>211</v>
      </c>
      <c r="F83">
        <v>15207</v>
      </c>
      <c r="H83">
        <v>4328003386</v>
      </c>
      <c r="I83">
        <v>213226948.16999999</v>
      </c>
      <c r="J83">
        <v>14021.63</v>
      </c>
      <c r="L83">
        <v>20.29</v>
      </c>
      <c r="M83">
        <v>14.04</v>
      </c>
      <c r="N83">
        <v>213506.28</v>
      </c>
      <c r="P83">
        <v>4.45</v>
      </c>
      <c r="Q83">
        <v>67671.149999999994</v>
      </c>
      <c r="S83">
        <v>0.61739999999999995</v>
      </c>
      <c r="T83">
        <v>0.61739999999999995</v>
      </c>
      <c r="V83">
        <v>131646317.8</v>
      </c>
      <c r="X83">
        <v>2110344.94</v>
      </c>
      <c r="Y83">
        <v>16989033.02</v>
      </c>
      <c r="Z83">
        <v>150745695.75999999</v>
      </c>
      <c r="AA83">
        <v>0.70697300249222994</v>
      </c>
      <c r="AB83">
        <v>4763938269</v>
      </c>
      <c r="AC83">
        <v>3.42615E-2</v>
      </c>
      <c r="AD83">
        <v>163219671</v>
      </c>
      <c r="AE83">
        <v>19493388.260000002</v>
      </c>
      <c r="AF83">
        <v>151139706.06</v>
      </c>
      <c r="AH83">
        <v>3759578.94</v>
      </c>
      <c r="AJ83">
        <v>15887374.890000001</v>
      </c>
      <c r="AK83">
        <v>169137425.88999999</v>
      </c>
      <c r="AL83">
        <v>0.79322725078422718</v>
      </c>
      <c r="AO83">
        <v>138.77457355165384</v>
      </c>
      <c r="AP83">
        <v>1.2477102148713564E-2</v>
      </c>
    </row>
    <row r="84" spans="1:42" x14ac:dyDescent="0.25">
      <c r="A84" t="s">
        <v>270</v>
      </c>
      <c r="B84" t="s">
        <v>271</v>
      </c>
      <c r="C84" t="s">
        <v>233</v>
      </c>
      <c r="D84" t="s">
        <v>211</v>
      </c>
      <c r="F84">
        <v>2174</v>
      </c>
      <c r="H84">
        <v>627952713</v>
      </c>
      <c r="I84">
        <v>27130049.489999998</v>
      </c>
      <c r="J84">
        <v>12479.32</v>
      </c>
      <c r="L84">
        <v>23.14</v>
      </c>
      <c r="M84">
        <v>16.02</v>
      </c>
      <c r="N84">
        <v>34827.480000000003</v>
      </c>
      <c r="P84">
        <v>16.72</v>
      </c>
      <c r="Q84">
        <v>36349.279999999999</v>
      </c>
      <c r="S84">
        <v>0.71879999999999999</v>
      </c>
      <c r="T84">
        <v>0.71879999999999999</v>
      </c>
      <c r="V84">
        <v>19501079.57</v>
      </c>
      <c r="X84">
        <v>483129.27</v>
      </c>
      <c r="Y84">
        <v>1998839.3600000006</v>
      </c>
      <c r="Z84">
        <v>21983048.199999999</v>
      </c>
      <c r="AA84">
        <v>0.81028411717799642</v>
      </c>
      <c r="AB84">
        <v>694862886</v>
      </c>
      <c r="AC84">
        <v>3.2952200000000001E-2</v>
      </c>
      <c r="AD84">
        <v>22897260.789999999</v>
      </c>
      <c r="AE84">
        <v>2441175.06</v>
      </c>
      <c r="AF84">
        <v>21942254.629999999</v>
      </c>
      <c r="AH84">
        <v>125802.03</v>
      </c>
      <c r="AJ84">
        <v>1974972.71</v>
      </c>
      <c r="AK84">
        <v>24400356.609999999</v>
      </c>
      <c r="AL84">
        <v>0.89938489124370558</v>
      </c>
      <c r="AO84">
        <v>222.23057497700094</v>
      </c>
      <c r="AP84">
        <v>1.9800090536463682E-2</v>
      </c>
    </row>
    <row r="85" spans="1:42" x14ac:dyDescent="0.25">
      <c r="A85" t="s">
        <v>272</v>
      </c>
      <c r="B85" t="s">
        <v>273</v>
      </c>
      <c r="C85" t="s">
        <v>233</v>
      </c>
      <c r="D85" t="s">
        <v>211</v>
      </c>
      <c r="F85">
        <v>6345.3</v>
      </c>
      <c r="H85">
        <v>2764615283</v>
      </c>
      <c r="I85">
        <v>98901965.310000002</v>
      </c>
      <c r="J85">
        <v>15586.64</v>
      </c>
      <c r="L85">
        <v>27.95</v>
      </c>
      <c r="M85">
        <v>19.350000000000001</v>
      </c>
      <c r="N85">
        <v>122781.55</v>
      </c>
      <c r="P85">
        <v>55.05</v>
      </c>
      <c r="Q85">
        <v>349308.76</v>
      </c>
      <c r="S85">
        <v>0.85329999999999995</v>
      </c>
      <c r="T85">
        <v>0.85329999999999995</v>
      </c>
      <c r="V85">
        <v>84393046.989999995</v>
      </c>
      <c r="X85">
        <v>4662654.9800000004</v>
      </c>
      <c r="Y85">
        <v>12035128.4</v>
      </c>
      <c r="Z85">
        <v>101090830.37</v>
      </c>
      <c r="AA85">
        <v>1</v>
      </c>
      <c r="AB85">
        <v>2933510966</v>
      </c>
      <c r="AC85">
        <v>2.49821E-2</v>
      </c>
      <c r="AD85">
        <v>73285264.299999997</v>
      </c>
      <c r="AE85">
        <v>0</v>
      </c>
      <c r="AF85">
        <v>84393046.989999995</v>
      </c>
      <c r="AH85">
        <v>5306595</v>
      </c>
      <c r="AJ85">
        <v>12035128.4</v>
      </c>
      <c r="AK85">
        <v>101090830.37</v>
      </c>
      <c r="AL85">
        <v>1.022131663947619</v>
      </c>
      <c r="AO85">
        <v>734.82025751343519</v>
      </c>
      <c r="AP85">
        <v>4.6123421510480565E-2</v>
      </c>
    </row>
    <row r="86" spans="1:42" x14ac:dyDescent="0.25">
      <c r="A86" t="s">
        <v>274</v>
      </c>
      <c r="B86" t="s">
        <v>275</v>
      </c>
      <c r="C86" t="s">
        <v>233</v>
      </c>
      <c r="D86" t="s">
        <v>211</v>
      </c>
      <c r="F86">
        <v>4073.8</v>
      </c>
      <c r="H86">
        <v>1664096610</v>
      </c>
      <c r="I86">
        <v>61957593.640000001</v>
      </c>
      <c r="J86">
        <v>15208.79</v>
      </c>
      <c r="L86">
        <v>26.85</v>
      </c>
      <c r="M86">
        <v>18.579999999999998</v>
      </c>
      <c r="N86">
        <v>75691.199999999997</v>
      </c>
      <c r="P86">
        <v>44.22</v>
      </c>
      <c r="Q86">
        <v>180143.43</v>
      </c>
      <c r="S86">
        <v>0.82679999999999998</v>
      </c>
      <c r="T86">
        <v>0.82679999999999998</v>
      </c>
      <c r="V86">
        <v>51226538.420000002</v>
      </c>
      <c r="X86">
        <v>3397464.13</v>
      </c>
      <c r="Y86">
        <v>8054233.0199999996</v>
      </c>
      <c r="Z86">
        <v>62678235.570000008</v>
      </c>
      <c r="AA86">
        <v>1</v>
      </c>
      <c r="AB86">
        <v>1846716154</v>
      </c>
      <c r="AC86">
        <v>3.4743299999999998E-2</v>
      </c>
      <c r="AD86">
        <v>64161013.350000001</v>
      </c>
      <c r="AE86">
        <v>10694223.869999999</v>
      </c>
      <c r="AF86">
        <v>61920762.289999999</v>
      </c>
      <c r="AH86">
        <v>3691755.5</v>
      </c>
      <c r="AJ86">
        <v>8054233.0199999996</v>
      </c>
      <c r="AK86">
        <v>73372459.439999998</v>
      </c>
      <c r="AL86">
        <v>1.1842367517745318</v>
      </c>
      <c r="AO86">
        <v>833.97911777701404</v>
      </c>
      <c r="AP86">
        <v>4.6304351195672555E-2</v>
      </c>
    </row>
    <row r="87" spans="1:42" x14ac:dyDescent="0.25">
      <c r="A87" t="s">
        <v>276</v>
      </c>
      <c r="B87" t="s">
        <v>277</v>
      </c>
      <c r="C87" t="s">
        <v>233</v>
      </c>
      <c r="D87" t="s">
        <v>211</v>
      </c>
      <c r="F87">
        <v>3334.75</v>
      </c>
      <c r="H87">
        <v>1021800693</v>
      </c>
      <c r="I87">
        <v>53880025.93</v>
      </c>
      <c r="J87">
        <v>16157.14</v>
      </c>
      <c r="L87">
        <v>18.96</v>
      </c>
      <c r="M87">
        <v>13.12</v>
      </c>
      <c r="N87">
        <v>43751.92</v>
      </c>
      <c r="P87">
        <v>1.41</v>
      </c>
      <c r="Q87">
        <v>4701.99</v>
      </c>
      <c r="S87">
        <v>0.56689999999999996</v>
      </c>
      <c r="T87">
        <v>0.56689999999999996</v>
      </c>
      <c r="V87">
        <v>30544586.690000001</v>
      </c>
      <c r="X87">
        <v>654496.31999999995</v>
      </c>
      <c r="Y87">
        <v>7467198.75</v>
      </c>
      <c r="Z87">
        <v>38666281.760000005</v>
      </c>
      <c r="AA87">
        <v>0.717636658345981</v>
      </c>
      <c r="AB87">
        <v>1137522751</v>
      </c>
      <c r="AC87">
        <v>2.7711599999999999E-2</v>
      </c>
      <c r="AD87">
        <v>31522575.460000001</v>
      </c>
      <c r="AE87">
        <v>554421.82999999996</v>
      </c>
      <c r="AF87">
        <v>31099008.52</v>
      </c>
      <c r="AH87">
        <v>3631412.74</v>
      </c>
      <c r="AJ87">
        <v>6441820.9100000001</v>
      </c>
      <c r="AK87">
        <v>38195325.75</v>
      </c>
      <c r="AL87">
        <v>0.70889583088958996</v>
      </c>
      <c r="AO87">
        <v>196.2654831696529</v>
      </c>
      <c r="AP87">
        <v>1.7135508263075881E-2</v>
      </c>
    </row>
    <row r="88" spans="1:42" x14ac:dyDescent="0.25">
      <c r="A88" t="s">
        <v>278</v>
      </c>
      <c r="B88" t="s">
        <v>279</v>
      </c>
      <c r="C88" t="s">
        <v>233</v>
      </c>
      <c r="D88" t="s">
        <v>211</v>
      </c>
      <c r="F88">
        <v>4465.5</v>
      </c>
      <c r="H88">
        <v>1540489459</v>
      </c>
      <c r="I88">
        <v>54643138.18</v>
      </c>
      <c r="J88">
        <v>12236.73</v>
      </c>
      <c r="L88">
        <v>28.19</v>
      </c>
      <c r="M88">
        <v>19.510000000000002</v>
      </c>
      <c r="N88">
        <v>87121.9</v>
      </c>
      <c r="P88">
        <v>57.45</v>
      </c>
      <c r="Q88">
        <v>256542.97</v>
      </c>
      <c r="S88">
        <v>0.85850000000000004</v>
      </c>
      <c r="T88">
        <v>0.85850000000000004</v>
      </c>
      <c r="V88">
        <v>46911134.119999997</v>
      </c>
      <c r="X88">
        <v>1175041.24</v>
      </c>
      <c r="Y88">
        <v>3367111.47</v>
      </c>
      <c r="Z88">
        <v>51453286.829999998</v>
      </c>
      <c r="AA88">
        <v>0.94162393566247404</v>
      </c>
      <c r="AB88">
        <v>1736164493</v>
      </c>
      <c r="AC88">
        <v>3.52202E-2</v>
      </c>
      <c r="AD88">
        <v>61148060.670000002</v>
      </c>
      <c r="AE88">
        <v>12222401.439999999</v>
      </c>
      <c r="AF88">
        <v>59133535.560000002</v>
      </c>
      <c r="AH88">
        <v>181877.15</v>
      </c>
      <c r="AJ88">
        <v>3356494.19</v>
      </c>
      <c r="AK88">
        <v>63665070.990000002</v>
      </c>
      <c r="AL88">
        <v>1.1651064179418256</v>
      </c>
      <c r="AO88">
        <v>263.13766431530621</v>
      </c>
      <c r="AP88">
        <v>1.8456607708559156E-2</v>
      </c>
    </row>
    <row r="89" spans="1:42" x14ac:dyDescent="0.25">
      <c r="A89" t="s">
        <v>280</v>
      </c>
      <c r="B89" t="s">
        <v>281</v>
      </c>
      <c r="C89" t="s">
        <v>233</v>
      </c>
      <c r="D89" t="s">
        <v>211</v>
      </c>
      <c r="F89">
        <v>7478.96</v>
      </c>
      <c r="H89">
        <v>2499196692</v>
      </c>
      <c r="I89">
        <v>99041177.939999998</v>
      </c>
      <c r="J89">
        <v>13242.64</v>
      </c>
      <c r="L89">
        <v>25.23</v>
      </c>
      <c r="M89">
        <v>17.46</v>
      </c>
      <c r="N89">
        <v>130582.64</v>
      </c>
      <c r="P89">
        <v>30.58</v>
      </c>
      <c r="Q89">
        <v>228706.59</v>
      </c>
      <c r="S89">
        <v>0.78320000000000001</v>
      </c>
      <c r="T89">
        <v>0.78320000000000001</v>
      </c>
      <c r="V89">
        <v>77569050.560000002</v>
      </c>
      <c r="X89">
        <v>2124222.08</v>
      </c>
      <c r="Y89">
        <v>8267263.3900000015</v>
      </c>
      <c r="Z89">
        <v>87960536.030000001</v>
      </c>
      <c r="AA89">
        <v>0.88812085901570414</v>
      </c>
      <c r="AB89">
        <v>3262119689</v>
      </c>
      <c r="AC89">
        <v>2.9634899999999999E-2</v>
      </c>
      <c r="AD89">
        <v>96672590.769999996</v>
      </c>
      <c r="AE89">
        <v>14961892.689999999</v>
      </c>
      <c r="AF89">
        <v>92530943.25</v>
      </c>
      <c r="AH89">
        <v>1840396.48</v>
      </c>
      <c r="AJ89">
        <v>8061361.4100000001</v>
      </c>
      <c r="AK89">
        <v>102716526.73999999</v>
      </c>
      <c r="AL89">
        <v>1.0371093001562093</v>
      </c>
      <c r="AO89">
        <v>284.02639939242891</v>
      </c>
      <c r="AP89">
        <v>2.0680431352365646E-2</v>
      </c>
    </row>
    <row r="90" spans="1:42" x14ac:dyDescent="0.25">
      <c r="A90" t="s">
        <v>282</v>
      </c>
      <c r="B90" t="s">
        <v>283</v>
      </c>
      <c r="C90" t="s">
        <v>233</v>
      </c>
      <c r="D90" t="s">
        <v>211</v>
      </c>
      <c r="F90">
        <v>716</v>
      </c>
      <c r="H90">
        <v>283286044</v>
      </c>
      <c r="I90">
        <v>9739675.3200000003</v>
      </c>
      <c r="J90">
        <v>13602.89</v>
      </c>
      <c r="L90">
        <v>29.08</v>
      </c>
      <c r="M90">
        <v>20.13</v>
      </c>
      <c r="N90">
        <v>14413.08</v>
      </c>
      <c r="P90">
        <v>67.239999999999995</v>
      </c>
      <c r="Q90">
        <v>48143.839999999997</v>
      </c>
      <c r="S90">
        <v>0.87719999999999998</v>
      </c>
      <c r="T90">
        <v>0.87719999999999998</v>
      </c>
      <c r="V90">
        <v>8543643.1899999995</v>
      </c>
      <c r="X90">
        <v>438549.92</v>
      </c>
      <c r="Y90">
        <v>586330.41999999993</v>
      </c>
      <c r="Z90">
        <v>9568523.5299999993</v>
      </c>
      <c r="AA90">
        <v>0.98242736185994328</v>
      </c>
      <c r="AB90">
        <v>330315680</v>
      </c>
      <c r="AC90">
        <v>2.32692E-2</v>
      </c>
      <c r="AD90">
        <v>7686181.6200000001</v>
      </c>
      <c r="AE90">
        <v>0</v>
      </c>
      <c r="AF90">
        <v>8543643.1899999995</v>
      </c>
      <c r="AH90">
        <v>141676.29999999999</v>
      </c>
      <c r="AJ90">
        <v>583840.79</v>
      </c>
      <c r="AK90">
        <v>9566033.8999999985</v>
      </c>
      <c r="AL90">
        <v>0.98217174450944611</v>
      </c>
      <c r="AO90">
        <v>612.49988826815638</v>
      </c>
      <c r="AP90">
        <v>4.5844487337641578E-2</v>
      </c>
    </row>
    <row r="91" spans="1:42" x14ac:dyDescent="0.25">
      <c r="A91" t="s">
        <v>284</v>
      </c>
      <c r="B91" t="s">
        <v>285</v>
      </c>
      <c r="C91" t="s">
        <v>233</v>
      </c>
      <c r="D91" t="s">
        <v>211</v>
      </c>
      <c r="F91">
        <v>1728.63</v>
      </c>
      <c r="H91">
        <v>915152777</v>
      </c>
      <c r="I91">
        <v>25363838.289999999</v>
      </c>
      <c r="J91">
        <v>14672.79</v>
      </c>
      <c r="L91">
        <v>36.08</v>
      </c>
      <c r="M91">
        <v>24.97</v>
      </c>
      <c r="N91">
        <v>43163.89</v>
      </c>
      <c r="P91">
        <v>170.04</v>
      </c>
      <c r="Q91">
        <v>293936.24</v>
      </c>
      <c r="S91">
        <v>0.96760000000000002</v>
      </c>
      <c r="T91">
        <v>0.9</v>
      </c>
      <c r="V91">
        <v>22827454.460000001</v>
      </c>
      <c r="X91">
        <v>884862.05</v>
      </c>
      <c r="Y91">
        <v>2334371.8699999996</v>
      </c>
      <c r="Z91">
        <v>26046688.380000003</v>
      </c>
      <c r="AA91">
        <v>1</v>
      </c>
      <c r="AB91">
        <v>1009363662</v>
      </c>
      <c r="AC91">
        <v>2.3797700000000001E-2</v>
      </c>
      <c r="AD91">
        <v>24020533.609999999</v>
      </c>
      <c r="AE91">
        <v>1073771.23</v>
      </c>
      <c r="AF91">
        <v>23901225.690000001</v>
      </c>
      <c r="AH91">
        <v>1124574.01</v>
      </c>
      <c r="AJ91">
        <v>2334371.87</v>
      </c>
      <c r="AK91">
        <v>27120459.610000003</v>
      </c>
      <c r="AL91">
        <v>1.0692569200258848</v>
      </c>
      <c r="AO91">
        <v>511.88632038087962</v>
      </c>
      <c r="AP91">
        <v>3.2627103770532302E-2</v>
      </c>
    </row>
    <row r="92" spans="1:42" x14ac:dyDescent="0.25">
      <c r="A92" t="s">
        <v>286</v>
      </c>
      <c r="B92" t="s">
        <v>287</v>
      </c>
      <c r="C92" t="s">
        <v>233</v>
      </c>
      <c r="D92" t="s">
        <v>211</v>
      </c>
      <c r="F92">
        <v>1642.25</v>
      </c>
      <c r="H92">
        <v>397935182</v>
      </c>
      <c r="I92">
        <v>25631719.210000001</v>
      </c>
      <c r="J92">
        <v>15607.68</v>
      </c>
      <c r="L92">
        <v>15.52</v>
      </c>
      <c r="M92">
        <v>10.74</v>
      </c>
      <c r="N92">
        <v>17637.759999999998</v>
      </c>
      <c r="P92">
        <v>1.41</v>
      </c>
      <c r="Q92">
        <v>2315.5700000000002</v>
      </c>
      <c r="S92">
        <v>0.433</v>
      </c>
      <c r="T92">
        <v>0.433</v>
      </c>
      <c r="V92">
        <v>11098534.41</v>
      </c>
      <c r="X92">
        <v>519209.41</v>
      </c>
      <c r="Y92">
        <v>3857333.75</v>
      </c>
      <c r="Z92">
        <v>15475077.57</v>
      </c>
      <c r="AA92">
        <v>0.60374715574921434</v>
      </c>
      <c r="AB92">
        <v>450727030</v>
      </c>
      <c r="AC92">
        <v>4.3478299999999998E-2</v>
      </c>
      <c r="AD92">
        <v>19596845.02</v>
      </c>
      <c r="AE92">
        <v>3679768.49</v>
      </c>
      <c r="AF92">
        <v>14778302.9</v>
      </c>
      <c r="AH92">
        <v>1424531.9</v>
      </c>
      <c r="AJ92">
        <v>3292858.93</v>
      </c>
      <c r="AK92">
        <v>18590371.240000002</v>
      </c>
      <c r="AL92">
        <v>0.72528772212622883</v>
      </c>
      <c r="AO92">
        <v>316.15735119500681</v>
      </c>
      <c r="AP92">
        <v>2.7928942531434887E-2</v>
      </c>
    </row>
    <row r="93" spans="1:42" x14ac:dyDescent="0.25">
      <c r="A93" t="s">
        <v>288</v>
      </c>
      <c r="B93" t="s">
        <v>289</v>
      </c>
      <c r="C93" t="s">
        <v>233</v>
      </c>
      <c r="D93" t="s">
        <v>211</v>
      </c>
      <c r="F93">
        <v>875.48</v>
      </c>
      <c r="H93">
        <v>286046250</v>
      </c>
      <c r="I93">
        <v>11742974.48</v>
      </c>
      <c r="J93">
        <v>13413.18</v>
      </c>
      <c r="L93">
        <v>24.35</v>
      </c>
      <c r="M93">
        <v>16.850000000000001</v>
      </c>
      <c r="N93">
        <v>14751.83</v>
      </c>
      <c r="P93">
        <v>24.2</v>
      </c>
      <c r="Q93">
        <v>21186.61</v>
      </c>
      <c r="S93">
        <v>0.75700000000000001</v>
      </c>
      <c r="T93">
        <v>0.75700000000000001</v>
      </c>
      <c r="V93">
        <v>8889431.6799999997</v>
      </c>
      <c r="X93">
        <v>453938.85</v>
      </c>
      <c r="Y93">
        <v>841274.66</v>
      </c>
      <c r="Z93">
        <v>10184645.189999999</v>
      </c>
      <c r="AA93">
        <v>0.86729688524367798</v>
      </c>
      <c r="AB93">
        <v>330786136</v>
      </c>
      <c r="AC93">
        <v>3.1773299999999997E-2</v>
      </c>
      <c r="AD93">
        <v>10510167.130000001</v>
      </c>
      <c r="AE93">
        <v>1226896.73</v>
      </c>
      <c r="AF93">
        <v>10116328.41</v>
      </c>
      <c r="AH93">
        <v>155151.53</v>
      </c>
      <c r="AJ93">
        <v>820685.56</v>
      </c>
      <c r="AK93">
        <v>11390952.82</v>
      </c>
      <c r="AL93">
        <v>0.97002278591343749</v>
      </c>
      <c r="AO93">
        <v>518.50282130945311</v>
      </c>
      <c r="AP93">
        <v>3.9850823471323973E-2</v>
      </c>
    </row>
    <row r="94" spans="1:42" x14ac:dyDescent="0.25">
      <c r="A94" t="s">
        <v>290</v>
      </c>
      <c r="B94" t="s">
        <v>291</v>
      </c>
      <c r="C94" t="s">
        <v>233</v>
      </c>
      <c r="D94" t="s">
        <v>211</v>
      </c>
      <c r="F94">
        <v>590.75</v>
      </c>
      <c r="H94">
        <v>421526938</v>
      </c>
      <c r="I94">
        <v>8256267.4400000004</v>
      </c>
      <c r="J94">
        <v>13975.9</v>
      </c>
      <c r="L94">
        <v>51.05</v>
      </c>
      <c r="M94">
        <v>35.340000000000003</v>
      </c>
      <c r="N94">
        <v>20877.099999999999</v>
      </c>
      <c r="P94">
        <v>548.02</v>
      </c>
      <c r="Q94">
        <v>323742.81</v>
      </c>
      <c r="S94">
        <v>0.99950000000000006</v>
      </c>
      <c r="T94">
        <v>0.9</v>
      </c>
      <c r="V94">
        <v>7430640.6900000004</v>
      </c>
      <c r="X94">
        <v>312973.65000000002</v>
      </c>
      <c r="Y94">
        <v>553676.39</v>
      </c>
      <c r="Z94">
        <v>8297290.7300000004</v>
      </c>
      <c r="AA94">
        <v>1</v>
      </c>
      <c r="AB94">
        <v>452404428</v>
      </c>
      <c r="AC94">
        <v>1.7539200000000001E-2</v>
      </c>
      <c r="AD94">
        <v>7934811.7400000002</v>
      </c>
      <c r="AE94">
        <v>453753.94</v>
      </c>
      <c r="AF94">
        <v>7884394.6299999999</v>
      </c>
      <c r="AH94">
        <v>200356.7</v>
      </c>
      <c r="AJ94">
        <v>553676.39</v>
      </c>
      <c r="AK94">
        <v>8751044.6699999999</v>
      </c>
      <c r="AL94">
        <v>1.0599274712932505</v>
      </c>
      <c r="AO94">
        <v>529.79035124841312</v>
      </c>
      <c r="AP94">
        <v>3.5764147230664296E-2</v>
      </c>
    </row>
    <row r="95" spans="1:42" x14ac:dyDescent="0.25">
      <c r="A95" t="s">
        <v>292</v>
      </c>
      <c r="B95" t="s">
        <v>293</v>
      </c>
      <c r="C95" t="s">
        <v>233</v>
      </c>
      <c r="D95" t="s">
        <v>211</v>
      </c>
      <c r="F95">
        <v>745.31</v>
      </c>
      <c r="H95">
        <v>433045733</v>
      </c>
      <c r="I95">
        <v>9924163.5399999991</v>
      </c>
      <c r="J95">
        <v>13315.48</v>
      </c>
      <c r="L95">
        <v>43.63</v>
      </c>
      <c r="M95">
        <v>30.2</v>
      </c>
      <c r="N95">
        <v>22508.36</v>
      </c>
      <c r="P95">
        <v>333.79</v>
      </c>
      <c r="Q95">
        <v>248777.02</v>
      </c>
      <c r="S95">
        <v>0.99509999999999998</v>
      </c>
      <c r="T95">
        <v>0.9</v>
      </c>
      <c r="V95">
        <v>8931747.1799999997</v>
      </c>
      <c r="X95">
        <v>868712.61</v>
      </c>
      <c r="Y95">
        <v>540261.79999999993</v>
      </c>
      <c r="Z95">
        <v>10340721.59</v>
      </c>
      <c r="AA95">
        <v>1</v>
      </c>
      <c r="AB95">
        <v>467922020</v>
      </c>
      <c r="AC95">
        <v>2.0281400000000002E-2</v>
      </c>
      <c r="AD95">
        <v>9490113.6500000004</v>
      </c>
      <c r="AE95">
        <v>502529.82</v>
      </c>
      <c r="AF95">
        <v>9434277</v>
      </c>
      <c r="AH95">
        <v>147630.88</v>
      </c>
      <c r="AJ95">
        <v>540261.80000000005</v>
      </c>
      <c r="AK95">
        <v>10843251.41</v>
      </c>
      <c r="AL95">
        <v>1.0926111169264348</v>
      </c>
      <c r="AO95">
        <v>1165.5721914371202</v>
      </c>
      <c r="AP95">
        <v>8.0115509375614485E-2</v>
      </c>
    </row>
    <row r="96" spans="1:42" x14ac:dyDescent="0.25">
      <c r="A96" t="s">
        <v>294</v>
      </c>
      <c r="B96" t="s">
        <v>295</v>
      </c>
      <c r="C96" t="s">
        <v>233</v>
      </c>
      <c r="D96" t="s">
        <v>211</v>
      </c>
      <c r="F96">
        <v>470.5</v>
      </c>
      <c r="H96">
        <v>176694203</v>
      </c>
      <c r="I96">
        <v>6706008.2699999996</v>
      </c>
      <c r="J96">
        <v>14252.94</v>
      </c>
      <c r="L96">
        <v>26.34</v>
      </c>
      <c r="M96">
        <v>18.23</v>
      </c>
      <c r="N96">
        <v>8577.2099999999991</v>
      </c>
      <c r="P96">
        <v>39.69</v>
      </c>
      <c r="Q96">
        <v>18674.14</v>
      </c>
      <c r="S96">
        <v>0.81379999999999997</v>
      </c>
      <c r="T96">
        <v>0.81379999999999997</v>
      </c>
      <c r="V96">
        <v>5457349.5300000003</v>
      </c>
      <c r="X96">
        <v>199166.32</v>
      </c>
      <c r="Y96">
        <v>618564.05000000005</v>
      </c>
      <c r="Z96">
        <v>6275079.9000000004</v>
      </c>
      <c r="AA96">
        <v>0.93573995845966962</v>
      </c>
      <c r="AB96">
        <v>214841233</v>
      </c>
      <c r="AC96">
        <v>3.0199199999999999E-2</v>
      </c>
      <c r="AD96">
        <v>6488033.3600000003</v>
      </c>
      <c r="AE96">
        <v>838770.5</v>
      </c>
      <c r="AF96">
        <v>6296120.0300000003</v>
      </c>
      <c r="AH96">
        <v>165715</v>
      </c>
      <c r="AJ96">
        <v>607915.18999999994</v>
      </c>
      <c r="AK96">
        <v>7103201.540000001</v>
      </c>
      <c r="AL96">
        <v>1.0592294631930124</v>
      </c>
      <c r="AO96">
        <v>423.30780021253986</v>
      </c>
      <c r="AP96">
        <v>2.80389510108142E-2</v>
      </c>
    </row>
    <row r="97" spans="1:42" x14ac:dyDescent="0.25">
      <c r="A97" t="s">
        <v>296</v>
      </c>
      <c r="B97" t="s">
        <v>297</v>
      </c>
      <c r="C97" t="s">
        <v>233</v>
      </c>
      <c r="D97" t="s">
        <v>211</v>
      </c>
      <c r="F97">
        <v>1021.48</v>
      </c>
      <c r="H97">
        <v>276940994</v>
      </c>
      <c r="I97">
        <v>14166155.810000001</v>
      </c>
      <c r="J97">
        <v>13868.26</v>
      </c>
      <c r="L97">
        <v>19.54</v>
      </c>
      <c r="M97">
        <v>13.52</v>
      </c>
      <c r="N97">
        <v>13810.4</v>
      </c>
      <c r="P97">
        <v>2.52</v>
      </c>
      <c r="Q97">
        <v>2574.12</v>
      </c>
      <c r="S97">
        <v>0.58899999999999997</v>
      </c>
      <c r="T97">
        <v>0.58899999999999997</v>
      </c>
      <c r="V97">
        <v>8343865.7699999996</v>
      </c>
      <c r="X97">
        <v>479156.1</v>
      </c>
      <c r="Y97">
        <v>1776438.83</v>
      </c>
      <c r="Z97">
        <v>10599460.699999999</v>
      </c>
      <c r="AA97">
        <v>0.74822420719937</v>
      </c>
      <c r="AB97">
        <v>318810616</v>
      </c>
      <c r="AC97">
        <v>4.5196800000000002E-2</v>
      </c>
      <c r="AD97">
        <v>14409219.640000001</v>
      </c>
      <c r="AE97">
        <v>3572493.42</v>
      </c>
      <c r="AF97">
        <v>11916359.189999999</v>
      </c>
      <c r="AH97">
        <v>337540.5</v>
      </c>
      <c r="AJ97">
        <v>1691454.3</v>
      </c>
      <c r="AK97">
        <v>14086969.59</v>
      </c>
      <c r="AL97">
        <v>0.99441018289915306</v>
      </c>
      <c r="AO97">
        <v>469.08025609899357</v>
      </c>
      <c r="AP97">
        <v>3.4014136038182499E-2</v>
      </c>
    </row>
    <row r="98" spans="1:42" x14ac:dyDescent="0.25">
      <c r="A98" t="s">
        <v>298</v>
      </c>
      <c r="B98" t="s">
        <v>299</v>
      </c>
      <c r="C98" t="s">
        <v>233</v>
      </c>
      <c r="D98" t="s">
        <v>211</v>
      </c>
      <c r="F98">
        <v>1210</v>
      </c>
      <c r="H98">
        <v>616544936</v>
      </c>
      <c r="I98">
        <v>16604992.449999999</v>
      </c>
      <c r="J98">
        <v>13723.13</v>
      </c>
      <c r="L98">
        <v>37.130000000000003</v>
      </c>
      <c r="M98">
        <v>25.7</v>
      </c>
      <c r="N98">
        <v>31097</v>
      </c>
      <c r="P98">
        <v>189.61</v>
      </c>
      <c r="Q98">
        <v>229428.1</v>
      </c>
      <c r="S98">
        <v>0.97440000000000004</v>
      </c>
      <c r="T98">
        <v>0.9</v>
      </c>
      <c r="V98">
        <v>14944493.199999999</v>
      </c>
      <c r="X98">
        <v>586228.62</v>
      </c>
      <c r="Y98">
        <v>1162897.57</v>
      </c>
      <c r="Z98">
        <v>16693619.389999999</v>
      </c>
      <c r="AA98">
        <v>1</v>
      </c>
      <c r="AB98">
        <v>672555798</v>
      </c>
      <c r="AC98">
        <v>3.0278099999999999E-2</v>
      </c>
      <c r="AD98">
        <v>20363711.699999999</v>
      </c>
      <c r="AE98">
        <v>4877296.6500000004</v>
      </c>
      <c r="AF98">
        <v>19821789.850000001</v>
      </c>
      <c r="AH98">
        <v>351018.41</v>
      </c>
      <c r="AJ98">
        <v>1162897.57</v>
      </c>
      <c r="AK98">
        <v>21570916.040000003</v>
      </c>
      <c r="AL98">
        <v>1.2990620805732438</v>
      </c>
      <c r="AO98">
        <v>484.48646280991733</v>
      </c>
      <c r="AP98">
        <v>2.7176806905785902E-2</v>
      </c>
    </row>
    <row r="99" spans="1:42" x14ac:dyDescent="0.25">
      <c r="A99" t="s">
        <v>300</v>
      </c>
      <c r="B99" t="s">
        <v>301</v>
      </c>
      <c r="C99" t="s">
        <v>233</v>
      </c>
      <c r="D99" t="s">
        <v>222</v>
      </c>
      <c r="F99">
        <v>3716</v>
      </c>
      <c r="H99">
        <v>2446597786</v>
      </c>
      <c r="I99">
        <v>52666910.530000001</v>
      </c>
      <c r="J99">
        <v>14173.01</v>
      </c>
      <c r="L99">
        <v>46.45</v>
      </c>
      <c r="M99">
        <v>14.29</v>
      </c>
      <c r="N99">
        <v>53101.64</v>
      </c>
      <c r="P99">
        <v>5.56</v>
      </c>
      <c r="Q99">
        <v>20660.96</v>
      </c>
      <c r="S99">
        <v>0.63090000000000002</v>
      </c>
      <c r="T99">
        <v>0.63090000000000002</v>
      </c>
      <c r="V99">
        <v>33227553.850000001</v>
      </c>
      <c r="X99">
        <v>1994360.9</v>
      </c>
      <c r="Y99">
        <v>2954141.8599999994</v>
      </c>
      <c r="Z99">
        <v>38176056.609999999</v>
      </c>
      <c r="AA99">
        <v>0.72485847804294967</v>
      </c>
      <c r="AB99">
        <v>3262119689</v>
      </c>
      <c r="AC99">
        <v>1.93312E-2</v>
      </c>
      <c r="AD99">
        <v>63060688.130000003</v>
      </c>
      <c r="AE99">
        <v>18821724.41</v>
      </c>
      <c r="AF99">
        <v>52049278.259999998</v>
      </c>
      <c r="AH99">
        <v>586801.34</v>
      </c>
      <c r="AJ99">
        <v>2792688.44</v>
      </c>
      <c r="AK99">
        <v>56836327.599999994</v>
      </c>
      <c r="AL99">
        <v>1.0791657803361185</v>
      </c>
      <c r="AO99">
        <v>536.69561356297095</v>
      </c>
      <c r="AP99">
        <v>3.5089545440652292E-2</v>
      </c>
    </row>
    <row r="100" spans="1:42" x14ac:dyDescent="0.25">
      <c r="A100" t="s">
        <v>302</v>
      </c>
      <c r="B100" t="s">
        <v>303</v>
      </c>
      <c r="C100" t="s">
        <v>233</v>
      </c>
      <c r="D100" t="s">
        <v>222</v>
      </c>
      <c r="F100">
        <v>4085.5</v>
      </c>
      <c r="H100">
        <v>5042327580</v>
      </c>
      <c r="I100">
        <v>53343331.380000003</v>
      </c>
      <c r="J100">
        <v>13056.74</v>
      </c>
      <c r="L100">
        <v>94.52</v>
      </c>
      <c r="M100">
        <v>29.08</v>
      </c>
      <c r="N100">
        <v>118806.34</v>
      </c>
      <c r="P100">
        <v>294.12</v>
      </c>
      <c r="Q100">
        <v>1201627.26</v>
      </c>
      <c r="S100">
        <v>0.99239999999999995</v>
      </c>
      <c r="T100">
        <v>0.9</v>
      </c>
      <c r="V100">
        <v>48008998.240000002</v>
      </c>
      <c r="X100">
        <v>1184788.27</v>
      </c>
      <c r="Y100">
        <v>2412194.4300000002</v>
      </c>
      <c r="Z100">
        <v>51605980.940000005</v>
      </c>
      <c r="AA100">
        <v>0.96743078478500533</v>
      </c>
      <c r="AB100">
        <v>5582778436</v>
      </c>
      <c r="AC100">
        <v>1.8421799999999999E-2</v>
      </c>
      <c r="AD100">
        <v>102844827.79000001</v>
      </c>
      <c r="AE100">
        <v>49352246.590000004</v>
      </c>
      <c r="AF100">
        <v>97361244.829999998</v>
      </c>
      <c r="AH100">
        <v>67805</v>
      </c>
      <c r="AJ100">
        <v>2409986.0699999998</v>
      </c>
      <c r="AK100">
        <v>100956019.16999999</v>
      </c>
      <c r="AL100">
        <v>1.8925705717706898</v>
      </c>
      <c r="AO100">
        <v>289.9983527108065</v>
      </c>
      <c r="AP100">
        <v>1.1735687279873163E-2</v>
      </c>
    </row>
    <row r="101" spans="1:42" x14ac:dyDescent="0.25">
      <c r="A101" t="s">
        <v>304</v>
      </c>
      <c r="B101" t="s">
        <v>305</v>
      </c>
      <c r="C101" t="s">
        <v>233</v>
      </c>
      <c r="D101" t="s">
        <v>222</v>
      </c>
      <c r="F101">
        <v>6335.82</v>
      </c>
      <c r="H101">
        <v>4409143947</v>
      </c>
      <c r="I101">
        <v>92308010.859999999</v>
      </c>
      <c r="J101">
        <v>14569.22</v>
      </c>
      <c r="L101">
        <v>47.76</v>
      </c>
      <c r="M101">
        <v>14.69</v>
      </c>
      <c r="N101">
        <v>93073.19</v>
      </c>
      <c r="P101">
        <v>7.61</v>
      </c>
      <c r="Q101">
        <v>48215.59</v>
      </c>
      <c r="S101">
        <v>0.65200000000000002</v>
      </c>
      <c r="T101">
        <v>0.65200000000000002</v>
      </c>
      <c r="V101">
        <v>60184823.079999998</v>
      </c>
      <c r="X101">
        <v>5198890.5999999996</v>
      </c>
      <c r="Y101">
        <v>5612461.5</v>
      </c>
      <c r="Z101">
        <v>70996175.180000007</v>
      </c>
      <c r="AA101">
        <v>0.76912257688747265</v>
      </c>
      <c r="AB101">
        <v>4918769658</v>
      </c>
      <c r="AC101">
        <v>2.2606899999999999E-2</v>
      </c>
      <c r="AD101">
        <v>111198133.78</v>
      </c>
      <c r="AE101">
        <v>33260678.57</v>
      </c>
      <c r="AF101">
        <v>93445501.650000006</v>
      </c>
      <c r="AH101">
        <v>1304789.08</v>
      </c>
      <c r="AJ101">
        <v>5311215.1500000004</v>
      </c>
      <c r="AK101">
        <v>103955607.40000001</v>
      </c>
      <c r="AL101">
        <v>1.1261818603985028</v>
      </c>
      <c r="AO101">
        <v>820.55528723985208</v>
      </c>
      <c r="AP101">
        <v>5.001067984717484E-2</v>
      </c>
    </row>
    <row r="102" spans="1:42" x14ac:dyDescent="0.25">
      <c r="A102" t="s">
        <v>306</v>
      </c>
      <c r="B102" t="s">
        <v>307</v>
      </c>
      <c r="C102" t="s">
        <v>233</v>
      </c>
      <c r="D102" t="s">
        <v>222</v>
      </c>
      <c r="F102">
        <v>11958</v>
      </c>
      <c r="H102">
        <v>7256401320</v>
      </c>
      <c r="I102">
        <v>173144822.19999999</v>
      </c>
      <c r="J102">
        <v>14479.41</v>
      </c>
      <c r="L102">
        <v>41.9</v>
      </c>
      <c r="M102">
        <v>12.89</v>
      </c>
      <c r="N102">
        <v>154138.62</v>
      </c>
      <c r="P102">
        <v>0.92</v>
      </c>
      <c r="Q102">
        <v>11001.36</v>
      </c>
      <c r="S102">
        <v>0.55400000000000005</v>
      </c>
      <c r="T102">
        <v>0.55400000000000005</v>
      </c>
      <c r="V102">
        <v>95922231.489999995</v>
      </c>
      <c r="X102">
        <v>3122792.99</v>
      </c>
      <c r="Y102">
        <v>12152677.430000002</v>
      </c>
      <c r="Z102">
        <v>111197701.91</v>
      </c>
      <c r="AA102">
        <v>0.64222366281074972</v>
      </c>
      <c r="AB102">
        <v>7888786973</v>
      </c>
      <c r="AC102">
        <v>2.6541599999999999E-2</v>
      </c>
      <c r="AD102">
        <v>209381028.31999999</v>
      </c>
      <c r="AE102">
        <v>62856173.439999998</v>
      </c>
      <c r="AF102">
        <v>158778404.93000001</v>
      </c>
      <c r="AH102">
        <v>1961817.37</v>
      </c>
      <c r="AJ102">
        <v>11450785.59</v>
      </c>
      <c r="AK102">
        <v>173351983.51000002</v>
      </c>
      <c r="AL102">
        <v>1.0011964626338103</v>
      </c>
      <c r="AO102">
        <v>261.14676283659475</v>
      </c>
      <c r="AP102">
        <v>1.8014175129526903E-2</v>
      </c>
    </row>
    <row r="103" spans="1:42" x14ac:dyDescent="0.25">
      <c r="A103" t="s">
        <v>308</v>
      </c>
      <c r="B103" t="s">
        <v>309</v>
      </c>
      <c r="C103" t="s">
        <v>233</v>
      </c>
      <c r="D103" t="s">
        <v>222</v>
      </c>
      <c r="F103">
        <v>11982.5</v>
      </c>
      <c r="H103">
        <v>8282859375</v>
      </c>
      <c r="I103">
        <v>175714778.06999999</v>
      </c>
      <c r="J103">
        <v>14664.28</v>
      </c>
      <c r="L103">
        <v>47.13</v>
      </c>
      <c r="M103">
        <v>14.5</v>
      </c>
      <c r="N103">
        <v>173746.25</v>
      </c>
      <c r="P103">
        <v>6.6</v>
      </c>
      <c r="Q103">
        <v>79084.5</v>
      </c>
      <c r="S103">
        <v>0.64200000000000002</v>
      </c>
      <c r="T103">
        <v>0.64200000000000002</v>
      </c>
      <c r="V103">
        <v>112808887.52</v>
      </c>
      <c r="X103">
        <v>7306279.7300000004</v>
      </c>
      <c r="Y103">
        <v>10102594.509999998</v>
      </c>
      <c r="Z103">
        <v>130217761.75999999</v>
      </c>
      <c r="AA103">
        <v>0.74107461643393913</v>
      </c>
      <c r="AB103">
        <v>9073320298</v>
      </c>
      <c r="AC103">
        <v>2.2503499999999999E-2</v>
      </c>
      <c r="AD103">
        <v>204181463.31999999</v>
      </c>
      <c r="AE103">
        <v>58661193.659999996</v>
      </c>
      <c r="AF103">
        <v>171470081.18000001</v>
      </c>
      <c r="AH103">
        <v>2324549.86</v>
      </c>
      <c r="AJ103">
        <v>9500709.5399999991</v>
      </c>
      <c r="AK103">
        <v>188277070.44999999</v>
      </c>
      <c r="AL103">
        <v>1.0714925205380024</v>
      </c>
      <c r="AO103">
        <v>609.74585687460888</v>
      </c>
      <c r="AP103">
        <v>3.8805998587811578E-2</v>
      </c>
    </row>
    <row r="104" spans="1:42" x14ac:dyDescent="0.25">
      <c r="A104" t="s">
        <v>310</v>
      </c>
      <c r="B104" t="s">
        <v>311</v>
      </c>
      <c r="C104" t="s">
        <v>233</v>
      </c>
      <c r="D104" t="s">
        <v>222</v>
      </c>
      <c r="F104">
        <v>4655.5</v>
      </c>
      <c r="H104">
        <v>3805123573</v>
      </c>
      <c r="I104">
        <v>69567301.760000005</v>
      </c>
      <c r="J104">
        <v>14943.03</v>
      </c>
      <c r="L104">
        <v>54.69</v>
      </c>
      <c r="M104">
        <v>16.82</v>
      </c>
      <c r="N104">
        <v>78305.509999999995</v>
      </c>
      <c r="P104">
        <v>23.91</v>
      </c>
      <c r="Q104">
        <v>111313</v>
      </c>
      <c r="S104">
        <v>0.75570000000000004</v>
      </c>
      <c r="T104">
        <v>0.75570000000000004</v>
      </c>
      <c r="V104">
        <v>52572009.939999998</v>
      </c>
      <c r="X104">
        <v>4748957.0599999996</v>
      </c>
      <c r="Y104">
        <v>4842709.97</v>
      </c>
      <c r="Z104">
        <v>62163676.969999999</v>
      </c>
      <c r="AA104">
        <v>0.89357608240230813</v>
      </c>
      <c r="AB104">
        <v>4252693657</v>
      </c>
      <c r="AC104">
        <v>2.9774599999999998E-2</v>
      </c>
      <c r="AD104">
        <v>126622252.55</v>
      </c>
      <c r="AE104">
        <v>55959768.340000004</v>
      </c>
      <c r="AF104">
        <v>108531778.28</v>
      </c>
      <c r="AH104">
        <v>1435617.04</v>
      </c>
      <c r="AJ104">
        <v>4689925.9800000004</v>
      </c>
      <c r="AK104">
        <v>117970661.32000001</v>
      </c>
      <c r="AL104">
        <v>1.6957774462345339</v>
      </c>
      <c r="AO104">
        <v>1020.0745483836322</v>
      </c>
      <c r="AP104">
        <v>4.0255407631548903E-2</v>
      </c>
    </row>
    <row r="105" spans="1:42" x14ac:dyDescent="0.25">
      <c r="A105" t="s">
        <v>312</v>
      </c>
      <c r="B105" t="s">
        <v>313</v>
      </c>
      <c r="C105" t="s">
        <v>233</v>
      </c>
      <c r="D105" t="s">
        <v>222</v>
      </c>
      <c r="F105">
        <v>5247.5</v>
      </c>
      <c r="H105">
        <v>4979321128</v>
      </c>
      <c r="I105">
        <v>71408491.920000002</v>
      </c>
      <c r="J105">
        <v>13608.09</v>
      </c>
      <c r="L105">
        <v>69.73</v>
      </c>
      <c r="M105">
        <v>21.45</v>
      </c>
      <c r="N105">
        <v>112558.87</v>
      </c>
      <c r="P105">
        <v>90.63</v>
      </c>
      <c r="Q105">
        <v>475580.92</v>
      </c>
      <c r="S105">
        <v>0.91120000000000001</v>
      </c>
      <c r="T105">
        <v>0.9</v>
      </c>
      <c r="V105">
        <v>64267642.719999999</v>
      </c>
      <c r="X105">
        <v>2573140.42</v>
      </c>
      <c r="Y105">
        <v>3347337.61</v>
      </c>
      <c r="Z105">
        <v>70188120.75</v>
      </c>
      <c r="AA105">
        <v>0.9829099993966095</v>
      </c>
      <c r="AB105">
        <v>5610219865</v>
      </c>
      <c r="AC105">
        <v>1.80295E-2</v>
      </c>
      <c r="AD105">
        <v>101149459.05</v>
      </c>
      <c r="AE105">
        <v>33193634.690000001</v>
      </c>
      <c r="AF105">
        <v>97461277.409999996</v>
      </c>
      <c r="AH105">
        <v>277770.49</v>
      </c>
      <c r="AJ105">
        <v>3342590.51</v>
      </c>
      <c r="AK105">
        <v>103377008.34</v>
      </c>
      <c r="AL105">
        <v>1.4476850800296246</v>
      </c>
      <c r="AO105">
        <v>490.35548737494042</v>
      </c>
      <c r="AP105">
        <v>2.4890838507699069E-2</v>
      </c>
    </row>
    <row r="106" spans="1:42" x14ac:dyDescent="0.25">
      <c r="A106" t="s">
        <v>314</v>
      </c>
      <c r="B106" t="s">
        <v>232</v>
      </c>
      <c r="C106" t="s">
        <v>233</v>
      </c>
      <c r="D106" t="s">
        <v>97</v>
      </c>
      <c r="F106">
        <v>89</v>
      </c>
      <c r="H106">
        <v>0</v>
      </c>
      <c r="I106">
        <v>1385092.29</v>
      </c>
      <c r="J106">
        <v>15562.83</v>
      </c>
      <c r="L106">
        <v>0</v>
      </c>
      <c r="M106">
        <v>0</v>
      </c>
      <c r="N106">
        <v>0</v>
      </c>
      <c r="P106">
        <v>0</v>
      </c>
      <c r="Q106">
        <v>0</v>
      </c>
      <c r="S106">
        <v>0</v>
      </c>
      <c r="T106">
        <v>0.1</v>
      </c>
      <c r="V106">
        <v>138509.22</v>
      </c>
      <c r="X106">
        <v>0</v>
      </c>
      <c r="Y106">
        <v>597432.62</v>
      </c>
      <c r="Z106">
        <v>735941.84</v>
      </c>
      <c r="AA106">
        <v>0.53133054404627433</v>
      </c>
      <c r="AB106">
        <v>0</v>
      </c>
      <c r="AC106">
        <v>0</v>
      </c>
      <c r="AD106">
        <v>0</v>
      </c>
      <c r="AE106">
        <v>0</v>
      </c>
      <c r="AF106">
        <v>138509.22</v>
      </c>
      <c r="AH106">
        <v>0</v>
      </c>
      <c r="AJ106">
        <v>597432.62</v>
      </c>
      <c r="AK106">
        <v>735941.84</v>
      </c>
      <c r="AL106">
        <v>0.53133054404627433</v>
      </c>
      <c r="AO106">
        <v>0</v>
      </c>
      <c r="AP106">
        <v>0</v>
      </c>
    </row>
    <row r="107" spans="1:42" x14ac:dyDescent="0.25">
      <c r="A107" t="s">
        <v>315</v>
      </c>
      <c r="B107" t="s">
        <v>316</v>
      </c>
      <c r="C107" t="s">
        <v>233</v>
      </c>
      <c r="D107" t="s">
        <v>97</v>
      </c>
      <c r="F107">
        <v>1422</v>
      </c>
      <c r="H107">
        <v>0</v>
      </c>
      <c r="I107">
        <v>22499117.52</v>
      </c>
      <c r="J107">
        <v>15822.16</v>
      </c>
      <c r="L107">
        <v>0</v>
      </c>
      <c r="M107">
        <v>0</v>
      </c>
      <c r="N107">
        <v>0</v>
      </c>
      <c r="P107">
        <v>0</v>
      </c>
      <c r="Q107">
        <v>0</v>
      </c>
      <c r="S107">
        <v>0</v>
      </c>
      <c r="T107">
        <v>0.1</v>
      </c>
      <c r="V107">
        <v>2249911.75</v>
      </c>
      <c r="X107">
        <v>0</v>
      </c>
      <c r="Y107">
        <v>9531703.5199999996</v>
      </c>
      <c r="Z107">
        <v>11781615.27</v>
      </c>
      <c r="AA107">
        <v>0.52364788350152147</v>
      </c>
      <c r="AB107">
        <v>0</v>
      </c>
      <c r="AC107">
        <v>0</v>
      </c>
      <c r="AD107">
        <v>0</v>
      </c>
      <c r="AE107">
        <v>0</v>
      </c>
      <c r="AF107">
        <v>2249911.75</v>
      </c>
      <c r="AH107">
        <v>0</v>
      </c>
      <c r="AJ107">
        <v>9531703.5199999996</v>
      </c>
      <c r="AK107">
        <v>11781615.27</v>
      </c>
      <c r="AL107">
        <v>0.52364788350152147</v>
      </c>
      <c r="AO107">
        <v>0</v>
      </c>
      <c r="AP107">
        <v>0</v>
      </c>
    </row>
    <row r="108" spans="1:42" x14ac:dyDescent="0.25">
      <c r="A108" t="s">
        <v>317</v>
      </c>
      <c r="B108" t="s">
        <v>318</v>
      </c>
      <c r="C108" t="s">
        <v>233</v>
      </c>
      <c r="D108" t="s">
        <v>211</v>
      </c>
      <c r="F108">
        <v>190.75</v>
      </c>
      <c r="H108">
        <v>232500130</v>
      </c>
      <c r="I108">
        <v>2615340.2000000002</v>
      </c>
      <c r="J108">
        <v>13710.82</v>
      </c>
      <c r="L108">
        <v>88.89</v>
      </c>
      <c r="M108">
        <v>61.53</v>
      </c>
      <c r="N108">
        <v>11736.84</v>
      </c>
      <c r="P108">
        <v>2460.16</v>
      </c>
      <c r="Q108">
        <v>469275.52</v>
      </c>
      <c r="S108">
        <v>0.99990000000000001</v>
      </c>
      <c r="T108">
        <v>0.9</v>
      </c>
      <c r="V108">
        <v>2353806.1800000002</v>
      </c>
      <c r="X108">
        <v>150235.68</v>
      </c>
      <c r="Y108">
        <v>269657.56</v>
      </c>
      <c r="Z108">
        <v>2773699.4200000004</v>
      </c>
      <c r="AA108">
        <v>1</v>
      </c>
      <c r="AB108">
        <v>375188408</v>
      </c>
      <c r="AC108">
        <v>1.4324E-2</v>
      </c>
      <c r="AD108">
        <v>5374198.75</v>
      </c>
      <c r="AE108">
        <v>2718353.31</v>
      </c>
      <c r="AF108">
        <v>5072159.49</v>
      </c>
      <c r="AH108">
        <v>145382.84</v>
      </c>
      <c r="AJ108">
        <v>269657.56</v>
      </c>
      <c r="AK108">
        <v>5492052.7299999995</v>
      </c>
      <c r="AL108">
        <v>2.0999381763030289</v>
      </c>
      <c r="AO108">
        <v>787.60513761467882</v>
      </c>
      <c r="AP108">
        <v>2.7355105164840618E-2</v>
      </c>
    </row>
    <row r="109" spans="1:42" x14ac:dyDescent="0.25">
      <c r="A109" t="s">
        <v>319</v>
      </c>
      <c r="B109" t="s">
        <v>320</v>
      </c>
      <c r="C109" t="s">
        <v>233</v>
      </c>
      <c r="D109" t="s">
        <v>211</v>
      </c>
      <c r="F109">
        <v>405.64</v>
      </c>
      <c r="H109">
        <v>152397554</v>
      </c>
      <c r="I109">
        <v>5972076.5</v>
      </c>
      <c r="J109">
        <v>14722.6</v>
      </c>
      <c r="L109">
        <v>25.51</v>
      </c>
      <c r="M109">
        <v>17.66</v>
      </c>
      <c r="N109">
        <v>7163.6</v>
      </c>
      <c r="P109">
        <v>32.83</v>
      </c>
      <c r="Q109">
        <v>13317.16</v>
      </c>
      <c r="S109">
        <v>0.79139999999999999</v>
      </c>
      <c r="T109">
        <v>0.79139999999999999</v>
      </c>
      <c r="V109">
        <v>4726301.34</v>
      </c>
      <c r="X109">
        <v>50094.91</v>
      </c>
      <c r="Y109">
        <v>519537.40999999992</v>
      </c>
      <c r="Z109">
        <v>5295933.66</v>
      </c>
      <c r="AA109">
        <v>0.88678262242621975</v>
      </c>
      <c r="AB109">
        <v>169329463</v>
      </c>
      <c r="AC109">
        <v>1.9760400000000001E-2</v>
      </c>
      <c r="AD109">
        <v>3346017.92</v>
      </c>
      <c r="AE109">
        <v>0</v>
      </c>
      <c r="AF109">
        <v>4726301.34</v>
      </c>
      <c r="AH109">
        <v>200700.94</v>
      </c>
      <c r="AJ109">
        <v>496814.57</v>
      </c>
      <c r="AK109">
        <v>5273210.82</v>
      </c>
      <c r="AL109">
        <v>0.882977774983291</v>
      </c>
      <c r="AO109">
        <v>123.49598165861356</v>
      </c>
      <c r="AP109">
        <v>9.4998875846196498E-3</v>
      </c>
    </row>
    <row r="110" spans="1:42" x14ac:dyDescent="0.25">
      <c r="A110" t="s">
        <v>321</v>
      </c>
      <c r="B110" t="s">
        <v>322</v>
      </c>
      <c r="C110" t="s">
        <v>233</v>
      </c>
      <c r="D110" t="s">
        <v>211</v>
      </c>
      <c r="F110">
        <v>1033.97</v>
      </c>
      <c r="H110">
        <v>374324590</v>
      </c>
      <c r="I110">
        <v>14886283.539999999</v>
      </c>
      <c r="J110">
        <v>14397.21</v>
      </c>
      <c r="L110">
        <v>25.14</v>
      </c>
      <c r="M110">
        <v>17.399999999999999</v>
      </c>
      <c r="N110">
        <v>17991.07</v>
      </c>
      <c r="P110">
        <v>29.92</v>
      </c>
      <c r="Q110">
        <v>30936.38</v>
      </c>
      <c r="S110">
        <v>0.78069999999999995</v>
      </c>
      <c r="T110">
        <v>0.78069999999999995</v>
      </c>
      <c r="V110">
        <v>11621721.550000001</v>
      </c>
      <c r="X110">
        <v>155981.01999999999</v>
      </c>
      <c r="Y110">
        <v>1277298.0000000002</v>
      </c>
      <c r="Z110">
        <v>13055000.57</v>
      </c>
      <c r="AA110">
        <v>0.87698185614433088</v>
      </c>
      <c r="AB110">
        <v>417033989</v>
      </c>
      <c r="AC110">
        <v>1.9237000000000001E-2</v>
      </c>
      <c r="AD110">
        <v>8022482.8399999999</v>
      </c>
      <c r="AE110">
        <v>0</v>
      </c>
      <c r="AF110">
        <v>11621721.550000001</v>
      </c>
      <c r="AH110">
        <v>399088.43</v>
      </c>
      <c r="AJ110">
        <v>1228202.8799999999</v>
      </c>
      <c r="AK110">
        <v>13005905.449999999</v>
      </c>
      <c r="AL110">
        <v>0.87368384560542911</v>
      </c>
      <c r="AO110">
        <v>150.85642716906679</v>
      </c>
      <c r="AP110">
        <v>1.1993091953471029E-2</v>
      </c>
    </row>
    <row r="111" spans="1:42" x14ac:dyDescent="0.25">
      <c r="A111" t="s">
        <v>323</v>
      </c>
      <c r="B111" t="s">
        <v>324</v>
      </c>
      <c r="C111" t="s">
        <v>233</v>
      </c>
      <c r="D111" t="s">
        <v>211</v>
      </c>
      <c r="F111">
        <v>1324.25</v>
      </c>
      <c r="H111">
        <v>334373243</v>
      </c>
      <c r="I111">
        <v>20609894.239999998</v>
      </c>
      <c r="J111">
        <v>15563.44</v>
      </c>
      <c r="L111">
        <v>16.22</v>
      </c>
      <c r="M111">
        <v>11.22</v>
      </c>
      <c r="N111">
        <v>14858.08</v>
      </c>
      <c r="P111">
        <v>0.5</v>
      </c>
      <c r="Q111">
        <v>662.12</v>
      </c>
      <c r="S111">
        <v>0.45989999999999998</v>
      </c>
      <c r="T111">
        <v>0.45989999999999998</v>
      </c>
      <c r="V111">
        <v>9478490.3599999994</v>
      </c>
      <c r="X111">
        <v>598813.69999999995</v>
      </c>
      <c r="Y111">
        <v>3725387.4399999995</v>
      </c>
      <c r="Z111">
        <v>13802691.499999998</v>
      </c>
      <c r="AA111">
        <v>0.66971190338335285</v>
      </c>
      <c r="AB111">
        <v>360171984</v>
      </c>
      <c r="AC111">
        <v>3.2730500000000003E-2</v>
      </c>
      <c r="AD111">
        <v>11788609.119999999</v>
      </c>
      <c r="AE111">
        <v>1062423.6100000001</v>
      </c>
      <c r="AF111">
        <v>10540913.970000001</v>
      </c>
      <c r="AH111">
        <v>1499065.27</v>
      </c>
      <c r="AJ111">
        <v>3230264.02</v>
      </c>
      <c r="AK111">
        <v>14369991.689999999</v>
      </c>
      <c r="AL111">
        <v>0.69723752692095331</v>
      </c>
      <c r="AO111">
        <v>452.19082499528031</v>
      </c>
      <c r="AP111">
        <v>4.1671123610788945E-2</v>
      </c>
    </row>
    <row r="112" spans="1:42" x14ac:dyDescent="0.25">
      <c r="A112" t="s">
        <v>325</v>
      </c>
      <c r="B112" t="s">
        <v>326</v>
      </c>
      <c r="C112" t="s">
        <v>233</v>
      </c>
      <c r="D112" t="s">
        <v>211</v>
      </c>
      <c r="F112">
        <v>2509.8000000000002</v>
      </c>
      <c r="H112">
        <v>747857845</v>
      </c>
      <c r="I112">
        <v>39579850.630000003</v>
      </c>
      <c r="J112">
        <v>15770.12</v>
      </c>
      <c r="L112">
        <v>18.89</v>
      </c>
      <c r="M112">
        <v>13.07</v>
      </c>
      <c r="N112">
        <v>32803.08</v>
      </c>
      <c r="P112">
        <v>1.29</v>
      </c>
      <c r="Q112">
        <v>3237.64</v>
      </c>
      <c r="S112">
        <v>0.56410000000000005</v>
      </c>
      <c r="T112">
        <v>0.56410000000000005</v>
      </c>
      <c r="V112">
        <v>22326993.739999998</v>
      </c>
      <c r="X112">
        <v>3186322.06</v>
      </c>
      <c r="Y112">
        <v>6423417.2499999991</v>
      </c>
      <c r="Z112">
        <v>31936733.049999997</v>
      </c>
      <c r="AA112">
        <v>0.80689372348952682</v>
      </c>
      <c r="AB112">
        <v>776499547</v>
      </c>
      <c r="AC112">
        <v>4.4194900000000002E-2</v>
      </c>
      <c r="AD112">
        <v>34317319.82</v>
      </c>
      <c r="AE112">
        <v>6763742.9400000004</v>
      </c>
      <c r="AF112">
        <v>29090736.68</v>
      </c>
      <c r="AH112">
        <v>3375466.81</v>
      </c>
      <c r="AJ112">
        <v>5771593.4199999999</v>
      </c>
      <c r="AK112">
        <v>38048652.159999996</v>
      </c>
      <c r="AL112">
        <v>0.96131368750443391</v>
      </c>
      <c r="AO112">
        <v>1269.5521794565304</v>
      </c>
      <c r="AP112">
        <v>8.3743362224792159E-2</v>
      </c>
    </row>
    <row r="113" spans="1:42" x14ac:dyDescent="0.25">
      <c r="A113" t="s">
        <v>327</v>
      </c>
      <c r="B113" t="s">
        <v>328</v>
      </c>
      <c r="C113" t="s">
        <v>233</v>
      </c>
      <c r="D113" t="s">
        <v>211</v>
      </c>
      <c r="F113">
        <v>1322.96</v>
      </c>
      <c r="H113">
        <v>308095076</v>
      </c>
      <c r="I113">
        <v>20077045.18</v>
      </c>
      <c r="J113">
        <v>15175.85</v>
      </c>
      <c r="L113">
        <v>15.34</v>
      </c>
      <c r="M113">
        <v>10.62</v>
      </c>
      <c r="N113">
        <v>14049.83</v>
      </c>
      <c r="P113">
        <v>1.71</v>
      </c>
      <c r="Q113">
        <v>2262.2600000000002</v>
      </c>
      <c r="S113">
        <v>0.42630000000000001</v>
      </c>
      <c r="T113">
        <v>0.42630000000000001</v>
      </c>
      <c r="V113">
        <v>8558844.3599999994</v>
      </c>
      <c r="X113">
        <v>824586.31</v>
      </c>
      <c r="Y113">
        <v>3652799.25</v>
      </c>
      <c r="Z113">
        <v>13036229.92</v>
      </c>
      <c r="AA113">
        <v>0.6493101849960573</v>
      </c>
      <c r="AB113">
        <v>336510951</v>
      </c>
      <c r="AC113">
        <v>4.3271299999999999E-2</v>
      </c>
      <c r="AD113">
        <v>14561266.310000001</v>
      </c>
      <c r="AE113">
        <v>2558832.4700000002</v>
      </c>
      <c r="AF113">
        <v>11117676.83</v>
      </c>
      <c r="AH113">
        <v>1297805.8</v>
      </c>
      <c r="AJ113">
        <v>3197671.97</v>
      </c>
      <c r="AK113">
        <v>15139935.110000001</v>
      </c>
      <c r="AL113">
        <v>0.75409179858208608</v>
      </c>
      <c r="AO113">
        <v>623.28892029993347</v>
      </c>
      <c r="AP113">
        <v>5.4464322601710281E-2</v>
      </c>
    </row>
    <row r="114" spans="1:42" x14ac:dyDescent="0.25">
      <c r="A114" t="s">
        <v>329</v>
      </c>
      <c r="B114" t="s">
        <v>330</v>
      </c>
      <c r="C114" t="s">
        <v>233</v>
      </c>
      <c r="D114" t="s">
        <v>211</v>
      </c>
      <c r="F114">
        <v>578.64</v>
      </c>
      <c r="H114">
        <v>211333150</v>
      </c>
      <c r="I114">
        <v>9526598.3699999992</v>
      </c>
      <c r="J114">
        <v>16463.77</v>
      </c>
      <c r="L114">
        <v>22.18</v>
      </c>
      <c r="M114">
        <v>15.35</v>
      </c>
      <c r="N114">
        <v>8882.1200000000008</v>
      </c>
      <c r="P114">
        <v>11.69</v>
      </c>
      <c r="Q114">
        <v>6764.3</v>
      </c>
      <c r="S114">
        <v>0.68589999999999995</v>
      </c>
      <c r="T114">
        <v>0.68589999999999995</v>
      </c>
      <c r="V114">
        <v>6534293.8200000003</v>
      </c>
      <c r="X114">
        <v>555532.80000000005</v>
      </c>
      <c r="Y114">
        <v>1640985.51</v>
      </c>
      <c r="Z114">
        <v>8730812.1300000008</v>
      </c>
      <c r="AA114">
        <v>0.91646690569994105</v>
      </c>
      <c r="AB114">
        <v>213867916</v>
      </c>
      <c r="AC114">
        <v>3.7340100000000001E-2</v>
      </c>
      <c r="AD114">
        <v>7985849.3700000001</v>
      </c>
      <c r="AE114">
        <v>995621.95</v>
      </c>
      <c r="AF114">
        <v>7529915.7699999996</v>
      </c>
      <c r="AH114">
        <v>1022816.73</v>
      </c>
      <c r="AJ114">
        <v>1555546.46</v>
      </c>
      <c r="AK114">
        <v>9640995.0299999993</v>
      </c>
      <c r="AL114">
        <v>1.012008132972231</v>
      </c>
      <c r="AO114">
        <v>960.06636250518466</v>
      </c>
      <c r="AP114">
        <v>5.7621936145734125E-2</v>
      </c>
    </row>
    <row r="115" spans="1:42" x14ac:dyDescent="0.25">
      <c r="A115" t="s">
        <v>331</v>
      </c>
      <c r="B115" t="s">
        <v>332</v>
      </c>
      <c r="C115" t="s">
        <v>233</v>
      </c>
      <c r="D115" t="s">
        <v>211</v>
      </c>
      <c r="F115">
        <v>753.75</v>
      </c>
      <c r="H115">
        <v>132575889</v>
      </c>
      <c r="I115">
        <v>11476077.529999999</v>
      </c>
      <c r="J115">
        <v>15225.31</v>
      </c>
      <c r="L115">
        <v>11.55</v>
      </c>
      <c r="M115">
        <v>7.99</v>
      </c>
      <c r="N115">
        <v>6022.46</v>
      </c>
      <c r="P115">
        <v>15.52</v>
      </c>
      <c r="Q115">
        <v>11698.2</v>
      </c>
      <c r="S115">
        <v>0.2883</v>
      </c>
      <c r="T115">
        <v>0.2883</v>
      </c>
      <c r="V115">
        <v>3308553.15</v>
      </c>
      <c r="X115">
        <v>207115.46</v>
      </c>
      <c r="Y115">
        <v>3454286.6999999997</v>
      </c>
      <c r="Z115">
        <v>6969955.3099999996</v>
      </c>
      <c r="AA115">
        <v>0.60734648156389726</v>
      </c>
      <c r="AB115">
        <v>142468041</v>
      </c>
      <c r="AC115">
        <v>2.93168E-2</v>
      </c>
      <c r="AD115">
        <v>4176707.06</v>
      </c>
      <c r="AE115">
        <v>250288.77</v>
      </c>
      <c r="AF115">
        <v>3558841.92</v>
      </c>
      <c r="AH115">
        <v>775461.9</v>
      </c>
      <c r="AJ115">
        <v>3149798.85</v>
      </c>
      <c r="AK115">
        <v>6915756.2300000004</v>
      </c>
      <c r="AL115">
        <v>0.6026236936724495</v>
      </c>
      <c r="AO115">
        <v>274.78004643449418</v>
      </c>
      <c r="AP115">
        <v>2.9948345938156352E-2</v>
      </c>
    </row>
    <row r="116" spans="1:42" x14ac:dyDescent="0.25">
      <c r="A116" t="s">
        <v>333</v>
      </c>
      <c r="B116" t="s">
        <v>334</v>
      </c>
      <c r="C116" t="s">
        <v>233</v>
      </c>
      <c r="D116" t="s">
        <v>211</v>
      </c>
      <c r="F116">
        <v>582</v>
      </c>
      <c r="H116">
        <v>179169534</v>
      </c>
      <c r="I116">
        <v>9047311.2300000004</v>
      </c>
      <c r="J116">
        <v>15545.2</v>
      </c>
      <c r="L116">
        <v>19.8</v>
      </c>
      <c r="M116">
        <v>13.7</v>
      </c>
      <c r="N116">
        <v>7973.4</v>
      </c>
      <c r="P116">
        <v>3.13</v>
      </c>
      <c r="Q116">
        <v>1821.66</v>
      </c>
      <c r="S116">
        <v>0.59889999999999999</v>
      </c>
      <c r="T116">
        <v>0.59889999999999999</v>
      </c>
      <c r="V116">
        <v>5418434.6900000004</v>
      </c>
      <c r="X116">
        <v>74586.63</v>
      </c>
      <c r="Y116">
        <v>927562.68</v>
      </c>
      <c r="Z116">
        <v>6420584</v>
      </c>
      <c r="AA116">
        <v>0.70966763901190566</v>
      </c>
      <c r="AB116">
        <v>210198218</v>
      </c>
      <c r="AC116">
        <v>2.5068E-2</v>
      </c>
      <c r="AD116">
        <v>5269248.92</v>
      </c>
      <c r="AE116">
        <v>0</v>
      </c>
      <c r="AF116">
        <v>5418434.6900000004</v>
      </c>
      <c r="AH116">
        <v>405704.69</v>
      </c>
      <c r="AJ116">
        <v>809773.47</v>
      </c>
      <c r="AK116">
        <v>6302794.79</v>
      </c>
      <c r="AL116">
        <v>0.69664838865060241</v>
      </c>
      <c r="AO116">
        <v>128.15572164948455</v>
      </c>
      <c r="AP116">
        <v>1.1833897895317642E-2</v>
      </c>
    </row>
    <row r="117" spans="1:42" x14ac:dyDescent="0.25">
      <c r="A117" t="s">
        <v>335</v>
      </c>
      <c r="B117" t="s">
        <v>336</v>
      </c>
      <c r="C117" t="s">
        <v>233</v>
      </c>
      <c r="D117" t="s">
        <v>211</v>
      </c>
      <c r="F117">
        <v>2492.2199999999998</v>
      </c>
      <c r="H117">
        <v>433417986</v>
      </c>
      <c r="I117">
        <v>40189643.289999999</v>
      </c>
      <c r="J117">
        <v>16126.04</v>
      </c>
      <c r="L117">
        <v>10.78</v>
      </c>
      <c r="M117">
        <v>7.46</v>
      </c>
      <c r="N117">
        <v>18591.96</v>
      </c>
      <c r="P117">
        <v>19.98</v>
      </c>
      <c r="Q117">
        <v>49794.55</v>
      </c>
      <c r="S117">
        <v>0.26329999999999998</v>
      </c>
      <c r="T117">
        <v>0.26329999999999998</v>
      </c>
      <c r="V117">
        <v>10581933.07</v>
      </c>
      <c r="X117">
        <v>937309.22</v>
      </c>
      <c r="Y117">
        <v>15820176.890000002</v>
      </c>
      <c r="Z117">
        <v>27339419.180000003</v>
      </c>
      <c r="AA117">
        <v>0.68026030942162174</v>
      </c>
      <c r="AB117">
        <v>452577158</v>
      </c>
      <c r="AC117">
        <v>3.90502E-2</v>
      </c>
      <c r="AD117">
        <v>17673228.530000001</v>
      </c>
      <c r="AE117">
        <v>1867138.09</v>
      </c>
      <c r="AF117">
        <v>12449071.16</v>
      </c>
      <c r="AH117">
        <v>4676171.58</v>
      </c>
      <c r="AJ117">
        <v>14325019.23</v>
      </c>
      <c r="AK117">
        <v>27711399.609999999</v>
      </c>
      <c r="AL117">
        <v>0.68951593847301351</v>
      </c>
      <c r="AO117">
        <v>376.09409281684606</v>
      </c>
      <c r="AP117">
        <v>3.3823958125224408E-2</v>
      </c>
    </row>
    <row r="118" spans="1:42" x14ac:dyDescent="0.25">
      <c r="A118" t="s">
        <v>337</v>
      </c>
      <c r="B118" t="s">
        <v>338</v>
      </c>
      <c r="C118" t="s">
        <v>233</v>
      </c>
      <c r="D118" t="s">
        <v>211</v>
      </c>
      <c r="F118">
        <v>2290.23</v>
      </c>
      <c r="H118">
        <v>325368080</v>
      </c>
      <c r="I118">
        <v>38058373.600000001</v>
      </c>
      <c r="J118">
        <v>16617.7</v>
      </c>
      <c r="L118">
        <v>8.5399999999999991</v>
      </c>
      <c r="M118">
        <v>5.91</v>
      </c>
      <c r="N118">
        <v>13535.25</v>
      </c>
      <c r="P118">
        <v>36.24</v>
      </c>
      <c r="Q118">
        <v>82997.929999999993</v>
      </c>
      <c r="S118">
        <v>0.19689999999999999</v>
      </c>
      <c r="T118">
        <v>0.19689999999999999</v>
      </c>
      <c r="V118">
        <v>7493693.7599999998</v>
      </c>
      <c r="X118">
        <v>1108311</v>
      </c>
      <c r="Y118">
        <v>17883577.440000001</v>
      </c>
      <c r="Z118">
        <v>26485582.200000003</v>
      </c>
      <c r="AA118">
        <v>0.69591996963317426</v>
      </c>
      <c r="AB118">
        <v>325368080</v>
      </c>
      <c r="AC118">
        <v>3.9861199999999999E-2</v>
      </c>
      <c r="AD118">
        <v>12969562.109999999</v>
      </c>
      <c r="AE118">
        <v>1078198.47</v>
      </c>
      <c r="AF118">
        <v>8571892.2300000004</v>
      </c>
      <c r="AH118">
        <v>7017503.9500000002</v>
      </c>
      <c r="AJ118">
        <v>15749694.619999999</v>
      </c>
      <c r="AK118">
        <v>25429897.850000001</v>
      </c>
      <c r="AL118">
        <v>0.66818141303862755</v>
      </c>
      <c r="AO118">
        <v>483.92999829711425</v>
      </c>
      <c r="AP118">
        <v>4.3582990641073294E-2</v>
      </c>
    </row>
    <row r="119" spans="1:42" x14ac:dyDescent="0.25">
      <c r="A119" t="s">
        <v>339</v>
      </c>
      <c r="B119" t="s">
        <v>340</v>
      </c>
      <c r="C119" t="s">
        <v>233</v>
      </c>
      <c r="D119" t="s">
        <v>211</v>
      </c>
      <c r="F119">
        <v>4439.55</v>
      </c>
      <c r="H119">
        <v>472367224</v>
      </c>
      <c r="I119">
        <v>75126337</v>
      </c>
      <c r="J119">
        <v>16922.060000000001</v>
      </c>
      <c r="L119">
        <v>6.28</v>
      </c>
      <c r="M119">
        <v>4.34</v>
      </c>
      <c r="N119">
        <v>19267.64</v>
      </c>
      <c r="P119">
        <v>57.6</v>
      </c>
      <c r="Q119">
        <v>255718.08</v>
      </c>
      <c r="S119">
        <v>0.1411</v>
      </c>
      <c r="T119">
        <v>0.1411</v>
      </c>
      <c r="V119">
        <v>10600326.15</v>
      </c>
      <c r="X119">
        <v>931551.76</v>
      </c>
      <c r="Y119">
        <v>44253451.699999996</v>
      </c>
      <c r="Z119">
        <v>55785329.609999999</v>
      </c>
      <c r="AA119">
        <v>0.74255356826461538</v>
      </c>
      <c r="AB119">
        <v>506286294</v>
      </c>
      <c r="AC119">
        <v>2.68632E-2</v>
      </c>
      <c r="AD119">
        <v>13600469.970000001</v>
      </c>
      <c r="AE119">
        <v>423320.29</v>
      </c>
      <c r="AF119">
        <v>11023646.439999999</v>
      </c>
      <c r="AH119">
        <v>14705749.85</v>
      </c>
      <c r="AJ119">
        <v>40467508.869999997</v>
      </c>
      <c r="AK119">
        <v>52422707.069999993</v>
      </c>
      <c r="AL119">
        <v>0.6977939982618877</v>
      </c>
      <c r="AO119">
        <v>209.83022153146152</v>
      </c>
      <c r="AP119">
        <v>1.777000487128793E-2</v>
      </c>
    </row>
    <row r="120" spans="1:42" x14ac:dyDescent="0.25">
      <c r="A120" t="s">
        <v>341</v>
      </c>
      <c r="B120" t="s">
        <v>342</v>
      </c>
      <c r="C120" t="s">
        <v>233</v>
      </c>
      <c r="D120" t="s">
        <v>211</v>
      </c>
      <c r="F120">
        <v>1396.23</v>
      </c>
      <c r="H120">
        <v>517093839</v>
      </c>
      <c r="I120">
        <v>16482731.560000001</v>
      </c>
      <c r="J120">
        <v>11805.16</v>
      </c>
      <c r="L120">
        <v>31.37</v>
      </c>
      <c r="M120">
        <v>21.71</v>
      </c>
      <c r="N120">
        <v>30312.15</v>
      </c>
      <c r="P120">
        <v>95.64</v>
      </c>
      <c r="Q120">
        <v>133535.43</v>
      </c>
      <c r="S120">
        <v>0.91700000000000004</v>
      </c>
      <c r="T120">
        <v>0.9</v>
      </c>
      <c r="V120">
        <v>14834458.4</v>
      </c>
      <c r="X120">
        <v>224148.86</v>
      </c>
      <c r="Y120">
        <v>1074405.02</v>
      </c>
      <c r="Z120">
        <v>16133012.279999999</v>
      </c>
      <c r="AA120">
        <v>0.9787826866725966</v>
      </c>
      <c r="AB120">
        <v>569464289</v>
      </c>
      <c r="AC120">
        <v>3.9106099999999998E-2</v>
      </c>
      <c r="AD120">
        <v>22269527.43</v>
      </c>
      <c r="AE120">
        <v>6691562.1200000001</v>
      </c>
      <c r="AF120">
        <v>21526020.52</v>
      </c>
      <c r="AH120">
        <v>41297.15</v>
      </c>
      <c r="AJ120">
        <v>1073528.8</v>
      </c>
      <c r="AK120">
        <v>22823698.18</v>
      </c>
      <c r="AL120">
        <v>1.3847036273640556</v>
      </c>
      <c r="AO120">
        <v>160.53863618458277</v>
      </c>
      <c r="AP120">
        <v>9.820882585821155E-3</v>
      </c>
    </row>
    <row r="121" spans="1:42" x14ac:dyDescent="0.25">
      <c r="A121" t="s">
        <v>343</v>
      </c>
      <c r="B121" t="s">
        <v>344</v>
      </c>
      <c r="C121" t="s">
        <v>233</v>
      </c>
      <c r="D121" t="s">
        <v>211</v>
      </c>
      <c r="F121">
        <v>693.38</v>
      </c>
      <c r="H121">
        <v>326567650</v>
      </c>
      <c r="I121">
        <v>9638238.1500000004</v>
      </c>
      <c r="J121">
        <v>13900.36</v>
      </c>
      <c r="L121">
        <v>33.880000000000003</v>
      </c>
      <c r="M121">
        <v>23.45</v>
      </c>
      <c r="N121">
        <v>16259.76</v>
      </c>
      <c r="P121">
        <v>132.71</v>
      </c>
      <c r="Q121">
        <v>92018.45</v>
      </c>
      <c r="S121">
        <v>0.9486</v>
      </c>
      <c r="T121">
        <v>0.9</v>
      </c>
      <c r="V121">
        <v>8674414.3300000001</v>
      </c>
      <c r="X121">
        <v>286877.42</v>
      </c>
      <c r="Y121">
        <v>1594849.9500000002</v>
      </c>
      <c r="Z121">
        <v>10556141.699999999</v>
      </c>
      <c r="AA121">
        <v>1</v>
      </c>
      <c r="AB121">
        <v>355527281</v>
      </c>
      <c r="AC121">
        <v>4.5241299999999998E-2</v>
      </c>
      <c r="AD121">
        <v>16084516.369999999</v>
      </c>
      <c r="AE121">
        <v>6669091.8300000001</v>
      </c>
      <c r="AF121">
        <v>15343506.16</v>
      </c>
      <c r="AH121">
        <v>694621.24</v>
      </c>
      <c r="AJ121">
        <v>1594849.95</v>
      </c>
      <c r="AK121">
        <v>17225233.530000001</v>
      </c>
      <c r="AL121">
        <v>1.7871765837203348</v>
      </c>
      <c r="AO121">
        <v>413.7376618881421</v>
      </c>
      <c r="AP121">
        <v>1.6654486541524408E-2</v>
      </c>
    </row>
    <row r="122" spans="1:42" x14ac:dyDescent="0.25">
      <c r="A122" t="s">
        <v>345</v>
      </c>
      <c r="B122" t="s">
        <v>346</v>
      </c>
      <c r="C122" t="s">
        <v>233</v>
      </c>
      <c r="D122" t="s">
        <v>211</v>
      </c>
      <c r="F122">
        <v>394.29</v>
      </c>
      <c r="H122">
        <v>86528893</v>
      </c>
      <c r="I122">
        <v>5626857.1299999999</v>
      </c>
      <c r="J122">
        <v>14270.85</v>
      </c>
      <c r="L122">
        <v>15.37</v>
      </c>
      <c r="M122">
        <v>10.64</v>
      </c>
      <c r="N122">
        <v>4195.24</v>
      </c>
      <c r="P122">
        <v>1.66</v>
      </c>
      <c r="Q122">
        <v>654.52</v>
      </c>
      <c r="S122">
        <v>0.42749999999999999</v>
      </c>
      <c r="T122">
        <v>0.42749999999999999</v>
      </c>
      <c r="V122">
        <v>2405481.42</v>
      </c>
      <c r="X122">
        <v>221031.82</v>
      </c>
      <c r="Y122">
        <v>1372581.1</v>
      </c>
      <c r="Z122">
        <v>3999094.34</v>
      </c>
      <c r="AA122">
        <v>0.71071545760039578</v>
      </c>
      <c r="AB122">
        <v>101485126</v>
      </c>
      <c r="AC122">
        <v>5.7452900000000001E-2</v>
      </c>
      <c r="AD122">
        <v>5830614.79</v>
      </c>
      <c r="AE122">
        <v>1464244.51</v>
      </c>
      <c r="AF122">
        <v>3869725.93</v>
      </c>
      <c r="AH122">
        <v>550141.16</v>
      </c>
      <c r="AJ122">
        <v>1213433.76</v>
      </c>
      <c r="AK122">
        <v>5304191.51</v>
      </c>
      <c r="AL122">
        <v>0.94265615555090521</v>
      </c>
      <c r="AO122">
        <v>560.58185599431886</v>
      </c>
      <c r="AP122">
        <v>4.1671161303902471E-2</v>
      </c>
    </row>
    <row r="123" spans="1:42" x14ac:dyDescent="0.25">
      <c r="A123" t="s">
        <v>347</v>
      </c>
      <c r="B123" t="s">
        <v>348</v>
      </c>
      <c r="C123" t="s">
        <v>233</v>
      </c>
      <c r="D123" t="s">
        <v>211</v>
      </c>
      <c r="F123">
        <v>1099.81</v>
      </c>
      <c r="H123">
        <v>372705127</v>
      </c>
      <c r="I123">
        <v>15278011.43</v>
      </c>
      <c r="J123">
        <v>13891.5</v>
      </c>
      <c r="L123">
        <v>24.39</v>
      </c>
      <c r="M123">
        <v>16.88</v>
      </c>
      <c r="N123">
        <v>18564.79</v>
      </c>
      <c r="P123">
        <v>24.5</v>
      </c>
      <c r="Q123">
        <v>26945.34</v>
      </c>
      <c r="S123">
        <v>0.75829999999999997</v>
      </c>
      <c r="T123">
        <v>0.75829999999999997</v>
      </c>
      <c r="V123">
        <v>11585316.060000001</v>
      </c>
      <c r="X123">
        <v>212657.46</v>
      </c>
      <c r="Y123">
        <v>1320975.2100000002</v>
      </c>
      <c r="Z123">
        <v>13118948.730000002</v>
      </c>
      <c r="AA123">
        <v>0.85868169362928681</v>
      </c>
      <c r="AB123">
        <v>415261723</v>
      </c>
      <c r="AC123">
        <v>2.9463900000000001E-2</v>
      </c>
      <c r="AD123">
        <v>12235229.880000001</v>
      </c>
      <c r="AE123">
        <v>492829.64</v>
      </c>
      <c r="AF123">
        <v>12078145.699999999</v>
      </c>
      <c r="AH123">
        <v>363916.96</v>
      </c>
      <c r="AJ123">
        <v>1269547.08</v>
      </c>
      <c r="AK123">
        <v>13560350.24</v>
      </c>
      <c r="AL123">
        <v>0.88757298697740272</v>
      </c>
      <c r="AO123">
        <v>193.35836189887345</v>
      </c>
      <c r="AP123">
        <v>1.5682298483169561E-2</v>
      </c>
    </row>
    <row r="124" spans="1:42" x14ac:dyDescent="0.25">
      <c r="A124" t="s">
        <v>349</v>
      </c>
      <c r="B124" t="s">
        <v>350</v>
      </c>
      <c r="C124" t="s">
        <v>233</v>
      </c>
      <c r="D124" t="s">
        <v>211</v>
      </c>
      <c r="F124">
        <v>423.63</v>
      </c>
      <c r="H124">
        <v>281746892</v>
      </c>
      <c r="I124">
        <v>6410763.3600000003</v>
      </c>
      <c r="J124">
        <v>15132.93</v>
      </c>
      <c r="L124">
        <v>43.94</v>
      </c>
      <c r="M124">
        <v>30.42</v>
      </c>
      <c r="N124">
        <v>12886.82</v>
      </c>
      <c r="P124">
        <v>341.88</v>
      </c>
      <c r="Q124">
        <v>144830.62</v>
      </c>
      <c r="S124">
        <v>0.99550000000000005</v>
      </c>
      <c r="T124">
        <v>0.9</v>
      </c>
      <c r="V124">
        <v>5769687.0199999996</v>
      </c>
      <c r="X124">
        <v>382769.57</v>
      </c>
      <c r="Y124">
        <v>626799.72000000009</v>
      </c>
      <c r="Z124">
        <v>6779256.3099999996</v>
      </c>
      <c r="AA124">
        <v>1</v>
      </c>
      <c r="AB124">
        <v>302077939</v>
      </c>
      <c r="AC124">
        <v>2.3274300000000001E-2</v>
      </c>
      <c r="AD124">
        <v>7030652.5700000003</v>
      </c>
      <c r="AE124">
        <v>1134868.99</v>
      </c>
      <c r="AF124">
        <v>6904556.0099999998</v>
      </c>
      <c r="AH124">
        <v>392575.04</v>
      </c>
      <c r="AJ124">
        <v>626799.72</v>
      </c>
      <c r="AK124">
        <v>7914125.2999999998</v>
      </c>
      <c r="AL124">
        <v>1.234505916936544</v>
      </c>
      <c r="AO124">
        <v>903.54689233529257</v>
      </c>
      <c r="AP124">
        <v>4.8365366416425075E-2</v>
      </c>
    </row>
    <row r="125" spans="1:42" x14ac:dyDescent="0.25">
      <c r="A125" t="s">
        <v>351</v>
      </c>
      <c r="B125" t="s">
        <v>352</v>
      </c>
      <c r="C125" t="s">
        <v>233</v>
      </c>
      <c r="D125" t="s">
        <v>211</v>
      </c>
      <c r="F125">
        <v>489.13</v>
      </c>
      <c r="H125">
        <v>147012030</v>
      </c>
      <c r="I125">
        <v>6701876.75</v>
      </c>
      <c r="J125">
        <v>13701.62</v>
      </c>
      <c r="L125">
        <v>21.93</v>
      </c>
      <c r="M125">
        <v>15.18</v>
      </c>
      <c r="N125">
        <v>7424.99</v>
      </c>
      <c r="P125">
        <v>10.56</v>
      </c>
      <c r="Q125">
        <v>5165.21</v>
      </c>
      <c r="S125">
        <v>0.67730000000000001</v>
      </c>
      <c r="T125">
        <v>0.67730000000000001</v>
      </c>
      <c r="V125">
        <v>4539181.12</v>
      </c>
      <c r="X125">
        <v>654718.19999999995</v>
      </c>
      <c r="Y125">
        <v>533441.8600000001</v>
      </c>
      <c r="Z125">
        <v>5727341.1800000006</v>
      </c>
      <c r="AA125">
        <v>0.8545876615830037</v>
      </c>
      <c r="AB125">
        <v>167113769</v>
      </c>
      <c r="AC125">
        <v>3.07821E-2</v>
      </c>
      <c r="AD125">
        <v>5144112.74</v>
      </c>
      <c r="AE125">
        <v>409720.18</v>
      </c>
      <c r="AF125">
        <v>4948901.3</v>
      </c>
      <c r="AH125">
        <v>60352.31</v>
      </c>
      <c r="AJ125">
        <v>524665.88</v>
      </c>
      <c r="AK125">
        <v>6128285.3799999999</v>
      </c>
      <c r="AL125">
        <v>0.91441332161174105</v>
      </c>
      <c r="AO125">
        <v>1338.5361764766012</v>
      </c>
      <c r="AP125">
        <v>0.10683546202608468</v>
      </c>
    </row>
    <row r="126" spans="1:42" x14ac:dyDescent="0.25">
      <c r="A126" t="s">
        <v>353</v>
      </c>
      <c r="B126" t="s">
        <v>354</v>
      </c>
      <c r="C126" t="s">
        <v>233</v>
      </c>
      <c r="D126" t="s">
        <v>211</v>
      </c>
      <c r="F126">
        <v>1322</v>
      </c>
      <c r="H126">
        <v>220878492</v>
      </c>
      <c r="I126">
        <v>16702869.77</v>
      </c>
      <c r="J126">
        <v>12634.54</v>
      </c>
      <c r="L126">
        <v>13.22</v>
      </c>
      <c r="M126">
        <v>9.15</v>
      </c>
      <c r="N126">
        <v>12096.3</v>
      </c>
      <c r="P126">
        <v>7.72</v>
      </c>
      <c r="Q126">
        <v>10205.84</v>
      </c>
      <c r="S126">
        <v>0.3468</v>
      </c>
      <c r="T126">
        <v>0.3468</v>
      </c>
      <c r="V126">
        <v>5792555.2300000004</v>
      </c>
      <c r="X126">
        <v>75958.58</v>
      </c>
      <c r="Y126">
        <v>2557890.7400000002</v>
      </c>
      <c r="Z126">
        <v>8426404.5500000007</v>
      </c>
      <c r="AA126">
        <v>0.50448843019387324</v>
      </c>
      <c r="AB126">
        <v>250404961</v>
      </c>
      <c r="AC126">
        <v>4.1339500000000001E-2</v>
      </c>
      <c r="AD126">
        <v>10351615.880000001</v>
      </c>
      <c r="AE126">
        <v>1581082.23</v>
      </c>
      <c r="AF126">
        <v>7373637.46</v>
      </c>
      <c r="AH126">
        <v>132080.07999999999</v>
      </c>
      <c r="AJ126">
        <v>2492443.5299999998</v>
      </c>
      <c r="AK126">
        <v>9942039.5700000003</v>
      </c>
      <c r="AL126">
        <v>0.59522942505705712</v>
      </c>
      <c r="AO126">
        <v>57.457322239031768</v>
      </c>
      <c r="AP126">
        <v>7.6401405833471251E-3</v>
      </c>
    </row>
    <row r="127" spans="1:42" x14ac:dyDescent="0.25">
      <c r="A127" t="s">
        <v>355</v>
      </c>
      <c r="B127" t="s">
        <v>356</v>
      </c>
      <c r="C127" t="s">
        <v>233</v>
      </c>
      <c r="D127" t="s">
        <v>211</v>
      </c>
      <c r="F127">
        <v>1596.25</v>
      </c>
      <c r="H127">
        <v>487667602</v>
      </c>
      <c r="I127">
        <v>19861653.760000002</v>
      </c>
      <c r="J127">
        <v>12442.69</v>
      </c>
      <c r="L127">
        <v>24.55</v>
      </c>
      <c r="M127">
        <v>16.989999999999998</v>
      </c>
      <c r="N127">
        <v>27120.28</v>
      </c>
      <c r="P127">
        <v>25.6</v>
      </c>
      <c r="Q127">
        <v>40864</v>
      </c>
      <c r="S127">
        <v>0.76319999999999999</v>
      </c>
      <c r="T127">
        <v>0.76319999999999999</v>
      </c>
      <c r="V127">
        <v>15158414.140000001</v>
      </c>
      <c r="X127">
        <v>400688.35</v>
      </c>
      <c r="Y127">
        <v>1492850.4</v>
      </c>
      <c r="Z127">
        <v>17051952.890000001</v>
      </c>
      <c r="AA127">
        <v>0.8585364087023537</v>
      </c>
      <c r="AB127">
        <v>523504237</v>
      </c>
      <c r="AC127">
        <v>5.0816399999999998E-2</v>
      </c>
      <c r="AD127">
        <v>26602600.699999999</v>
      </c>
      <c r="AE127">
        <v>8734203.1799999997</v>
      </c>
      <c r="AF127">
        <v>23892617.32</v>
      </c>
      <c r="AH127">
        <v>209212.5</v>
      </c>
      <c r="AJ127">
        <v>1463254.44</v>
      </c>
      <c r="AK127">
        <v>25756560.110000003</v>
      </c>
      <c r="AL127">
        <v>1.2967983643875585</v>
      </c>
      <c r="AO127">
        <v>251.01854346123727</v>
      </c>
      <c r="AP127">
        <v>1.5556749359726512E-2</v>
      </c>
    </row>
    <row r="128" spans="1:42" x14ac:dyDescent="0.25">
      <c r="A128" t="s">
        <v>357</v>
      </c>
      <c r="B128" t="s">
        <v>358</v>
      </c>
      <c r="C128" t="s">
        <v>233</v>
      </c>
      <c r="D128" t="s">
        <v>211</v>
      </c>
      <c r="F128">
        <v>5954.8</v>
      </c>
      <c r="H128">
        <v>1248436562</v>
      </c>
      <c r="I128">
        <v>73788182.650000006</v>
      </c>
      <c r="J128">
        <v>12391.37</v>
      </c>
      <c r="L128">
        <v>16.91</v>
      </c>
      <c r="M128">
        <v>11.7</v>
      </c>
      <c r="N128">
        <v>69671.16</v>
      </c>
      <c r="P128">
        <v>0.05</v>
      </c>
      <c r="Q128">
        <v>297.74</v>
      </c>
      <c r="S128">
        <v>0.48699999999999999</v>
      </c>
      <c r="T128">
        <v>0.48699999999999999</v>
      </c>
      <c r="V128">
        <v>35934844.950000003</v>
      </c>
      <c r="X128">
        <v>1497699.82</v>
      </c>
      <c r="Y128">
        <v>11224987.670000002</v>
      </c>
      <c r="Z128">
        <v>48657532.440000005</v>
      </c>
      <c r="AA128">
        <v>0.6594217487480023</v>
      </c>
      <c r="AB128">
        <v>1641453175</v>
      </c>
      <c r="AC128">
        <v>4.6750600000000003E-2</v>
      </c>
      <c r="AD128">
        <v>76738920.799999997</v>
      </c>
      <c r="AE128">
        <v>19871584.93</v>
      </c>
      <c r="AF128">
        <v>55806429.880000003</v>
      </c>
      <c r="AH128">
        <v>467547.82</v>
      </c>
      <c r="AJ128">
        <v>11065751.050000001</v>
      </c>
      <c r="AK128">
        <v>68369880.75</v>
      </c>
      <c r="AL128">
        <v>0.92656951688726807</v>
      </c>
      <c r="AO128">
        <v>251.51135554510648</v>
      </c>
      <c r="AP128">
        <v>2.1905842215470005E-2</v>
      </c>
    </row>
    <row r="129" spans="1:42" x14ac:dyDescent="0.25">
      <c r="A129" t="s">
        <v>359</v>
      </c>
      <c r="B129" t="s">
        <v>360</v>
      </c>
      <c r="C129" t="s">
        <v>233</v>
      </c>
      <c r="D129" t="s">
        <v>211</v>
      </c>
      <c r="F129">
        <v>2736.8</v>
      </c>
      <c r="H129">
        <v>227967164</v>
      </c>
      <c r="I129">
        <v>44405146.439999998</v>
      </c>
      <c r="J129">
        <v>16225.2</v>
      </c>
      <c r="L129">
        <v>5.13</v>
      </c>
      <c r="M129">
        <v>3.55</v>
      </c>
      <c r="N129">
        <v>9715.64</v>
      </c>
      <c r="P129">
        <v>70.22</v>
      </c>
      <c r="Q129">
        <v>192178.09</v>
      </c>
      <c r="S129">
        <v>0.1176</v>
      </c>
      <c r="T129">
        <v>0.1176</v>
      </c>
      <c r="V129">
        <v>5222045.22</v>
      </c>
      <c r="X129">
        <v>118252.12</v>
      </c>
      <c r="Y129">
        <v>26535409.84999999</v>
      </c>
      <c r="Z129">
        <v>31875707.18999999</v>
      </c>
      <c r="AA129">
        <v>0.71783812790867108</v>
      </c>
      <c r="AB129">
        <v>257794849</v>
      </c>
      <c r="AC129">
        <v>3.5700500000000003E-2</v>
      </c>
      <c r="AD129">
        <v>9203405</v>
      </c>
      <c r="AE129">
        <v>468207.91</v>
      </c>
      <c r="AF129">
        <v>5690253.1299999999</v>
      </c>
      <c r="AH129">
        <v>7039854.7999999998</v>
      </c>
      <c r="AJ129">
        <v>24549031.239999998</v>
      </c>
      <c r="AK129">
        <v>30357536.489999998</v>
      </c>
      <c r="AL129">
        <v>0.68364905700781653</v>
      </c>
      <c r="AO129">
        <v>43.208170125694238</v>
      </c>
      <c r="AP129">
        <v>3.8953134434657811E-3</v>
      </c>
    </row>
    <row r="130" spans="1:42" x14ac:dyDescent="0.25">
      <c r="A130" t="s">
        <v>361</v>
      </c>
      <c r="B130" t="s">
        <v>362</v>
      </c>
      <c r="C130" t="s">
        <v>233</v>
      </c>
      <c r="D130" t="s">
        <v>211</v>
      </c>
      <c r="F130">
        <v>10590.54</v>
      </c>
      <c r="H130">
        <v>602124291</v>
      </c>
      <c r="I130">
        <v>186977995.41999999</v>
      </c>
      <c r="J130">
        <v>17655.18</v>
      </c>
      <c r="L130">
        <v>3.22</v>
      </c>
      <c r="M130">
        <v>2.2200000000000002</v>
      </c>
      <c r="N130">
        <v>23510.99</v>
      </c>
      <c r="P130">
        <v>94.28</v>
      </c>
      <c r="Q130">
        <v>998476.11</v>
      </c>
      <c r="S130">
        <v>8.4500000000000006E-2</v>
      </c>
      <c r="T130">
        <v>8.4500000000000006E-2</v>
      </c>
      <c r="V130">
        <v>15799640.609999999</v>
      </c>
      <c r="X130">
        <v>4517733.7699999996</v>
      </c>
      <c r="Y130">
        <v>119595787.66999999</v>
      </c>
      <c r="Z130">
        <v>139913162.04999998</v>
      </c>
      <c r="AA130">
        <v>0.74828677960590784</v>
      </c>
      <c r="AB130">
        <v>650480908</v>
      </c>
      <c r="AC130">
        <v>3.1830400000000002E-2</v>
      </c>
      <c r="AD130">
        <v>20705067.489999998</v>
      </c>
      <c r="AE130">
        <v>414508.57</v>
      </c>
      <c r="AF130">
        <v>16214149.18</v>
      </c>
      <c r="AH130">
        <v>36216441.850000001</v>
      </c>
      <c r="AJ130">
        <v>110479630.45999999</v>
      </c>
      <c r="AK130">
        <v>131211513.41</v>
      </c>
      <c r="AL130">
        <v>0.70174842293749951</v>
      </c>
      <c r="AO130">
        <v>426.5820033728213</v>
      </c>
      <c r="AP130">
        <v>3.4430924943936285E-2</v>
      </c>
    </row>
    <row r="131" spans="1:42" x14ac:dyDescent="0.25">
      <c r="A131" t="s">
        <v>363</v>
      </c>
      <c r="B131" t="s">
        <v>364</v>
      </c>
      <c r="C131" t="s">
        <v>233</v>
      </c>
      <c r="D131" t="s">
        <v>211</v>
      </c>
      <c r="F131">
        <v>3388.89</v>
      </c>
      <c r="H131">
        <v>450452029</v>
      </c>
      <c r="I131">
        <v>52385747.719999999</v>
      </c>
      <c r="J131">
        <v>15458.08</v>
      </c>
      <c r="L131">
        <v>8.59</v>
      </c>
      <c r="M131">
        <v>5.94</v>
      </c>
      <c r="N131">
        <v>20130</v>
      </c>
      <c r="P131">
        <v>35.880000000000003</v>
      </c>
      <c r="Q131">
        <v>121593.37</v>
      </c>
      <c r="S131">
        <v>0.19800000000000001</v>
      </c>
      <c r="T131">
        <v>0.19800000000000001</v>
      </c>
      <c r="V131">
        <v>10372378.039999999</v>
      </c>
      <c r="X131">
        <v>345918.92</v>
      </c>
      <c r="Y131">
        <v>25837748.099999998</v>
      </c>
      <c r="Z131">
        <v>36556045.059999995</v>
      </c>
      <c r="AA131">
        <v>0.69782424898067286</v>
      </c>
      <c r="AB131">
        <v>450452029</v>
      </c>
      <c r="AC131">
        <v>4.4478999999999998E-2</v>
      </c>
      <c r="AD131">
        <v>20035655.789999999</v>
      </c>
      <c r="AE131">
        <v>1913328.99</v>
      </c>
      <c r="AF131">
        <v>12285707.029999999</v>
      </c>
      <c r="AH131">
        <v>4260534.5999999996</v>
      </c>
      <c r="AJ131">
        <v>24550317.850000001</v>
      </c>
      <c r="AK131">
        <v>37181943.799999997</v>
      </c>
      <c r="AL131">
        <v>0.70977213112879856</v>
      </c>
      <c r="AO131">
        <v>102.07440194281904</v>
      </c>
      <c r="AP131">
        <v>9.3034114047582418E-3</v>
      </c>
    </row>
    <row r="132" spans="1:42" x14ac:dyDescent="0.25">
      <c r="A132" t="s">
        <v>365</v>
      </c>
      <c r="B132" t="s">
        <v>366</v>
      </c>
      <c r="C132" t="s">
        <v>233</v>
      </c>
      <c r="D132" t="s">
        <v>211</v>
      </c>
      <c r="F132">
        <v>1480.25</v>
      </c>
      <c r="H132">
        <v>528885642</v>
      </c>
      <c r="I132">
        <v>17042812.91</v>
      </c>
      <c r="J132">
        <v>11513.46</v>
      </c>
      <c r="L132">
        <v>31.03</v>
      </c>
      <c r="M132">
        <v>21.48</v>
      </c>
      <c r="N132">
        <v>31795.77</v>
      </c>
      <c r="P132">
        <v>91.2</v>
      </c>
      <c r="Q132">
        <v>134998.79999999999</v>
      </c>
      <c r="S132">
        <v>0.91190000000000004</v>
      </c>
      <c r="T132">
        <v>0.9</v>
      </c>
      <c r="V132">
        <v>15338531.609999999</v>
      </c>
      <c r="X132">
        <v>88964.61</v>
      </c>
      <c r="Y132">
        <v>1112485.44</v>
      </c>
      <c r="Z132">
        <v>16539981.659999998</v>
      </c>
      <c r="AA132">
        <v>0.97049599425544586</v>
      </c>
      <c r="AB132">
        <v>602362446</v>
      </c>
      <c r="AC132">
        <v>2.8918599999999999E-2</v>
      </c>
      <c r="AD132">
        <v>17419478.629999999</v>
      </c>
      <c r="AE132">
        <v>1872852.31</v>
      </c>
      <c r="AF132">
        <v>17211383.920000002</v>
      </c>
      <c r="AH132">
        <v>14079.3</v>
      </c>
      <c r="AJ132">
        <v>1112070.04</v>
      </c>
      <c r="AK132">
        <v>18412418.57</v>
      </c>
      <c r="AL132">
        <v>1.0803626529982251</v>
      </c>
      <c r="AO132">
        <v>60.101070765073466</v>
      </c>
      <c r="AP132">
        <v>4.8317720815316007E-3</v>
      </c>
    </row>
    <row r="133" spans="1:42" x14ac:dyDescent="0.25">
      <c r="A133" t="s">
        <v>367</v>
      </c>
      <c r="B133" t="s">
        <v>368</v>
      </c>
      <c r="C133" t="s">
        <v>233</v>
      </c>
      <c r="D133" t="s">
        <v>211</v>
      </c>
      <c r="F133">
        <v>3033.75</v>
      </c>
      <c r="H133">
        <v>814909925</v>
      </c>
      <c r="I133">
        <v>37832572.270000003</v>
      </c>
      <c r="J133">
        <v>12470.56</v>
      </c>
      <c r="L133">
        <v>21.53</v>
      </c>
      <c r="M133">
        <v>14.9</v>
      </c>
      <c r="N133">
        <v>45202.87</v>
      </c>
      <c r="P133">
        <v>8.82</v>
      </c>
      <c r="Q133">
        <v>26757.67</v>
      </c>
      <c r="S133">
        <v>0.66300000000000003</v>
      </c>
      <c r="T133">
        <v>0.66300000000000003</v>
      </c>
      <c r="V133">
        <v>25082995.41</v>
      </c>
      <c r="X133">
        <v>514454.31</v>
      </c>
      <c r="Y133">
        <v>3387991.2700000005</v>
      </c>
      <c r="Z133">
        <v>28985440.989999998</v>
      </c>
      <c r="AA133">
        <v>0.76615041618474644</v>
      </c>
      <c r="AB133">
        <v>945391057</v>
      </c>
      <c r="AC133">
        <v>3.6611499999999998E-2</v>
      </c>
      <c r="AD133">
        <v>34612184.68</v>
      </c>
      <c r="AE133">
        <v>6317852.4800000004</v>
      </c>
      <c r="AF133">
        <v>31400847.890000001</v>
      </c>
      <c r="AH133">
        <v>204095.76</v>
      </c>
      <c r="AJ133">
        <v>3340263.56</v>
      </c>
      <c r="AK133">
        <v>35255565.759999998</v>
      </c>
      <c r="AL133">
        <v>0.93188392024711764</v>
      </c>
      <c r="AO133">
        <v>169.57702843016068</v>
      </c>
      <c r="AP133">
        <v>1.4592144500023477E-2</v>
      </c>
    </row>
    <row r="134" spans="1:42" x14ac:dyDescent="0.25">
      <c r="A134" t="s">
        <v>369</v>
      </c>
      <c r="B134" t="s">
        <v>370</v>
      </c>
      <c r="C134" t="s">
        <v>233</v>
      </c>
      <c r="D134" t="s">
        <v>211</v>
      </c>
      <c r="F134">
        <v>2252.79</v>
      </c>
      <c r="H134">
        <v>379855227</v>
      </c>
      <c r="I134">
        <v>35113124.289999999</v>
      </c>
      <c r="J134">
        <v>15586.5</v>
      </c>
      <c r="L134">
        <v>10.81</v>
      </c>
      <c r="M134">
        <v>7.48</v>
      </c>
      <c r="N134">
        <v>16850.86</v>
      </c>
      <c r="P134">
        <v>19.8</v>
      </c>
      <c r="Q134">
        <v>44605.24</v>
      </c>
      <c r="S134">
        <v>0.26419999999999999</v>
      </c>
      <c r="T134">
        <v>0.26419999999999999</v>
      </c>
      <c r="V134">
        <v>9276887.4299999997</v>
      </c>
      <c r="X134">
        <v>2268292.17</v>
      </c>
      <c r="Y134">
        <v>9431516.5599999987</v>
      </c>
      <c r="Z134">
        <v>20976696.159999996</v>
      </c>
      <c r="AA134">
        <v>0.59740329532493441</v>
      </c>
      <c r="AB134">
        <v>408195818</v>
      </c>
      <c r="AC134">
        <v>5.1389700000000003E-2</v>
      </c>
      <c r="AD134">
        <v>20977060.620000001</v>
      </c>
      <c r="AE134">
        <v>3091185.75</v>
      </c>
      <c r="AF134">
        <v>12368073.18</v>
      </c>
      <c r="AH134">
        <v>2689745.17</v>
      </c>
      <c r="AJ134">
        <v>8348634.0099999998</v>
      </c>
      <c r="AK134">
        <v>22984999.359999999</v>
      </c>
      <c r="AL134">
        <v>0.65459852476146607</v>
      </c>
      <c r="AO134">
        <v>1006.8813204959184</v>
      </c>
      <c r="AP134">
        <v>9.8685761721074072E-2</v>
      </c>
    </row>
    <row r="135" spans="1:42" x14ac:dyDescent="0.25">
      <c r="A135" t="s">
        <v>371</v>
      </c>
      <c r="B135" t="s">
        <v>372</v>
      </c>
      <c r="C135" t="s">
        <v>233</v>
      </c>
      <c r="D135" t="s">
        <v>211</v>
      </c>
      <c r="F135">
        <v>1289.21</v>
      </c>
      <c r="H135">
        <v>596825769</v>
      </c>
      <c r="I135">
        <v>17338575.91</v>
      </c>
      <c r="J135">
        <v>13448.99</v>
      </c>
      <c r="L135">
        <v>34.42</v>
      </c>
      <c r="M135">
        <v>23.82</v>
      </c>
      <c r="N135">
        <v>30708.98</v>
      </c>
      <c r="P135">
        <v>141.37</v>
      </c>
      <c r="Q135">
        <v>182255.61</v>
      </c>
      <c r="S135">
        <v>0.95389999999999997</v>
      </c>
      <c r="T135">
        <v>0.9</v>
      </c>
      <c r="V135">
        <v>15604718.310000001</v>
      </c>
      <c r="X135">
        <v>1239871.6100000001</v>
      </c>
      <c r="Y135">
        <v>1554894.96</v>
      </c>
      <c r="Z135">
        <v>18399484.880000003</v>
      </c>
      <c r="AA135">
        <v>1</v>
      </c>
      <c r="AB135">
        <v>630017038</v>
      </c>
      <c r="AC135">
        <v>3.5189499999999999E-2</v>
      </c>
      <c r="AD135">
        <v>22169984.550000001</v>
      </c>
      <c r="AE135">
        <v>5908739.6100000003</v>
      </c>
      <c r="AF135">
        <v>21513457.920000002</v>
      </c>
      <c r="AH135">
        <v>433532.07</v>
      </c>
      <c r="AJ135">
        <v>1554894.96</v>
      </c>
      <c r="AK135">
        <v>24308224.490000002</v>
      </c>
      <c r="AL135">
        <v>1.401973530939197</v>
      </c>
      <c r="AO135">
        <v>961.72974922627043</v>
      </c>
      <c r="AP135">
        <v>5.1006259651339925E-2</v>
      </c>
    </row>
    <row r="136" spans="1:42" x14ac:dyDescent="0.25">
      <c r="A136" t="s">
        <v>373</v>
      </c>
      <c r="B136" t="s">
        <v>374</v>
      </c>
      <c r="C136" t="s">
        <v>233</v>
      </c>
      <c r="D136" t="s">
        <v>211</v>
      </c>
      <c r="F136">
        <v>891.25</v>
      </c>
      <c r="H136">
        <v>371029218</v>
      </c>
      <c r="I136">
        <v>10689009.6</v>
      </c>
      <c r="J136">
        <v>11993.27</v>
      </c>
      <c r="L136">
        <v>34.71</v>
      </c>
      <c r="M136">
        <v>24.03</v>
      </c>
      <c r="N136">
        <v>21416.73</v>
      </c>
      <c r="P136">
        <v>146.41</v>
      </c>
      <c r="Q136">
        <v>130487.91</v>
      </c>
      <c r="S136">
        <v>0.95669999999999999</v>
      </c>
      <c r="T136">
        <v>0.9</v>
      </c>
      <c r="V136">
        <v>9620108.6400000006</v>
      </c>
      <c r="X136">
        <v>68077.899999999994</v>
      </c>
      <c r="Y136">
        <v>571831.89999999991</v>
      </c>
      <c r="Z136">
        <v>10260018.440000001</v>
      </c>
      <c r="AA136">
        <v>0.95986614512910551</v>
      </c>
      <c r="AB136">
        <v>423194077</v>
      </c>
      <c r="AC136">
        <v>3.0928400000000002E-2</v>
      </c>
      <c r="AD136">
        <v>13088715.689999999</v>
      </c>
      <c r="AE136">
        <v>3121746.34</v>
      </c>
      <c r="AF136">
        <v>12741854.98</v>
      </c>
      <c r="AH136">
        <v>27569.3</v>
      </c>
      <c r="AJ136">
        <v>570725.43000000005</v>
      </c>
      <c r="AK136">
        <v>13380658.310000001</v>
      </c>
      <c r="AL136">
        <v>1.251814603104108</v>
      </c>
      <c r="AO136">
        <v>76.384740532959327</v>
      </c>
      <c r="AP136">
        <v>5.0877840553720851E-3</v>
      </c>
    </row>
    <row r="137" spans="1:42" x14ac:dyDescent="0.25">
      <c r="A137" t="s">
        <v>375</v>
      </c>
      <c r="B137" t="s">
        <v>376</v>
      </c>
      <c r="C137" t="s">
        <v>233</v>
      </c>
      <c r="D137" t="s">
        <v>211</v>
      </c>
      <c r="F137">
        <v>798.5</v>
      </c>
      <c r="H137">
        <v>545140707</v>
      </c>
      <c r="I137">
        <v>10039928.65</v>
      </c>
      <c r="J137">
        <v>12573.48</v>
      </c>
      <c r="L137">
        <v>54.29</v>
      </c>
      <c r="M137">
        <v>37.58</v>
      </c>
      <c r="N137">
        <v>30007.63</v>
      </c>
      <c r="P137">
        <v>657.92</v>
      </c>
      <c r="Q137">
        <v>525349.12</v>
      </c>
      <c r="S137">
        <v>0.99980000000000002</v>
      </c>
      <c r="T137">
        <v>0.9</v>
      </c>
      <c r="V137">
        <v>9035935.7799999993</v>
      </c>
      <c r="X137">
        <v>520380.15</v>
      </c>
      <c r="Y137">
        <v>531789.66</v>
      </c>
      <c r="Z137">
        <v>10088105.59</v>
      </c>
      <c r="AA137">
        <v>1</v>
      </c>
      <c r="AB137">
        <v>615423420</v>
      </c>
      <c r="AC137">
        <v>2.0713800000000001E-2</v>
      </c>
      <c r="AD137">
        <v>12747757.630000001</v>
      </c>
      <c r="AE137">
        <v>3340639.66</v>
      </c>
      <c r="AF137">
        <v>12376575.439999999</v>
      </c>
      <c r="AH137">
        <v>43334.44</v>
      </c>
      <c r="AJ137">
        <v>531789.66</v>
      </c>
      <c r="AK137">
        <v>13428745.25</v>
      </c>
      <c r="AL137">
        <v>1.3375339325743116</v>
      </c>
      <c r="AO137">
        <v>651.69711959924859</v>
      </c>
      <c r="AP137">
        <v>3.8751211696416689E-2</v>
      </c>
    </row>
    <row r="138" spans="1:42" x14ac:dyDescent="0.25">
      <c r="A138" t="s">
        <v>377</v>
      </c>
      <c r="B138" t="s">
        <v>378</v>
      </c>
      <c r="C138" t="s">
        <v>233</v>
      </c>
      <c r="D138" t="s">
        <v>222</v>
      </c>
      <c r="F138">
        <v>3429.98</v>
      </c>
      <c r="H138">
        <v>2098233029</v>
      </c>
      <c r="I138">
        <v>46110647.100000001</v>
      </c>
      <c r="J138">
        <v>13443.41</v>
      </c>
      <c r="L138">
        <v>45.5</v>
      </c>
      <c r="M138">
        <v>14</v>
      </c>
      <c r="N138">
        <v>48019.72</v>
      </c>
      <c r="P138">
        <v>4.28</v>
      </c>
      <c r="Q138">
        <v>14680.31</v>
      </c>
      <c r="S138">
        <v>0.61529999999999996</v>
      </c>
      <c r="T138">
        <v>0.61529999999999996</v>
      </c>
      <c r="V138">
        <v>28371881.16</v>
      </c>
      <c r="X138">
        <v>1461922.89</v>
      </c>
      <c r="Y138">
        <v>6209994.6499999994</v>
      </c>
      <c r="Z138">
        <v>36043798.700000003</v>
      </c>
      <c r="AA138">
        <v>0.78168060885877266</v>
      </c>
      <c r="AB138">
        <v>2216382238</v>
      </c>
      <c r="AC138">
        <v>3.2235300000000001E-2</v>
      </c>
      <c r="AD138">
        <v>71445746.349999994</v>
      </c>
      <c r="AE138">
        <v>26503349.25</v>
      </c>
      <c r="AF138">
        <v>54875230.409999996</v>
      </c>
      <c r="AH138">
        <v>266140.15000000002</v>
      </c>
      <c r="AJ138">
        <v>6151891.0899999999</v>
      </c>
      <c r="AK138">
        <v>62489044.390000001</v>
      </c>
      <c r="AL138">
        <v>1.3551977324126514</v>
      </c>
      <c r="AO138">
        <v>426.21907124822883</v>
      </c>
      <c r="AP138">
        <v>2.3394867120642808E-2</v>
      </c>
    </row>
    <row r="139" spans="1:42" x14ac:dyDescent="0.25">
      <c r="A139" t="s">
        <v>379</v>
      </c>
      <c r="B139" t="s">
        <v>380</v>
      </c>
      <c r="C139" t="s">
        <v>233</v>
      </c>
      <c r="D139" t="s">
        <v>222</v>
      </c>
      <c r="F139">
        <v>8110.66</v>
      </c>
      <c r="H139">
        <v>1527217359</v>
      </c>
      <c r="I139">
        <v>140375079.96000001</v>
      </c>
      <c r="J139">
        <v>17307.47</v>
      </c>
      <c r="L139">
        <v>10.87</v>
      </c>
      <c r="M139">
        <v>3.34</v>
      </c>
      <c r="N139">
        <v>27089.599999999999</v>
      </c>
      <c r="P139">
        <v>73.78</v>
      </c>
      <c r="Q139">
        <v>598404.49</v>
      </c>
      <c r="S139">
        <v>0.1118</v>
      </c>
      <c r="T139">
        <v>0.1118</v>
      </c>
      <c r="V139">
        <v>15693933.93</v>
      </c>
      <c r="X139">
        <v>6239600.1799999997</v>
      </c>
      <c r="Y139">
        <v>68292946.549999982</v>
      </c>
      <c r="Z139">
        <v>90226480.659999982</v>
      </c>
      <c r="AA139">
        <v>0.64275283537298844</v>
      </c>
      <c r="AB139">
        <v>1666053612</v>
      </c>
      <c r="AC139">
        <v>2.33534E-2</v>
      </c>
      <c r="AD139">
        <v>38908016.420000002</v>
      </c>
      <c r="AE139">
        <v>2595334.42</v>
      </c>
      <c r="AF139">
        <v>18289268.350000001</v>
      </c>
      <c r="AH139">
        <v>17476629.719999999</v>
      </c>
      <c r="AJ139">
        <v>62049470.130000003</v>
      </c>
      <c r="AK139">
        <v>86578338.659999996</v>
      </c>
      <c r="AL139">
        <v>0.61676430520766623</v>
      </c>
      <c r="AO139">
        <v>769.30856181864362</v>
      </c>
      <c r="AP139">
        <v>7.2068837039058975E-2</v>
      </c>
    </row>
    <row r="140" spans="1:42" x14ac:dyDescent="0.25">
      <c r="A140" t="s">
        <v>381</v>
      </c>
      <c r="B140" t="s">
        <v>382</v>
      </c>
      <c r="C140" t="s">
        <v>233</v>
      </c>
      <c r="D140" t="s">
        <v>222</v>
      </c>
      <c r="F140">
        <v>4076.82</v>
      </c>
      <c r="H140">
        <v>2994324651</v>
      </c>
      <c r="I140">
        <v>55336068.780000001</v>
      </c>
      <c r="J140">
        <v>13573.34</v>
      </c>
      <c r="L140">
        <v>54.11</v>
      </c>
      <c r="M140">
        <v>16.64</v>
      </c>
      <c r="N140">
        <v>67838.28</v>
      </c>
      <c r="P140">
        <v>22.18</v>
      </c>
      <c r="Q140">
        <v>90423.86</v>
      </c>
      <c r="S140">
        <v>0.74760000000000004</v>
      </c>
      <c r="T140">
        <v>0.74760000000000004</v>
      </c>
      <c r="V140">
        <v>41369245.009999998</v>
      </c>
      <c r="X140">
        <v>3383141.1</v>
      </c>
      <c r="Y140">
        <v>2791532.6099999994</v>
      </c>
      <c r="Z140">
        <v>47543918.719999999</v>
      </c>
      <c r="AA140">
        <v>0.85918497226502832</v>
      </c>
      <c r="AB140">
        <v>3336431437</v>
      </c>
      <c r="AC140">
        <v>2.05294E-2</v>
      </c>
      <c r="AD140">
        <v>68494935.540000007</v>
      </c>
      <c r="AE140">
        <v>20279166.239999998</v>
      </c>
      <c r="AF140">
        <v>61648411.25</v>
      </c>
      <c r="AH140">
        <v>282164.67</v>
      </c>
      <c r="AJ140">
        <v>2751799.58</v>
      </c>
      <c r="AK140">
        <v>67783351.930000007</v>
      </c>
      <c r="AL140">
        <v>1.2249397802270117</v>
      </c>
      <c r="AO140">
        <v>829.84804332788792</v>
      </c>
      <c r="AP140">
        <v>4.9911091789821435E-2</v>
      </c>
    </row>
    <row r="141" spans="1:42" x14ac:dyDescent="0.25">
      <c r="A141" t="s">
        <v>383</v>
      </c>
      <c r="B141" t="s">
        <v>384</v>
      </c>
      <c r="C141" t="s">
        <v>233</v>
      </c>
      <c r="D141" t="s">
        <v>222</v>
      </c>
      <c r="F141">
        <v>1647.65</v>
      </c>
      <c r="H141">
        <v>787854629</v>
      </c>
      <c r="I141">
        <v>23121828.629999999</v>
      </c>
      <c r="J141">
        <v>14033.21</v>
      </c>
      <c r="L141">
        <v>34.07</v>
      </c>
      <c r="M141">
        <v>10.48</v>
      </c>
      <c r="N141">
        <v>17267.37</v>
      </c>
      <c r="P141">
        <v>2.1</v>
      </c>
      <c r="Q141">
        <v>3460.06</v>
      </c>
      <c r="S141">
        <v>0.41860000000000003</v>
      </c>
      <c r="T141">
        <v>0.41860000000000003</v>
      </c>
      <c r="V141">
        <v>9678797.4600000009</v>
      </c>
      <c r="X141">
        <v>388028.34</v>
      </c>
      <c r="Y141">
        <v>2045388.25</v>
      </c>
      <c r="Z141">
        <v>12112214.050000001</v>
      </c>
      <c r="AA141">
        <v>0.52384325841273227</v>
      </c>
      <c r="AB141">
        <v>861661726</v>
      </c>
      <c r="AC141">
        <v>2.43857E-2</v>
      </c>
      <c r="AD141">
        <v>21012224.350000001</v>
      </c>
      <c r="AE141">
        <v>4744172.49</v>
      </c>
      <c r="AF141">
        <v>14422969.949999999</v>
      </c>
      <c r="AH141">
        <v>161448.97</v>
      </c>
      <c r="AJ141">
        <v>1968513.23</v>
      </c>
      <c r="AK141">
        <v>16779511.52</v>
      </c>
      <c r="AL141">
        <v>0.72570002089839036</v>
      </c>
      <c r="AO141">
        <v>235.50410584772251</v>
      </c>
      <c r="AP141">
        <v>2.3125127304063499E-2</v>
      </c>
    </row>
    <row r="142" spans="1:42" x14ac:dyDescent="0.25">
      <c r="A142" t="s">
        <v>385</v>
      </c>
      <c r="B142" t="s">
        <v>386</v>
      </c>
      <c r="C142" t="s">
        <v>233</v>
      </c>
      <c r="D142" t="s">
        <v>222</v>
      </c>
      <c r="F142">
        <v>4518.99</v>
      </c>
      <c r="H142">
        <v>2272408886</v>
      </c>
      <c r="I142">
        <v>77350461</v>
      </c>
      <c r="J142">
        <v>17116.75</v>
      </c>
      <c r="L142">
        <v>29.37</v>
      </c>
      <c r="M142">
        <v>9.0299999999999994</v>
      </c>
      <c r="N142">
        <v>40806.47</v>
      </c>
      <c r="P142">
        <v>8.41</v>
      </c>
      <c r="Q142">
        <v>38004.699999999997</v>
      </c>
      <c r="S142">
        <v>0.34060000000000001</v>
      </c>
      <c r="T142">
        <v>0.34060000000000001</v>
      </c>
      <c r="V142">
        <v>26345567.010000002</v>
      </c>
      <c r="X142">
        <v>3569925.58</v>
      </c>
      <c r="Y142">
        <v>16692003.41</v>
      </c>
      <c r="Z142">
        <v>46607496</v>
      </c>
      <c r="AA142">
        <v>0.60254968616153437</v>
      </c>
      <c r="AB142">
        <v>2429401013</v>
      </c>
      <c r="AC142">
        <v>2.4975199999999999E-2</v>
      </c>
      <c r="AD142">
        <v>60674776.170000002</v>
      </c>
      <c r="AE142">
        <v>11692528.630000001</v>
      </c>
      <c r="AF142">
        <v>38038095.640000001</v>
      </c>
      <c r="AH142">
        <v>10075937.880000001</v>
      </c>
      <c r="AJ142">
        <v>12687318.73</v>
      </c>
      <c r="AK142">
        <v>54295339.950000003</v>
      </c>
      <c r="AL142">
        <v>0.70193944868667302</v>
      </c>
      <c r="AO142">
        <v>789.98306701276181</v>
      </c>
      <c r="AP142">
        <v>6.5750128524611984E-2</v>
      </c>
    </row>
    <row r="143" spans="1:42" x14ac:dyDescent="0.25">
      <c r="A143" t="s">
        <v>387</v>
      </c>
      <c r="B143" t="s">
        <v>388</v>
      </c>
      <c r="C143" t="s">
        <v>233</v>
      </c>
      <c r="D143" t="s">
        <v>222</v>
      </c>
      <c r="F143">
        <v>3444.49</v>
      </c>
      <c r="H143">
        <v>2088936166</v>
      </c>
      <c r="I143">
        <v>54334950.189999998</v>
      </c>
      <c r="J143">
        <v>15774.45</v>
      </c>
      <c r="L143">
        <v>38.44</v>
      </c>
      <c r="M143">
        <v>11.82</v>
      </c>
      <c r="N143">
        <v>40713.870000000003</v>
      </c>
      <c r="P143">
        <v>0.01</v>
      </c>
      <c r="Q143">
        <v>34.44</v>
      </c>
      <c r="S143">
        <v>0.49370000000000003</v>
      </c>
      <c r="T143">
        <v>0.49370000000000003</v>
      </c>
      <c r="V143">
        <v>26825164.899999999</v>
      </c>
      <c r="X143">
        <v>4225093.92</v>
      </c>
      <c r="Y143">
        <v>9772391.0199999996</v>
      </c>
      <c r="Z143">
        <v>40822649.840000004</v>
      </c>
      <c r="AA143">
        <v>0.75131475592137664</v>
      </c>
      <c r="AB143">
        <v>2318766269</v>
      </c>
      <c r="AC143">
        <v>2.6707100000000001E-2</v>
      </c>
      <c r="AD143">
        <v>61927522.619999997</v>
      </c>
      <c r="AE143">
        <v>17330034</v>
      </c>
      <c r="AF143">
        <v>44155198.899999999</v>
      </c>
      <c r="AH143">
        <v>1764602.18</v>
      </c>
      <c r="AJ143">
        <v>9333560.4900000002</v>
      </c>
      <c r="AK143">
        <v>57713853.310000002</v>
      </c>
      <c r="AL143">
        <v>1.0621865504281234</v>
      </c>
      <c r="AO143">
        <v>1226.6239472316656</v>
      </c>
      <c r="AP143">
        <v>7.3207621354021146E-2</v>
      </c>
    </row>
    <row r="144" spans="1:42" x14ac:dyDescent="0.25">
      <c r="A144" t="s">
        <v>389</v>
      </c>
      <c r="B144" t="s">
        <v>390</v>
      </c>
      <c r="C144" t="s">
        <v>233</v>
      </c>
      <c r="D144" t="s">
        <v>222</v>
      </c>
      <c r="F144">
        <v>864</v>
      </c>
      <c r="H144">
        <v>566059290</v>
      </c>
      <c r="I144">
        <v>12979125.310000001</v>
      </c>
      <c r="J144">
        <v>15022.13</v>
      </c>
      <c r="L144">
        <v>43.61</v>
      </c>
      <c r="M144">
        <v>13.41</v>
      </c>
      <c r="N144">
        <v>11586.24</v>
      </c>
      <c r="P144">
        <v>2.19</v>
      </c>
      <c r="Q144">
        <v>1892.16</v>
      </c>
      <c r="S144">
        <v>0.58299999999999996</v>
      </c>
      <c r="T144">
        <v>0.58299999999999996</v>
      </c>
      <c r="V144">
        <v>7566830.0499999998</v>
      </c>
      <c r="X144">
        <v>333137.64</v>
      </c>
      <c r="Y144">
        <v>923590.32000000007</v>
      </c>
      <c r="Z144">
        <v>8823558.0099999998</v>
      </c>
      <c r="AA144">
        <v>0.67982686038185725</v>
      </c>
      <c r="AB144">
        <v>642883052</v>
      </c>
      <c r="AC144">
        <v>1.9478700000000002E-2</v>
      </c>
      <c r="AD144">
        <v>12522526.1</v>
      </c>
      <c r="AE144">
        <v>2889170.79</v>
      </c>
      <c r="AF144">
        <v>10456000.84</v>
      </c>
      <c r="AH144">
        <v>290417.40000000002</v>
      </c>
      <c r="AJ144">
        <v>830606.46</v>
      </c>
      <c r="AK144">
        <v>11619744.940000001</v>
      </c>
      <c r="AL144">
        <v>0.89526410004280954</v>
      </c>
      <c r="AO144">
        <v>385.57597222222222</v>
      </c>
      <c r="AP144">
        <v>2.8669961494008488E-2</v>
      </c>
    </row>
    <row r="145" spans="1:42" x14ac:dyDescent="0.25">
      <c r="A145" t="s">
        <v>391</v>
      </c>
      <c r="B145" t="s">
        <v>392</v>
      </c>
      <c r="C145" t="s">
        <v>233</v>
      </c>
      <c r="D145" t="s">
        <v>102</v>
      </c>
      <c r="F145">
        <v>2733.03</v>
      </c>
      <c r="H145">
        <v>336081588</v>
      </c>
      <c r="I145">
        <v>42096064.340000004</v>
      </c>
      <c r="J145">
        <v>15402.7</v>
      </c>
      <c r="L145">
        <v>7.98</v>
      </c>
      <c r="M145">
        <v>7.98</v>
      </c>
      <c r="N145">
        <v>21809.57</v>
      </c>
      <c r="P145">
        <v>15.6</v>
      </c>
      <c r="Q145">
        <v>42635.26</v>
      </c>
      <c r="S145">
        <v>0.28789999999999999</v>
      </c>
      <c r="T145">
        <v>0.28789999999999999</v>
      </c>
      <c r="V145">
        <v>12119456.92</v>
      </c>
      <c r="X145">
        <v>321781.07</v>
      </c>
      <c r="Y145">
        <v>12582356.280000001</v>
      </c>
      <c r="Z145">
        <v>25023594.270000003</v>
      </c>
      <c r="AA145">
        <v>0.59444023241437305</v>
      </c>
      <c r="AB145">
        <v>479274388</v>
      </c>
      <c r="AC145">
        <v>4.4628300000000003E-2</v>
      </c>
      <c r="AD145">
        <v>21389201.16</v>
      </c>
      <c r="AE145">
        <v>2668759.36</v>
      </c>
      <c r="AF145">
        <v>14788216.279999999</v>
      </c>
      <c r="AH145">
        <v>2683454.0699999998</v>
      </c>
      <c r="AJ145">
        <v>11494055.27</v>
      </c>
      <c r="AK145">
        <v>26604052.619999997</v>
      </c>
      <c r="AL145">
        <v>0.63198432055608156</v>
      </c>
      <c r="AO145">
        <v>117.73784773676103</v>
      </c>
      <c r="AP145">
        <v>1.2095189954559639E-2</v>
      </c>
    </row>
    <row r="146" spans="1:42" x14ac:dyDescent="0.25">
      <c r="A146" t="s">
        <v>395</v>
      </c>
      <c r="B146" t="s">
        <v>232</v>
      </c>
      <c r="C146" t="s">
        <v>233</v>
      </c>
      <c r="D146" t="s">
        <v>97</v>
      </c>
      <c r="F146">
        <v>147</v>
      </c>
      <c r="H146">
        <v>0</v>
      </c>
      <c r="I146">
        <v>2235829.83</v>
      </c>
      <c r="J146">
        <v>15209.72</v>
      </c>
      <c r="L146">
        <v>0</v>
      </c>
      <c r="M146">
        <v>0</v>
      </c>
      <c r="N146">
        <v>0</v>
      </c>
      <c r="P146">
        <v>0</v>
      </c>
      <c r="Q146">
        <v>0</v>
      </c>
      <c r="S146">
        <v>0</v>
      </c>
      <c r="T146">
        <v>0.1</v>
      </c>
      <c r="V146">
        <v>223582.98</v>
      </c>
      <c r="X146">
        <v>0</v>
      </c>
      <c r="Y146">
        <v>985253.72000000009</v>
      </c>
      <c r="Z146">
        <v>1208836.7000000002</v>
      </c>
      <c r="AA146">
        <v>0.54066578939954479</v>
      </c>
      <c r="AB146">
        <v>0</v>
      </c>
      <c r="AC146">
        <v>0</v>
      </c>
      <c r="AD146">
        <v>0</v>
      </c>
      <c r="AE146">
        <v>0</v>
      </c>
      <c r="AF146">
        <v>223582.98</v>
      </c>
      <c r="AH146">
        <v>0</v>
      </c>
      <c r="AJ146">
        <v>985253.72</v>
      </c>
      <c r="AK146">
        <v>1208836.7</v>
      </c>
      <c r="AL146">
        <v>0.54066578939954468</v>
      </c>
      <c r="AO146">
        <v>0</v>
      </c>
      <c r="AP146">
        <v>0</v>
      </c>
    </row>
    <row r="147" spans="1:42" x14ac:dyDescent="0.25">
      <c r="A147" t="s">
        <v>396</v>
      </c>
      <c r="B147" t="s">
        <v>397</v>
      </c>
      <c r="C147" t="s">
        <v>233</v>
      </c>
      <c r="D147" t="s">
        <v>211</v>
      </c>
      <c r="F147">
        <v>1540.12</v>
      </c>
      <c r="H147">
        <v>230630048</v>
      </c>
      <c r="I147">
        <v>26677008.129999999</v>
      </c>
      <c r="J147">
        <v>17321.38</v>
      </c>
      <c r="L147">
        <v>8.64</v>
      </c>
      <c r="M147">
        <v>5.98</v>
      </c>
      <c r="N147">
        <v>9209.91</v>
      </c>
      <c r="P147">
        <v>35.4</v>
      </c>
      <c r="Q147">
        <v>54520.24</v>
      </c>
      <c r="S147">
        <v>0.1996</v>
      </c>
      <c r="T147">
        <v>0.1996</v>
      </c>
      <c r="V147">
        <v>5324730.82</v>
      </c>
      <c r="X147">
        <v>855184.34</v>
      </c>
      <c r="Y147">
        <v>12281364.380000001</v>
      </c>
      <c r="Z147">
        <v>18461279.539999999</v>
      </c>
      <c r="AA147">
        <v>0.69202961029348387</v>
      </c>
      <c r="AB147">
        <v>244546757</v>
      </c>
      <c r="AC147">
        <v>5.17981E-2</v>
      </c>
      <c r="AD147">
        <v>12667057.369999999</v>
      </c>
      <c r="AE147">
        <v>1465528.37</v>
      </c>
      <c r="AF147">
        <v>6790259.1900000004</v>
      </c>
      <c r="AH147">
        <v>3876603.33</v>
      </c>
      <c r="AJ147">
        <v>11087485.34</v>
      </c>
      <c r="AK147">
        <v>18732928.870000001</v>
      </c>
      <c r="AL147">
        <v>0.7022125111898746</v>
      </c>
      <c r="AO147">
        <v>555.27123860478412</v>
      </c>
      <c r="AP147">
        <v>4.5651395248158005E-2</v>
      </c>
    </row>
    <row r="148" spans="1:42" x14ac:dyDescent="0.25">
      <c r="A148" t="s">
        <v>398</v>
      </c>
      <c r="B148" t="s">
        <v>399</v>
      </c>
      <c r="C148" t="s">
        <v>233</v>
      </c>
      <c r="D148" t="s">
        <v>211</v>
      </c>
      <c r="F148">
        <v>379.75</v>
      </c>
      <c r="H148">
        <v>66691181</v>
      </c>
      <c r="I148">
        <v>5758020.9800000004</v>
      </c>
      <c r="J148">
        <v>15162.66</v>
      </c>
      <c r="L148">
        <v>11.58</v>
      </c>
      <c r="M148">
        <v>8.01</v>
      </c>
      <c r="N148">
        <v>3041.79</v>
      </c>
      <c r="P148">
        <v>15.36</v>
      </c>
      <c r="Q148">
        <v>5832.96</v>
      </c>
      <c r="S148">
        <v>0.2893</v>
      </c>
      <c r="T148">
        <v>0.2893</v>
      </c>
      <c r="V148">
        <v>1665795.46</v>
      </c>
      <c r="X148">
        <v>67113.34</v>
      </c>
      <c r="Y148">
        <v>1602209.88</v>
      </c>
      <c r="Z148">
        <v>3335118.6799999997</v>
      </c>
      <c r="AA148">
        <v>0.57921266552939854</v>
      </c>
      <c r="AB148">
        <v>77097324</v>
      </c>
      <c r="AC148">
        <v>5.0949899999999999E-2</v>
      </c>
      <c r="AD148">
        <v>3928100.94</v>
      </c>
      <c r="AE148">
        <v>654484.97</v>
      </c>
      <c r="AF148">
        <v>2320280.4300000002</v>
      </c>
      <c r="AH148">
        <v>359355.19</v>
      </c>
      <c r="AJ148">
        <v>1450997.76</v>
      </c>
      <c r="AK148">
        <v>3838391.5300000003</v>
      </c>
      <c r="AL148">
        <v>0.66661645439159201</v>
      </c>
      <c r="AO148">
        <v>176.73032258064515</v>
      </c>
      <c r="AP148">
        <v>1.7484756173375568E-2</v>
      </c>
    </row>
    <row r="149" spans="1:42" x14ac:dyDescent="0.25">
      <c r="A149" t="s">
        <v>400</v>
      </c>
      <c r="B149" t="s">
        <v>401</v>
      </c>
      <c r="C149" t="s">
        <v>233</v>
      </c>
      <c r="D149" t="s">
        <v>211</v>
      </c>
      <c r="F149">
        <v>2560.62</v>
      </c>
      <c r="H149">
        <v>394456451</v>
      </c>
      <c r="I149">
        <v>40924870.920000002</v>
      </c>
      <c r="J149">
        <v>15982.4</v>
      </c>
      <c r="L149">
        <v>9.6300000000000008</v>
      </c>
      <c r="M149">
        <v>6.66</v>
      </c>
      <c r="N149">
        <v>17053.72</v>
      </c>
      <c r="P149">
        <v>27.77</v>
      </c>
      <c r="Q149">
        <v>71108.41</v>
      </c>
      <c r="S149">
        <v>0.2276</v>
      </c>
      <c r="T149">
        <v>0.2276</v>
      </c>
      <c r="V149">
        <v>9314500.6199999992</v>
      </c>
      <c r="X149">
        <v>572484.86</v>
      </c>
      <c r="Y149">
        <v>17496401.560000002</v>
      </c>
      <c r="Z149">
        <v>27383387.039999999</v>
      </c>
      <c r="AA149">
        <v>0.66911358360858575</v>
      </c>
      <c r="AB149">
        <v>417812435</v>
      </c>
      <c r="AC149">
        <v>3.5704100000000003E-2</v>
      </c>
      <c r="AD149">
        <v>14917616.960000001</v>
      </c>
      <c r="AE149">
        <v>1275269.27</v>
      </c>
      <c r="AF149">
        <v>10589769.890000001</v>
      </c>
      <c r="AH149">
        <v>3915231.75</v>
      </c>
      <c r="AJ149">
        <v>16200904.550000001</v>
      </c>
      <c r="AK149">
        <v>27363159.300000001</v>
      </c>
      <c r="AL149">
        <v>0.6686193183966187</v>
      </c>
      <c r="AO149">
        <v>223.57275191164641</v>
      </c>
      <c r="AP149">
        <v>2.0921738375436785E-2</v>
      </c>
    </row>
    <row r="150" spans="1:42" x14ac:dyDescent="0.25">
      <c r="A150" t="s">
        <v>402</v>
      </c>
      <c r="B150" t="s">
        <v>403</v>
      </c>
      <c r="C150" t="s">
        <v>233</v>
      </c>
      <c r="D150" t="s">
        <v>211</v>
      </c>
      <c r="F150">
        <v>347.8</v>
      </c>
      <c r="H150">
        <v>184018824</v>
      </c>
      <c r="I150">
        <v>5696885.1799999997</v>
      </c>
      <c r="J150">
        <v>16379.77</v>
      </c>
      <c r="L150">
        <v>32.299999999999997</v>
      </c>
      <c r="M150">
        <v>22.36</v>
      </c>
      <c r="N150">
        <v>7776.8</v>
      </c>
      <c r="P150">
        <v>108.78</v>
      </c>
      <c r="Q150">
        <v>37833.68</v>
      </c>
      <c r="S150">
        <v>0.93020000000000003</v>
      </c>
      <c r="T150">
        <v>0.9</v>
      </c>
      <c r="V150">
        <v>5127196.66</v>
      </c>
      <c r="X150">
        <v>775087.07</v>
      </c>
      <c r="Y150">
        <v>956167.82</v>
      </c>
      <c r="Z150">
        <v>6858451.5500000007</v>
      </c>
      <c r="AA150">
        <v>1</v>
      </c>
      <c r="AB150">
        <v>199037555</v>
      </c>
      <c r="AC150">
        <v>2.15102E-2</v>
      </c>
      <c r="AD150">
        <v>4281337.6100000003</v>
      </c>
      <c r="AE150">
        <v>0</v>
      </c>
      <c r="AF150">
        <v>5127196.66</v>
      </c>
      <c r="AH150">
        <v>727721.21</v>
      </c>
      <c r="AJ150">
        <v>956167.82</v>
      </c>
      <c r="AK150">
        <v>6858451.5500000007</v>
      </c>
      <c r="AL150">
        <v>1.2038949940711288</v>
      </c>
      <c r="AO150">
        <v>2228.54246693502</v>
      </c>
      <c r="AP150">
        <v>0.11301196259088538</v>
      </c>
    </row>
    <row r="151" spans="1:42" x14ac:dyDescent="0.25">
      <c r="A151" t="s">
        <v>404</v>
      </c>
      <c r="B151" t="s">
        <v>405</v>
      </c>
      <c r="C151" t="s">
        <v>233</v>
      </c>
      <c r="D151" t="s">
        <v>211</v>
      </c>
      <c r="F151">
        <v>3512.87</v>
      </c>
      <c r="H151">
        <v>705736085</v>
      </c>
      <c r="I151">
        <v>55201682.340000004</v>
      </c>
      <c r="J151">
        <v>15714.12</v>
      </c>
      <c r="L151">
        <v>12.78</v>
      </c>
      <c r="M151">
        <v>8.84</v>
      </c>
      <c r="N151">
        <v>31053.77</v>
      </c>
      <c r="P151">
        <v>9.5399999999999991</v>
      </c>
      <c r="Q151">
        <v>33512.769999999997</v>
      </c>
      <c r="S151">
        <v>0.33079999999999998</v>
      </c>
      <c r="T151">
        <v>0.33079999999999998</v>
      </c>
      <c r="V151">
        <v>18260716.510000002</v>
      </c>
      <c r="X151">
        <v>1394504.18</v>
      </c>
      <c r="Y151">
        <v>13550431.960000001</v>
      </c>
      <c r="Z151">
        <v>33205652.650000002</v>
      </c>
      <c r="AA151">
        <v>0.60153334540564651</v>
      </c>
      <c r="AB151">
        <v>752641328</v>
      </c>
      <c r="AC151">
        <v>4.1510699999999998E-2</v>
      </c>
      <c r="AD151">
        <v>31242668.370000001</v>
      </c>
      <c r="AE151">
        <v>4294429.67</v>
      </c>
      <c r="AF151">
        <v>22555146.18</v>
      </c>
      <c r="AH151">
        <v>4045194.1</v>
      </c>
      <c r="AJ151">
        <v>11938556.99</v>
      </c>
      <c r="AK151">
        <v>35888207.350000001</v>
      </c>
      <c r="AL151">
        <v>0.65012886978618123</v>
      </c>
      <c r="AO151">
        <v>396.97005012995072</v>
      </c>
      <c r="AP151">
        <v>3.8856891524285064E-2</v>
      </c>
    </row>
    <row r="152" spans="1:42" x14ac:dyDescent="0.25">
      <c r="A152" t="s">
        <v>408</v>
      </c>
      <c r="B152" t="s">
        <v>409</v>
      </c>
      <c r="C152" t="s">
        <v>233</v>
      </c>
      <c r="D152" t="s">
        <v>211</v>
      </c>
      <c r="F152">
        <v>3194.25</v>
      </c>
      <c r="H152">
        <v>600001073</v>
      </c>
      <c r="I152">
        <v>52168063.340000004</v>
      </c>
      <c r="J152">
        <v>16331.86</v>
      </c>
      <c r="L152">
        <v>11.5</v>
      </c>
      <c r="M152">
        <v>7.96</v>
      </c>
      <c r="N152">
        <v>25426.23</v>
      </c>
      <c r="P152">
        <v>15.76</v>
      </c>
      <c r="Q152">
        <v>50341.38</v>
      </c>
      <c r="S152">
        <v>0.28689999999999999</v>
      </c>
      <c r="T152">
        <v>0.28689999999999999</v>
      </c>
      <c r="V152">
        <v>14967017.369999999</v>
      </c>
      <c r="X152">
        <v>397372.27</v>
      </c>
      <c r="Y152">
        <v>12984461.23</v>
      </c>
      <c r="Z152">
        <v>28348850.869999997</v>
      </c>
      <c r="AA152">
        <v>0.54341390220371544</v>
      </c>
      <c r="AB152">
        <v>646497367</v>
      </c>
      <c r="AC152">
        <v>5.0028700000000002E-2</v>
      </c>
      <c r="AD152">
        <v>32343422.82</v>
      </c>
      <c r="AE152">
        <v>4985290.72</v>
      </c>
      <c r="AF152">
        <v>19952308.09</v>
      </c>
      <c r="AH152">
        <v>3212751.73</v>
      </c>
      <c r="AJ152">
        <v>11517563.449999999</v>
      </c>
      <c r="AK152">
        <v>31867243.809999999</v>
      </c>
      <c r="AL152">
        <v>0.61085732859792985</v>
      </c>
      <c r="AO152">
        <v>124.40236988338421</v>
      </c>
      <c r="AP152">
        <v>1.2469615269184463E-2</v>
      </c>
    </row>
    <row r="153" spans="1:42" x14ac:dyDescent="0.25">
      <c r="A153" t="s">
        <v>410</v>
      </c>
      <c r="B153" t="s">
        <v>411</v>
      </c>
      <c r="C153" t="s">
        <v>233</v>
      </c>
      <c r="D153" t="s">
        <v>211</v>
      </c>
      <c r="F153">
        <v>1937.75</v>
      </c>
      <c r="H153">
        <v>769481710</v>
      </c>
      <c r="I153">
        <v>25650564.780000001</v>
      </c>
      <c r="J153">
        <v>13237.29</v>
      </c>
      <c r="L153">
        <v>29.99</v>
      </c>
      <c r="M153">
        <v>20.76</v>
      </c>
      <c r="N153">
        <v>40227.69</v>
      </c>
      <c r="P153">
        <v>77.959999999999994</v>
      </c>
      <c r="Q153">
        <v>151066.99</v>
      </c>
      <c r="S153">
        <v>0.89439999999999997</v>
      </c>
      <c r="T153">
        <v>0.89439999999999997</v>
      </c>
      <c r="V153">
        <v>22941865.129999999</v>
      </c>
      <c r="X153">
        <v>330198.98</v>
      </c>
      <c r="Y153">
        <v>1692449.5599999998</v>
      </c>
      <c r="Z153">
        <v>24964513.669999998</v>
      </c>
      <c r="AA153">
        <v>0.97325395694464689</v>
      </c>
      <c r="AB153">
        <v>828543364</v>
      </c>
      <c r="AC153">
        <v>2.65086E-2</v>
      </c>
      <c r="AD153">
        <v>21963524.609999999</v>
      </c>
      <c r="AE153">
        <v>0</v>
      </c>
      <c r="AF153">
        <v>22941865.129999999</v>
      </c>
      <c r="AH153">
        <v>301989.45</v>
      </c>
      <c r="AJ153">
        <v>1684372.53</v>
      </c>
      <c r="AK153">
        <v>24956436.640000001</v>
      </c>
      <c r="AL153">
        <v>0.97293906992093915</v>
      </c>
      <c r="AO153">
        <v>170.40329247838989</v>
      </c>
      <c r="AP153">
        <v>1.323101469825862E-2</v>
      </c>
    </row>
    <row r="154" spans="1:42" x14ac:dyDescent="0.25">
      <c r="A154" t="s">
        <v>412</v>
      </c>
      <c r="B154" t="s">
        <v>413</v>
      </c>
      <c r="C154" t="s">
        <v>233</v>
      </c>
      <c r="D154" t="s">
        <v>211</v>
      </c>
      <c r="F154">
        <v>2265.73</v>
      </c>
      <c r="H154">
        <v>505239916</v>
      </c>
      <c r="I154">
        <v>36396417.579999998</v>
      </c>
      <c r="J154">
        <v>16063.88</v>
      </c>
      <c r="L154">
        <v>13.88</v>
      </c>
      <c r="M154">
        <v>9.6</v>
      </c>
      <c r="N154">
        <v>21751</v>
      </c>
      <c r="P154">
        <v>5.42</v>
      </c>
      <c r="Q154">
        <v>12280.25</v>
      </c>
      <c r="S154">
        <v>0.37059999999999998</v>
      </c>
      <c r="T154">
        <v>0.37059999999999998</v>
      </c>
      <c r="V154">
        <v>13488512.35</v>
      </c>
      <c r="X154">
        <v>233609.08</v>
      </c>
      <c r="Y154">
        <v>8566552.7400000002</v>
      </c>
      <c r="Z154">
        <v>22288674.170000002</v>
      </c>
      <c r="AA154">
        <v>0.61238648339521562</v>
      </c>
      <c r="AB154">
        <v>551786743</v>
      </c>
      <c r="AC154">
        <v>3.2956800000000001E-2</v>
      </c>
      <c r="AD154">
        <v>18185125.329999998</v>
      </c>
      <c r="AE154">
        <v>1740564.77</v>
      </c>
      <c r="AF154">
        <v>15229077.119999999</v>
      </c>
      <c r="AH154">
        <v>3310418.5</v>
      </c>
      <c r="AJ154">
        <v>7283389.7800000003</v>
      </c>
      <c r="AK154">
        <v>22746075.98</v>
      </c>
      <c r="AL154">
        <v>0.6249537040288019</v>
      </c>
      <c r="AO154">
        <v>103.10543621702497</v>
      </c>
      <c r="AP154">
        <v>1.0270302455922772E-2</v>
      </c>
    </row>
    <row r="155" spans="1:42" x14ac:dyDescent="0.25">
      <c r="A155" t="s">
        <v>414</v>
      </c>
      <c r="B155" t="s">
        <v>415</v>
      </c>
      <c r="C155" t="s">
        <v>233</v>
      </c>
      <c r="D155" t="s">
        <v>211</v>
      </c>
      <c r="F155">
        <v>3185.5</v>
      </c>
      <c r="H155">
        <v>652079718</v>
      </c>
      <c r="I155">
        <v>45130545.619999997</v>
      </c>
      <c r="J155">
        <v>14167.49</v>
      </c>
      <c r="L155">
        <v>14.44</v>
      </c>
      <c r="M155">
        <v>9.99</v>
      </c>
      <c r="N155">
        <v>31823.14</v>
      </c>
      <c r="P155">
        <v>3.76</v>
      </c>
      <c r="Q155">
        <v>11977.48</v>
      </c>
      <c r="S155">
        <v>0.39169999999999999</v>
      </c>
      <c r="T155">
        <v>0.39169999999999999</v>
      </c>
      <c r="V155">
        <v>17677634.710000001</v>
      </c>
      <c r="X155">
        <v>445258.43</v>
      </c>
      <c r="Y155">
        <v>7190939.1900000004</v>
      </c>
      <c r="Z155">
        <v>25313832.330000002</v>
      </c>
      <c r="AA155">
        <v>0.56090242168005067</v>
      </c>
      <c r="AB155">
        <v>690563729</v>
      </c>
      <c r="AC155">
        <v>4.39137E-2</v>
      </c>
      <c r="AD155">
        <v>30325208.420000002</v>
      </c>
      <c r="AE155">
        <v>4954054.62</v>
      </c>
      <c r="AF155">
        <v>22631689.329999998</v>
      </c>
      <c r="AH155">
        <v>1224966.98</v>
      </c>
      <c r="AJ155">
        <v>6653059.1500000004</v>
      </c>
      <c r="AK155">
        <v>29730006.909999996</v>
      </c>
      <c r="AL155">
        <v>0.65875576068428654</v>
      </c>
      <c r="AO155">
        <v>139.77662219431801</v>
      </c>
      <c r="AP155">
        <v>1.4976734830499912E-2</v>
      </c>
    </row>
    <row r="156" spans="1:42" x14ac:dyDescent="0.25">
      <c r="A156" t="s">
        <v>416</v>
      </c>
      <c r="B156" t="s">
        <v>417</v>
      </c>
      <c r="C156" t="s">
        <v>233</v>
      </c>
      <c r="D156" t="s">
        <v>211</v>
      </c>
      <c r="F156">
        <v>1866.5</v>
      </c>
      <c r="H156">
        <v>390212449</v>
      </c>
      <c r="I156">
        <v>25471527.190000001</v>
      </c>
      <c r="J156">
        <v>13646.67</v>
      </c>
      <c r="L156">
        <v>15.31</v>
      </c>
      <c r="M156">
        <v>10.59</v>
      </c>
      <c r="N156">
        <v>19766.23</v>
      </c>
      <c r="P156">
        <v>1.79</v>
      </c>
      <c r="Q156">
        <v>3341.03</v>
      </c>
      <c r="S156">
        <v>0.42470000000000002</v>
      </c>
      <c r="T156">
        <v>0.42470000000000002</v>
      </c>
      <c r="V156">
        <v>10817757.59</v>
      </c>
      <c r="X156">
        <v>403175.39</v>
      </c>
      <c r="Y156">
        <v>3043296.7600000002</v>
      </c>
      <c r="Z156">
        <v>14264229.74</v>
      </c>
      <c r="AA156">
        <v>0.56000685132064121</v>
      </c>
      <c r="AB156">
        <v>418467320</v>
      </c>
      <c r="AC156">
        <v>5.17385E-2</v>
      </c>
      <c r="AD156">
        <v>21650871.43</v>
      </c>
      <c r="AE156">
        <v>4600823.4400000004</v>
      </c>
      <c r="AF156">
        <v>15418581.029999999</v>
      </c>
      <c r="AH156">
        <v>564603.59</v>
      </c>
      <c r="AJ156">
        <v>2794875.04</v>
      </c>
      <c r="AK156">
        <v>18616631.460000001</v>
      </c>
      <c r="AL156">
        <v>0.7308800654602603</v>
      </c>
      <c r="AO156">
        <v>216.00610233056523</v>
      </c>
      <c r="AP156">
        <v>2.165673155566673E-2</v>
      </c>
    </row>
    <row r="157" spans="1:42" x14ac:dyDescent="0.25">
      <c r="A157" t="s">
        <v>418</v>
      </c>
      <c r="B157" t="s">
        <v>419</v>
      </c>
      <c r="C157" t="s">
        <v>233</v>
      </c>
      <c r="D157" t="s">
        <v>211</v>
      </c>
      <c r="F157">
        <v>590.63</v>
      </c>
      <c r="H157">
        <v>109975659</v>
      </c>
      <c r="I157">
        <v>8397895.4199999999</v>
      </c>
      <c r="J157">
        <v>14218.53</v>
      </c>
      <c r="L157">
        <v>13.09</v>
      </c>
      <c r="M157">
        <v>9.06</v>
      </c>
      <c r="N157">
        <v>5351.1</v>
      </c>
      <c r="P157">
        <v>8.23</v>
      </c>
      <c r="Q157">
        <v>4860.88</v>
      </c>
      <c r="S157">
        <v>0.34210000000000002</v>
      </c>
      <c r="T157">
        <v>0.34210000000000002</v>
      </c>
      <c r="V157">
        <v>2872920.02</v>
      </c>
      <c r="X157">
        <v>53865.440000000002</v>
      </c>
      <c r="Y157">
        <v>2923434.3799999994</v>
      </c>
      <c r="Z157">
        <v>5850219.8399999999</v>
      </c>
      <c r="AA157">
        <v>0.69662928000596602</v>
      </c>
      <c r="AB157">
        <v>120531972</v>
      </c>
      <c r="AC157">
        <v>4.1621699999999998E-2</v>
      </c>
      <c r="AD157">
        <v>5016745.57</v>
      </c>
      <c r="AE157">
        <v>733402.72</v>
      </c>
      <c r="AF157">
        <v>3606322.74</v>
      </c>
      <c r="AH157">
        <v>495660.22</v>
      </c>
      <c r="AJ157">
        <v>2773065.58</v>
      </c>
      <c r="AK157">
        <v>6433253.7599999998</v>
      </c>
      <c r="AL157">
        <v>0.76605547440837263</v>
      </c>
      <c r="AO157">
        <v>91.199972910282241</v>
      </c>
      <c r="AP157">
        <v>8.3729698857705256E-3</v>
      </c>
    </row>
    <row r="158" spans="1:42" x14ac:dyDescent="0.25">
      <c r="A158" t="s">
        <v>420</v>
      </c>
      <c r="B158" t="s">
        <v>421</v>
      </c>
      <c r="C158" t="s">
        <v>233</v>
      </c>
      <c r="D158" t="s">
        <v>211</v>
      </c>
      <c r="F158">
        <v>1560.46</v>
      </c>
      <c r="H158">
        <v>471369769</v>
      </c>
      <c r="I158">
        <v>22208211.120000001</v>
      </c>
      <c r="J158">
        <v>14231.83</v>
      </c>
      <c r="L158">
        <v>21.22</v>
      </c>
      <c r="M158">
        <v>14.69</v>
      </c>
      <c r="N158">
        <v>22923.15</v>
      </c>
      <c r="P158">
        <v>7.61</v>
      </c>
      <c r="Q158">
        <v>11875.1</v>
      </c>
      <c r="S158">
        <v>0.65200000000000002</v>
      </c>
      <c r="T158">
        <v>0.65200000000000002</v>
      </c>
      <c r="V158">
        <v>14479753.65</v>
      </c>
      <c r="X158">
        <v>1058192.5</v>
      </c>
      <c r="Y158">
        <v>2493937.11</v>
      </c>
      <c r="Z158">
        <v>18031883.260000002</v>
      </c>
      <c r="AA158">
        <v>0.8119466787561771</v>
      </c>
      <c r="AB158">
        <v>501934829</v>
      </c>
      <c r="AC158">
        <v>4.6179199999999997E-2</v>
      </c>
      <c r="AD158">
        <v>23178948.850000001</v>
      </c>
      <c r="AE158">
        <v>5671875.2699999996</v>
      </c>
      <c r="AF158">
        <v>20151628.920000002</v>
      </c>
      <c r="AH158">
        <v>1065642.6499999999</v>
      </c>
      <c r="AJ158">
        <v>2293539.4700000002</v>
      </c>
      <c r="AK158">
        <v>23503360.890000001</v>
      </c>
      <c r="AL158">
        <v>1.0583185094468788</v>
      </c>
      <c r="AO158">
        <v>678.12856465401228</v>
      </c>
      <c r="AP158">
        <v>4.5023029044762283E-2</v>
      </c>
    </row>
    <row r="159" spans="1:42" x14ac:dyDescent="0.25">
      <c r="A159" t="s">
        <v>422</v>
      </c>
      <c r="B159" t="s">
        <v>423</v>
      </c>
      <c r="C159" t="s">
        <v>233</v>
      </c>
      <c r="D159" t="s">
        <v>211</v>
      </c>
      <c r="F159">
        <v>1053</v>
      </c>
      <c r="H159">
        <v>144055984</v>
      </c>
      <c r="I159">
        <v>16272665.380000001</v>
      </c>
      <c r="J159">
        <v>15453.62</v>
      </c>
      <c r="L159">
        <v>8.85</v>
      </c>
      <c r="M159">
        <v>6.12</v>
      </c>
      <c r="N159">
        <v>6444.36</v>
      </c>
      <c r="P159">
        <v>33.75</v>
      </c>
      <c r="Q159">
        <v>35538.75</v>
      </c>
      <c r="S159">
        <v>0.20519999999999999</v>
      </c>
      <c r="T159">
        <v>0.20519999999999999</v>
      </c>
      <c r="V159">
        <v>3339150.93</v>
      </c>
      <c r="X159">
        <v>77219.22</v>
      </c>
      <c r="Y159">
        <v>6536559.5199999996</v>
      </c>
      <c r="Z159">
        <v>9952929.6699999999</v>
      </c>
      <c r="AA159">
        <v>0.61163487588411281</v>
      </c>
      <c r="AB159">
        <v>172235121</v>
      </c>
      <c r="AC159">
        <v>5.3875100000000002E-2</v>
      </c>
      <c r="AD159">
        <v>9279184.3599999994</v>
      </c>
      <c r="AE159">
        <v>1218894.8500000001</v>
      </c>
      <c r="AF159">
        <v>4558045.78</v>
      </c>
      <c r="AH159">
        <v>1370680.33</v>
      </c>
      <c r="AJ159">
        <v>6004235.0800000001</v>
      </c>
      <c r="AK159">
        <v>10639500.08</v>
      </c>
      <c r="AL159">
        <v>0.65382651406797376</v>
      </c>
      <c r="AO159">
        <v>73.33259259259259</v>
      </c>
      <c r="AP159">
        <v>7.257786495547449E-3</v>
      </c>
    </row>
    <row r="160" spans="1:42" x14ac:dyDescent="0.25">
      <c r="A160" t="s">
        <v>424</v>
      </c>
      <c r="B160" t="s">
        <v>425</v>
      </c>
      <c r="C160" t="s">
        <v>233</v>
      </c>
      <c r="D160" t="s">
        <v>211</v>
      </c>
      <c r="F160">
        <v>1350.14</v>
      </c>
      <c r="H160">
        <v>140906891</v>
      </c>
      <c r="I160">
        <v>22014301.140000001</v>
      </c>
      <c r="J160">
        <v>16305.19</v>
      </c>
      <c r="L160">
        <v>6.4</v>
      </c>
      <c r="M160">
        <v>4.43</v>
      </c>
      <c r="N160">
        <v>5981.12</v>
      </c>
      <c r="P160">
        <v>56.25</v>
      </c>
      <c r="Q160">
        <v>75945.37</v>
      </c>
      <c r="S160">
        <v>0.14399999999999999</v>
      </c>
      <c r="T160">
        <v>0.14399999999999999</v>
      </c>
      <c r="V160">
        <v>3170059.36</v>
      </c>
      <c r="X160">
        <v>129299.05</v>
      </c>
      <c r="Y160">
        <v>10535662.140000001</v>
      </c>
      <c r="Z160">
        <v>13835020.550000001</v>
      </c>
      <c r="AA160">
        <v>0.62845604146214562</v>
      </c>
      <c r="AB160">
        <v>153709498</v>
      </c>
      <c r="AC160">
        <v>4.2443700000000001E-2</v>
      </c>
      <c r="AD160">
        <v>6523999.8200000003</v>
      </c>
      <c r="AE160">
        <v>482967.42</v>
      </c>
      <c r="AF160">
        <v>3653026.78</v>
      </c>
      <c r="AH160">
        <v>2203985.75</v>
      </c>
      <c r="AJ160">
        <v>9716784.5399999991</v>
      </c>
      <c r="AK160">
        <v>13499110.369999999</v>
      </c>
      <c r="AL160">
        <v>0.6131973158789995</v>
      </c>
      <c r="AO160">
        <v>95.767142666686411</v>
      </c>
      <c r="AP160">
        <v>9.5783386057313943E-3</v>
      </c>
    </row>
    <row r="161" spans="1:42" x14ac:dyDescent="0.25">
      <c r="A161" t="s">
        <v>426</v>
      </c>
      <c r="B161" t="s">
        <v>427</v>
      </c>
      <c r="C161" t="s">
        <v>233</v>
      </c>
      <c r="D161" t="s">
        <v>211</v>
      </c>
      <c r="F161">
        <v>677</v>
      </c>
      <c r="H161">
        <v>292276189</v>
      </c>
      <c r="I161">
        <v>8611129.3599999994</v>
      </c>
      <c r="J161">
        <v>12719.54</v>
      </c>
      <c r="L161">
        <v>33.94</v>
      </c>
      <c r="M161">
        <v>23.49</v>
      </c>
      <c r="N161">
        <v>15902.73</v>
      </c>
      <c r="P161">
        <v>133.63</v>
      </c>
      <c r="Q161">
        <v>90467.51</v>
      </c>
      <c r="S161">
        <v>0.94920000000000004</v>
      </c>
      <c r="T161">
        <v>0.9</v>
      </c>
      <c r="V161">
        <v>7750016.4199999999</v>
      </c>
      <c r="X161">
        <v>105496.5</v>
      </c>
      <c r="Y161">
        <v>601638</v>
      </c>
      <c r="Z161">
        <v>8457150.9199999999</v>
      </c>
      <c r="AA161">
        <v>0.98211867066876823</v>
      </c>
      <c r="AB161">
        <v>310930708</v>
      </c>
      <c r="AC161">
        <v>2.6554999999999999E-2</v>
      </c>
      <c r="AD161">
        <v>8256764.9500000002</v>
      </c>
      <c r="AE161">
        <v>456073.67</v>
      </c>
      <c r="AF161">
        <v>8206090.0899999999</v>
      </c>
      <c r="AH161">
        <v>67726.12</v>
      </c>
      <c r="AJ161">
        <v>600426.96</v>
      </c>
      <c r="AK161">
        <v>8912013.5500000007</v>
      </c>
      <c r="AL161">
        <v>1.0349413157579137</v>
      </c>
      <c r="AO161">
        <v>155.82939438700149</v>
      </c>
      <c r="AP161">
        <v>1.1837560547694633E-2</v>
      </c>
    </row>
    <row r="162" spans="1:42" x14ac:dyDescent="0.25">
      <c r="A162" t="s">
        <v>428</v>
      </c>
      <c r="B162" t="s">
        <v>429</v>
      </c>
      <c r="C162" t="s">
        <v>233</v>
      </c>
      <c r="D162" t="s">
        <v>211</v>
      </c>
      <c r="F162">
        <v>3250.14</v>
      </c>
      <c r="H162">
        <v>507200695</v>
      </c>
      <c r="I162">
        <v>50870917.009999998</v>
      </c>
      <c r="J162">
        <v>15651.91</v>
      </c>
      <c r="L162">
        <v>9.9700000000000006</v>
      </c>
      <c r="M162">
        <v>6.9</v>
      </c>
      <c r="N162">
        <v>22425.96</v>
      </c>
      <c r="P162">
        <v>25.3</v>
      </c>
      <c r="Q162">
        <v>82228.539999999994</v>
      </c>
      <c r="S162">
        <v>0.23799999999999999</v>
      </c>
      <c r="T162">
        <v>0.23799999999999999</v>
      </c>
      <c r="V162">
        <v>12107278.24</v>
      </c>
      <c r="X162">
        <v>1422881.29</v>
      </c>
      <c r="Y162">
        <v>20487157.370000001</v>
      </c>
      <c r="Z162">
        <v>34017316.900000006</v>
      </c>
      <c r="AA162">
        <v>0.66869871626872812</v>
      </c>
      <c r="AB162">
        <v>533622812</v>
      </c>
      <c r="AC162">
        <v>4.7875300000000003E-2</v>
      </c>
      <c r="AD162">
        <v>25547352.210000001</v>
      </c>
      <c r="AE162">
        <v>3198737.6</v>
      </c>
      <c r="AF162">
        <v>15306015.84</v>
      </c>
      <c r="AH162">
        <v>6170863.2000000002</v>
      </c>
      <c r="AJ162">
        <v>18442742.469999999</v>
      </c>
      <c r="AK162">
        <v>35171639.599999994</v>
      </c>
      <c r="AL162">
        <v>0.6913899270399646</v>
      </c>
      <c r="AO162">
        <v>437.79076901302716</v>
      </c>
      <c r="AP162">
        <v>4.0455358526987756E-2</v>
      </c>
    </row>
    <row r="163" spans="1:42" x14ac:dyDescent="0.25">
      <c r="A163" t="s">
        <v>430</v>
      </c>
      <c r="B163" t="s">
        <v>431</v>
      </c>
      <c r="C163" t="s">
        <v>233</v>
      </c>
      <c r="D163" t="s">
        <v>211</v>
      </c>
      <c r="F163">
        <v>1006</v>
      </c>
      <c r="H163">
        <v>102353824</v>
      </c>
      <c r="I163">
        <v>15612913.26</v>
      </c>
      <c r="J163">
        <v>15519.79</v>
      </c>
      <c r="L163">
        <v>6.55</v>
      </c>
      <c r="M163">
        <v>4.53</v>
      </c>
      <c r="N163">
        <v>4557.18</v>
      </c>
      <c r="P163">
        <v>54.76</v>
      </c>
      <c r="Q163">
        <v>55088.56</v>
      </c>
      <c r="S163">
        <v>0.1472</v>
      </c>
      <c r="T163">
        <v>0.1472</v>
      </c>
      <c r="V163">
        <v>2298220.83</v>
      </c>
      <c r="X163">
        <v>117861.18</v>
      </c>
      <c r="Y163">
        <v>8988490.7199999988</v>
      </c>
      <c r="Z163">
        <v>11404572.729999999</v>
      </c>
      <c r="AA163">
        <v>0.73045770126823839</v>
      </c>
      <c r="AB163">
        <v>102353824</v>
      </c>
      <c r="AC163">
        <v>5.17549E-2</v>
      </c>
      <c r="AD163">
        <v>5297311.92</v>
      </c>
      <c r="AE163">
        <v>441466.2</v>
      </c>
      <c r="AF163">
        <v>2739687.03</v>
      </c>
      <c r="AH163">
        <v>3185882</v>
      </c>
      <c r="AJ163">
        <v>8129760.7599999998</v>
      </c>
      <c r="AK163">
        <v>10987308.969999999</v>
      </c>
      <c r="AL163">
        <v>0.703732147039418</v>
      </c>
      <c r="AO163">
        <v>117.15823061630218</v>
      </c>
      <c r="AP163">
        <v>1.0727028822235807E-2</v>
      </c>
    </row>
    <row r="164" spans="1:42" x14ac:dyDescent="0.25">
      <c r="A164" t="s">
        <v>432</v>
      </c>
      <c r="B164" t="s">
        <v>433</v>
      </c>
      <c r="C164" t="s">
        <v>233</v>
      </c>
      <c r="D164" t="s">
        <v>211</v>
      </c>
      <c r="F164">
        <v>227.3</v>
      </c>
      <c r="H164">
        <v>23339171</v>
      </c>
      <c r="I164">
        <v>3410865.41</v>
      </c>
      <c r="J164">
        <v>15006</v>
      </c>
      <c r="L164">
        <v>6.84</v>
      </c>
      <c r="M164">
        <v>4.7300000000000004</v>
      </c>
      <c r="N164">
        <v>1075.1199999999999</v>
      </c>
      <c r="P164">
        <v>51.84</v>
      </c>
      <c r="Q164">
        <v>11783.23</v>
      </c>
      <c r="S164">
        <v>0.15390000000000001</v>
      </c>
      <c r="T164">
        <v>0.15390000000000001</v>
      </c>
      <c r="V164">
        <v>524932.18000000005</v>
      </c>
      <c r="X164">
        <v>488433.71</v>
      </c>
      <c r="Y164">
        <v>2548558.5299999998</v>
      </c>
      <c r="Z164">
        <v>3561924.42</v>
      </c>
      <c r="AA164">
        <v>1</v>
      </c>
      <c r="AB164">
        <v>28432365</v>
      </c>
      <c r="AC164">
        <v>7.8983100000000001E-2</v>
      </c>
      <c r="AD164">
        <v>2245676.3199999998</v>
      </c>
      <c r="AE164">
        <v>264822.52</v>
      </c>
      <c r="AF164">
        <v>789754.7</v>
      </c>
      <c r="AH164">
        <v>1016038.85</v>
      </c>
      <c r="AJ164">
        <v>2548558.5299999998</v>
      </c>
      <c r="AK164">
        <v>3826746.9399999995</v>
      </c>
      <c r="AL164">
        <v>1.121928449237755</v>
      </c>
      <c r="AO164">
        <v>2148.8504619445666</v>
      </c>
      <c r="AP164">
        <v>0.12763679377241499</v>
      </c>
    </row>
    <row r="165" spans="1:42" x14ac:dyDescent="0.25">
      <c r="A165" t="s">
        <v>434</v>
      </c>
      <c r="B165" t="s">
        <v>435</v>
      </c>
      <c r="C165" t="s">
        <v>233</v>
      </c>
      <c r="D165" t="s">
        <v>211</v>
      </c>
      <c r="F165">
        <v>5138.75</v>
      </c>
      <c r="H165">
        <v>2053946326</v>
      </c>
      <c r="I165">
        <v>67982242.739999995</v>
      </c>
      <c r="J165">
        <v>13229.33</v>
      </c>
      <c r="L165">
        <v>30.21</v>
      </c>
      <c r="M165">
        <v>20.91</v>
      </c>
      <c r="N165">
        <v>107451.26</v>
      </c>
      <c r="P165">
        <v>80.64</v>
      </c>
      <c r="Q165">
        <v>414388.8</v>
      </c>
      <c r="S165">
        <v>0.89829999999999999</v>
      </c>
      <c r="T165">
        <v>0.89829999999999999</v>
      </c>
      <c r="V165">
        <v>61068448.649999999</v>
      </c>
      <c r="X165">
        <v>349128.71</v>
      </c>
      <c r="Y165">
        <v>4513334.2499999991</v>
      </c>
      <c r="Z165">
        <v>65930911.609999999</v>
      </c>
      <c r="AA165">
        <v>0.96982548607810182</v>
      </c>
      <c r="AB165">
        <v>2183978480</v>
      </c>
      <c r="AC165">
        <v>3.1453799999999997E-2</v>
      </c>
      <c r="AD165">
        <v>68694422.310000002</v>
      </c>
      <c r="AE165">
        <v>6850412.1299999999</v>
      </c>
      <c r="AF165">
        <v>67918860.780000001</v>
      </c>
      <c r="AH165">
        <v>809716.83</v>
      </c>
      <c r="AJ165">
        <v>4488901.43</v>
      </c>
      <c r="AK165">
        <v>72756890.919999987</v>
      </c>
      <c r="AL165">
        <v>1.0702337549860008</v>
      </c>
      <c r="AO165">
        <v>67.940396010702997</v>
      </c>
      <c r="AP165">
        <v>4.7985655459616234E-3</v>
      </c>
    </row>
    <row r="166" spans="1:42" x14ac:dyDescent="0.25">
      <c r="A166" t="s">
        <v>436</v>
      </c>
      <c r="B166" t="s">
        <v>437</v>
      </c>
      <c r="C166" t="s">
        <v>233</v>
      </c>
      <c r="D166" t="s">
        <v>211</v>
      </c>
      <c r="F166">
        <v>3535.25</v>
      </c>
      <c r="H166">
        <v>797327761</v>
      </c>
      <c r="I166">
        <v>46271024.450000003</v>
      </c>
      <c r="J166">
        <v>13088.47</v>
      </c>
      <c r="L166">
        <v>17.23</v>
      </c>
      <c r="M166">
        <v>11.92</v>
      </c>
      <c r="N166">
        <v>42140.18</v>
      </c>
      <c r="P166">
        <v>0</v>
      </c>
      <c r="Q166">
        <v>0</v>
      </c>
      <c r="S166">
        <v>0.49940000000000001</v>
      </c>
      <c r="T166">
        <v>0.49940000000000001</v>
      </c>
      <c r="V166">
        <v>23107749.609999999</v>
      </c>
      <c r="X166">
        <v>106600.22</v>
      </c>
      <c r="Y166">
        <v>5685928.25</v>
      </c>
      <c r="Z166">
        <v>28900278.079999998</v>
      </c>
      <c r="AA166">
        <v>0.62458695098115546</v>
      </c>
      <c r="AB166">
        <v>871128018</v>
      </c>
      <c r="AC166">
        <v>4.8133099999999998E-2</v>
      </c>
      <c r="AD166">
        <v>41930092</v>
      </c>
      <c r="AE166">
        <v>9399877.7799999993</v>
      </c>
      <c r="AF166">
        <v>32507627.390000001</v>
      </c>
      <c r="AH166">
        <v>591040.36</v>
      </c>
      <c r="AJ166">
        <v>5464043.9800000004</v>
      </c>
      <c r="AK166">
        <v>38078271.590000004</v>
      </c>
      <c r="AL166">
        <v>0.82293988608674518</v>
      </c>
      <c r="AO166">
        <v>30.15351672441836</v>
      </c>
      <c r="AP166">
        <v>2.7995025916038429E-3</v>
      </c>
    </row>
    <row r="167" spans="1:42" x14ac:dyDescent="0.25">
      <c r="A167" t="s">
        <v>438</v>
      </c>
      <c r="B167" t="s">
        <v>439</v>
      </c>
      <c r="C167" t="s">
        <v>233</v>
      </c>
      <c r="D167" t="s">
        <v>211</v>
      </c>
      <c r="F167">
        <v>1544.87</v>
      </c>
      <c r="H167">
        <v>249155388</v>
      </c>
      <c r="I167">
        <v>20911481.670000002</v>
      </c>
      <c r="J167">
        <v>13536.07</v>
      </c>
      <c r="L167">
        <v>11.91</v>
      </c>
      <c r="M167">
        <v>8.24</v>
      </c>
      <c r="N167">
        <v>12729.72</v>
      </c>
      <c r="P167">
        <v>13.61</v>
      </c>
      <c r="Q167">
        <v>21025.68</v>
      </c>
      <c r="S167">
        <v>0.30059999999999998</v>
      </c>
      <c r="T167">
        <v>0.30059999999999998</v>
      </c>
      <c r="V167">
        <v>6285991.3899999997</v>
      </c>
      <c r="X167">
        <v>81309.37</v>
      </c>
      <c r="Y167">
        <v>6285918.870000001</v>
      </c>
      <c r="Z167">
        <v>12653219.630000001</v>
      </c>
      <c r="AA167">
        <v>0.60508479646148383</v>
      </c>
      <c r="AB167">
        <v>256771477</v>
      </c>
      <c r="AC167">
        <v>3.2384400000000001E-2</v>
      </c>
      <c r="AD167">
        <v>8315390.21</v>
      </c>
      <c r="AE167">
        <v>610037.28</v>
      </c>
      <c r="AF167">
        <v>6896028.6699999999</v>
      </c>
      <c r="AH167">
        <v>354479.53</v>
      </c>
      <c r="AJ167">
        <v>6145929.5099999998</v>
      </c>
      <c r="AK167">
        <v>13123267.550000001</v>
      </c>
      <c r="AL167">
        <v>0.62756277900799751</v>
      </c>
      <c r="AO167">
        <v>52.631852518334874</v>
      </c>
      <c r="AP167">
        <v>6.1958174433470259E-3</v>
      </c>
    </row>
    <row r="168" spans="1:42" x14ac:dyDescent="0.25">
      <c r="A168" t="s">
        <v>440</v>
      </c>
      <c r="B168" t="s">
        <v>441</v>
      </c>
      <c r="C168" t="s">
        <v>233</v>
      </c>
      <c r="D168" t="s">
        <v>211</v>
      </c>
      <c r="F168">
        <v>1680.62</v>
      </c>
      <c r="H168">
        <v>188309298</v>
      </c>
      <c r="I168">
        <v>24915087.73</v>
      </c>
      <c r="J168">
        <v>14824.93</v>
      </c>
      <c r="L168">
        <v>7.55</v>
      </c>
      <c r="M168">
        <v>5.22</v>
      </c>
      <c r="N168">
        <v>8772.83</v>
      </c>
      <c r="P168">
        <v>45.02</v>
      </c>
      <c r="Q168">
        <v>75661.509999999995</v>
      </c>
      <c r="S168">
        <v>0.1709</v>
      </c>
      <c r="T168">
        <v>0.1709</v>
      </c>
      <c r="V168">
        <v>4257988.49</v>
      </c>
      <c r="X168">
        <v>154178.18</v>
      </c>
      <c r="Y168">
        <v>11783529.369999997</v>
      </c>
      <c r="Z168">
        <v>16195696.039999997</v>
      </c>
      <c r="AA168">
        <v>0.65003568181294924</v>
      </c>
      <c r="AB168">
        <v>201686353</v>
      </c>
      <c r="AC168">
        <v>3.4270299999999997E-2</v>
      </c>
      <c r="AD168">
        <v>6911851.8200000003</v>
      </c>
      <c r="AE168">
        <v>453545.24</v>
      </c>
      <c r="AF168">
        <v>4711533.7300000004</v>
      </c>
      <c r="AH168">
        <v>1927922.64</v>
      </c>
      <c r="AJ168">
        <v>11108825.23</v>
      </c>
      <c r="AK168">
        <v>15974537.140000001</v>
      </c>
      <c r="AL168">
        <v>0.64115917684549129</v>
      </c>
      <c r="AO168">
        <v>91.73887017886257</v>
      </c>
      <c r="AP168">
        <v>9.6514959180845471E-3</v>
      </c>
    </row>
    <row r="169" spans="1:42" x14ac:dyDescent="0.25">
      <c r="A169" t="s">
        <v>442</v>
      </c>
      <c r="B169" t="s">
        <v>443</v>
      </c>
      <c r="C169" t="s">
        <v>233</v>
      </c>
      <c r="D169" t="s">
        <v>211</v>
      </c>
      <c r="F169">
        <v>1339.71</v>
      </c>
      <c r="H169">
        <v>112971812</v>
      </c>
      <c r="I169">
        <v>22402181.690000001</v>
      </c>
      <c r="J169">
        <v>16721.66</v>
      </c>
      <c r="L169">
        <v>5.04</v>
      </c>
      <c r="M169">
        <v>3.48</v>
      </c>
      <c r="N169">
        <v>4662.1899999999996</v>
      </c>
      <c r="P169">
        <v>71.400000000000006</v>
      </c>
      <c r="Q169">
        <v>95655.29</v>
      </c>
      <c r="S169">
        <v>0.11559999999999999</v>
      </c>
      <c r="T169">
        <v>0.11559999999999999</v>
      </c>
      <c r="V169">
        <v>2589692.2000000002</v>
      </c>
      <c r="X169">
        <v>130159.46</v>
      </c>
      <c r="Y169">
        <v>14521925.700000001</v>
      </c>
      <c r="Z169">
        <v>17241777.359999999</v>
      </c>
      <c r="AA169">
        <v>0.76964724233517268</v>
      </c>
      <c r="AB169">
        <v>113662817</v>
      </c>
      <c r="AC169">
        <v>2.2529500000000001E-2</v>
      </c>
      <c r="AD169">
        <v>2560766.4300000002</v>
      </c>
      <c r="AE169">
        <v>0</v>
      </c>
      <c r="AF169">
        <v>2589692.2000000002</v>
      </c>
      <c r="AH169">
        <v>4505129.74</v>
      </c>
      <c r="AJ169">
        <v>13484156.640000001</v>
      </c>
      <c r="AK169">
        <v>16204008.300000001</v>
      </c>
      <c r="AL169">
        <v>0.72332277830034863</v>
      </c>
      <c r="AO169">
        <v>97.15495144471565</v>
      </c>
      <c r="AP169">
        <v>8.0325471074956193E-3</v>
      </c>
    </row>
    <row r="170" spans="1:42" x14ac:dyDescent="0.25">
      <c r="A170" t="s">
        <v>444</v>
      </c>
      <c r="B170" t="s">
        <v>445</v>
      </c>
      <c r="C170" t="s">
        <v>233</v>
      </c>
      <c r="D170" t="s">
        <v>211</v>
      </c>
      <c r="F170">
        <v>2745.75</v>
      </c>
      <c r="H170">
        <v>249813846</v>
      </c>
      <c r="I170">
        <v>41454767.590000004</v>
      </c>
      <c r="J170">
        <v>15097.79</v>
      </c>
      <c r="L170">
        <v>6.02</v>
      </c>
      <c r="M170">
        <v>4.16</v>
      </c>
      <c r="N170">
        <v>11422.32</v>
      </c>
      <c r="P170">
        <v>60.37</v>
      </c>
      <c r="Q170">
        <v>165760.92000000001</v>
      </c>
      <c r="S170">
        <v>0.13550000000000001</v>
      </c>
      <c r="T170">
        <v>0.13550000000000001</v>
      </c>
      <c r="V170">
        <v>5617121</v>
      </c>
      <c r="X170">
        <v>183357.87</v>
      </c>
      <c r="Y170">
        <v>19552357.82</v>
      </c>
      <c r="Z170">
        <v>25352836.690000001</v>
      </c>
      <c r="AA170">
        <v>0.6115783096590266</v>
      </c>
      <c r="AB170">
        <v>256023602</v>
      </c>
      <c r="AC170">
        <v>4.49687E-2</v>
      </c>
      <c r="AD170">
        <v>11513048.550000001</v>
      </c>
      <c r="AE170">
        <v>798898.18</v>
      </c>
      <c r="AF170">
        <v>6416019.1799999997</v>
      </c>
      <c r="AH170">
        <v>4639713.57</v>
      </c>
      <c r="AJ170">
        <v>17750192.43</v>
      </c>
      <c r="AK170">
        <v>24349569.48</v>
      </c>
      <c r="AL170">
        <v>0.58737681804960273</v>
      </c>
      <c r="AO170">
        <v>66.778792679595739</v>
      </c>
      <c r="AP170">
        <v>7.5302304687811664E-3</v>
      </c>
    </row>
    <row r="171" spans="1:42" x14ac:dyDescent="0.25">
      <c r="A171" t="s">
        <v>446</v>
      </c>
      <c r="B171" t="s">
        <v>447</v>
      </c>
      <c r="C171" t="s">
        <v>233</v>
      </c>
      <c r="D171" t="s">
        <v>211</v>
      </c>
      <c r="F171">
        <v>1186.3800000000001</v>
      </c>
      <c r="H171">
        <v>187814135</v>
      </c>
      <c r="I171">
        <v>16558390.75</v>
      </c>
      <c r="J171">
        <v>13957.07</v>
      </c>
      <c r="L171">
        <v>11.34</v>
      </c>
      <c r="M171">
        <v>7.85</v>
      </c>
      <c r="N171">
        <v>9313.08</v>
      </c>
      <c r="P171">
        <v>16.64</v>
      </c>
      <c r="Q171">
        <v>19741.36</v>
      </c>
      <c r="S171">
        <v>0.28160000000000002</v>
      </c>
      <c r="T171">
        <v>0.28160000000000002</v>
      </c>
      <c r="V171">
        <v>4662842.83</v>
      </c>
      <c r="X171">
        <v>117555.09</v>
      </c>
      <c r="Y171">
        <v>6351042.4500000002</v>
      </c>
      <c r="Z171">
        <v>11131440.370000001</v>
      </c>
      <c r="AA171">
        <v>0.67225375569784773</v>
      </c>
      <c r="AB171">
        <v>196792573</v>
      </c>
      <c r="AC171">
        <v>4.1144800000000002E-2</v>
      </c>
      <c r="AD171">
        <v>8096991.0499999998</v>
      </c>
      <c r="AE171">
        <v>967056.13</v>
      </c>
      <c r="AF171">
        <v>5629898.96</v>
      </c>
      <c r="AH171">
        <v>640309.82999999996</v>
      </c>
      <c r="AJ171">
        <v>6141183.2999999998</v>
      </c>
      <c r="AK171">
        <v>11888637.35</v>
      </c>
      <c r="AL171">
        <v>0.7179826548059931</v>
      </c>
      <c r="AO171">
        <v>99.087214888990019</v>
      </c>
      <c r="AP171">
        <v>9.8880205139742113E-3</v>
      </c>
    </row>
    <row r="172" spans="1:42" x14ac:dyDescent="0.25">
      <c r="A172" t="s">
        <v>448</v>
      </c>
      <c r="B172" t="s">
        <v>449</v>
      </c>
      <c r="C172" t="s">
        <v>233</v>
      </c>
      <c r="D172" t="s">
        <v>211</v>
      </c>
      <c r="F172">
        <v>2309.14</v>
      </c>
      <c r="H172">
        <v>624553989</v>
      </c>
      <c r="I172">
        <v>31234458.170000002</v>
      </c>
      <c r="J172">
        <v>13526.44</v>
      </c>
      <c r="L172">
        <v>19.989999999999998</v>
      </c>
      <c r="M172">
        <v>13.83</v>
      </c>
      <c r="N172">
        <v>31935.4</v>
      </c>
      <c r="P172">
        <v>3.61</v>
      </c>
      <c r="Q172">
        <v>8335.99</v>
      </c>
      <c r="S172">
        <v>0.60599999999999998</v>
      </c>
      <c r="T172">
        <v>0.60599999999999998</v>
      </c>
      <c r="V172">
        <v>18928081.649999999</v>
      </c>
      <c r="X172">
        <v>246347.56</v>
      </c>
      <c r="Y172">
        <v>2644494.5100000007</v>
      </c>
      <c r="Z172">
        <v>21818923.719999999</v>
      </c>
      <c r="AA172">
        <v>0.69855297637135216</v>
      </c>
      <c r="AB172">
        <v>637360920</v>
      </c>
      <c r="AC172">
        <v>5.29033E-2</v>
      </c>
      <c r="AD172">
        <v>33718495.950000003</v>
      </c>
      <c r="AE172">
        <v>8962991.0600000005</v>
      </c>
      <c r="AF172">
        <v>27891072.710000001</v>
      </c>
      <c r="AH172">
        <v>649904.39</v>
      </c>
      <c r="AJ172">
        <v>2448582.7599999998</v>
      </c>
      <c r="AK172">
        <v>30586003.030000001</v>
      </c>
      <c r="AL172">
        <v>0.97923911032902666</v>
      </c>
      <c r="AO172">
        <v>106.68368310280019</v>
      </c>
      <c r="AP172">
        <v>8.0542580133263E-3</v>
      </c>
    </row>
    <row r="173" spans="1:42" x14ac:dyDescent="0.25">
      <c r="A173" t="s">
        <v>450</v>
      </c>
      <c r="B173" t="s">
        <v>451</v>
      </c>
      <c r="C173" t="s">
        <v>233</v>
      </c>
      <c r="D173" t="s">
        <v>211</v>
      </c>
      <c r="F173">
        <v>885.22</v>
      </c>
      <c r="H173">
        <v>84793448</v>
      </c>
      <c r="I173">
        <v>15510443.439999999</v>
      </c>
      <c r="J173">
        <v>17521.560000000001</v>
      </c>
      <c r="L173">
        <v>5.46</v>
      </c>
      <c r="M173">
        <v>3.78</v>
      </c>
      <c r="N173">
        <v>3346.13</v>
      </c>
      <c r="P173">
        <v>66.42</v>
      </c>
      <c r="Q173">
        <v>58796.31</v>
      </c>
      <c r="S173">
        <v>0.1241</v>
      </c>
      <c r="T173">
        <v>0.1241</v>
      </c>
      <c r="V173">
        <v>1924846.03</v>
      </c>
      <c r="X173">
        <v>683467.72</v>
      </c>
      <c r="Y173">
        <v>10458515.109999999</v>
      </c>
      <c r="Z173">
        <v>13066828.859999999</v>
      </c>
      <c r="AA173">
        <v>0.8424535965426917</v>
      </c>
      <c r="AB173">
        <v>84793448</v>
      </c>
      <c r="AC173">
        <v>4.9770799999999997E-2</v>
      </c>
      <c r="AD173">
        <v>4220237.74</v>
      </c>
      <c r="AE173">
        <v>284858.11</v>
      </c>
      <c r="AF173">
        <v>2209704.14</v>
      </c>
      <c r="AH173">
        <v>4031248.6</v>
      </c>
      <c r="AJ173">
        <v>9823406.3900000006</v>
      </c>
      <c r="AK173">
        <v>12716578.25</v>
      </c>
      <c r="AL173">
        <v>0.81987199780537034</v>
      </c>
      <c r="AO173">
        <v>772.08797812973046</v>
      </c>
      <c r="AP173">
        <v>5.3746197016481222E-2</v>
      </c>
    </row>
    <row r="174" spans="1:42" x14ac:dyDescent="0.25">
      <c r="A174" t="s">
        <v>452</v>
      </c>
      <c r="B174" t="s">
        <v>453</v>
      </c>
      <c r="C174" t="s">
        <v>233</v>
      </c>
      <c r="D174" t="s">
        <v>211</v>
      </c>
      <c r="F174">
        <v>2053.63</v>
      </c>
      <c r="H174">
        <v>148640492</v>
      </c>
      <c r="I174">
        <v>33038091.550000001</v>
      </c>
      <c r="J174">
        <v>16087.65</v>
      </c>
      <c r="L174">
        <v>4.49</v>
      </c>
      <c r="M174">
        <v>3.1</v>
      </c>
      <c r="N174">
        <v>6366.25</v>
      </c>
      <c r="P174">
        <v>77.959999999999994</v>
      </c>
      <c r="Q174">
        <v>160100.99</v>
      </c>
      <c r="S174">
        <v>0.1055</v>
      </c>
      <c r="T174">
        <v>0.1055</v>
      </c>
      <c r="V174">
        <v>3485518.65</v>
      </c>
      <c r="X174">
        <v>407614.42</v>
      </c>
      <c r="Y174">
        <v>20775250.789999999</v>
      </c>
      <c r="Z174">
        <v>24668383.859999999</v>
      </c>
      <c r="AA174">
        <v>0.74666491624271802</v>
      </c>
      <c r="AB174">
        <v>152407553</v>
      </c>
      <c r="AC174">
        <v>7.6230800000000001E-2</v>
      </c>
      <c r="AD174">
        <v>11618149.689999999</v>
      </c>
      <c r="AE174">
        <v>857992.57</v>
      </c>
      <c r="AF174">
        <v>4343511.22</v>
      </c>
      <c r="AH174">
        <v>7112331.8499999996</v>
      </c>
      <c r="AJ174">
        <v>18973447.600000001</v>
      </c>
      <c r="AK174">
        <v>23724573.240000002</v>
      </c>
      <c r="AL174">
        <v>0.71809756940999825</v>
      </c>
      <c r="AO174">
        <v>198.48483904111254</v>
      </c>
      <c r="AP174">
        <v>1.7181106520928083E-2</v>
      </c>
    </row>
    <row r="175" spans="1:42" x14ac:dyDescent="0.25">
      <c r="A175" t="s">
        <v>454</v>
      </c>
      <c r="B175" t="s">
        <v>455</v>
      </c>
      <c r="C175" t="s">
        <v>233</v>
      </c>
      <c r="D175" t="s">
        <v>211</v>
      </c>
      <c r="F175">
        <v>2564.75</v>
      </c>
      <c r="H175">
        <v>223964431</v>
      </c>
      <c r="I175">
        <v>39948409.700000003</v>
      </c>
      <c r="J175">
        <v>15575.94</v>
      </c>
      <c r="L175">
        <v>5.6</v>
      </c>
      <c r="M175">
        <v>3.87</v>
      </c>
      <c r="N175">
        <v>9925.58</v>
      </c>
      <c r="P175">
        <v>64.959999999999994</v>
      </c>
      <c r="Q175">
        <v>166606.16</v>
      </c>
      <c r="S175">
        <v>0.1268</v>
      </c>
      <c r="T175">
        <v>0.1268</v>
      </c>
      <c r="V175">
        <v>5065458.34</v>
      </c>
      <c r="X175">
        <v>315785.33</v>
      </c>
      <c r="Y175">
        <v>22866883.330000002</v>
      </c>
      <c r="Z175">
        <v>28248127</v>
      </c>
      <c r="AA175">
        <v>0.70711518210948954</v>
      </c>
      <c r="AB175">
        <v>239186130</v>
      </c>
      <c r="AC175">
        <v>4.9565699999999997E-2</v>
      </c>
      <c r="AD175">
        <v>11855427.960000001</v>
      </c>
      <c r="AE175">
        <v>860968.14</v>
      </c>
      <c r="AF175">
        <v>5926426.4800000004</v>
      </c>
      <c r="AH175">
        <v>6781520.3899999997</v>
      </c>
      <c r="AJ175">
        <v>20880678.960000001</v>
      </c>
      <c r="AK175">
        <v>27122890.770000003</v>
      </c>
      <c r="AL175">
        <v>0.67894794745734277</v>
      </c>
      <c r="AO175">
        <v>123.12518958962862</v>
      </c>
      <c r="AP175">
        <v>1.164276082066012E-2</v>
      </c>
    </row>
    <row r="176" spans="1:42" x14ac:dyDescent="0.25">
      <c r="A176" t="s">
        <v>456</v>
      </c>
      <c r="B176" t="s">
        <v>457</v>
      </c>
      <c r="C176" t="s">
        <v>233</v>
      </c>
      <c r="D176" t="s">
        <v>211</v>
      </c>
      <c r="F176">
        <v>973</v>
      </c>
      <c r="H176">
        <v>183711296</v>
      </c>
      <c r="I176">
        <v>13849020.83</v>
      </c>
      <c r="J176">
        <v>14233.32</v>
      </c>
      <c r="L176">
        <v>13.26</v>
      </c>
      <c r="M176">
        <v>9.18</v>
      </c>
      <c r="N176">
        <v>8932.14</v>
      </c>
      <c r="P176">
        <v>7.56</v>
      </c>
      <c r="Q176">
        <v>7355.88</v>
      </c>
      <c r="S176">
        <v>0.34839999999999999</v>
      </c>
      <c r="T176">
        <v>0.34839999999999999</v>
      </c>
      <c r="V176">
        <v>4824998.8499999996</v>
      </c>
      <c r="X176">
        <v>199681.42</v>
      </c>
      <c r="Y176">
        <v>2679295.7800000003</v>
      </c>
      <c r="Z176">
        <v>7703976.0499999998</v>
      </c>
      <c r="AA176">
        <v>0.5562830863328263</v>
      </c>
      <c r="AB176">
        <v>183711296</v>
      </c>
      <c r="AC176">
        <v>4.3540500000000003E-2</v>
      </c>
      <c r="AD176">
        <v>7998881.6799999997</v>
      </c>
      <c r="AE176">
        <v>1105780.77</v>
      </c>
      <c r="AF176">
        <v>5930779.6200000001</v>
      </c>
      <c r="AH176">
        <v>648501.82999999996</v>
      </c>
      <c r="AJ176">
        <v>2391544.54</v>
      </c>
      <c r="AK176">
        <v>8522005.5800000001</v>
      </c>
      <c r="AL176">
        <v>0.61535076628229757</v>
      </c>
      <c r="AO176">
        <v>205.2224254881809</v>
      </c>
      <c r="AP176">
        <v>2.3431270740848307E-2</v>
      </c>
    </row>
    <row r="177" spans="1:42" x14ac:dyDescent="0.25">
      <c r="A177" t="s">
        <v>458</v>
      </c>
      <c r="B177" t="s">
        <v>459</v>
      </c>
      <c r="C177" t="s">
        <v>233</v>
      </c>
      <c r="D177" t="s">
        <v>211</v>
      </c>
      <c r="F177">
        <v>1564.25</v>
      </c>
      <c r="H177">
        <v>201153168</v>
      </c>
      <c r="I177">
        <v>24894932.239999998</v>
      </c>
      <c r="J177">
        <v>15914.93</v>
      </c>
      <c r="L177">
        <v>8.08</v>
      </c>
      <c r="M177">
        <v>5.59</v>
      </c>
      <c r="N177">
        <v>8744.15</v>
      </c>
      <c r="P177">
        <v>40.19</v>
      </c>
      <c r="Q177">
        <v>62867.199999999997</v>
      </c>
      <c r="S177">
        <v>0.1845</v>
      </c>
      <c r="T177">
        <v>0.1845</v>
      </c>
      <c r="V177">
        <v>4593114.99</v>
      </c>
      <c r="X177">
        <v>366327.6</v>
      </c>
      <c r="Y177">
        <v>10844894.1</v>
      </c>
      <c r="Z177">
        <v>15804336.689999999</v>
      </c>
      <c r="AA177">
        <v>0.63484152266967575</v>
      </c>
      <c r="AB177">
        <v>230937484</v>
      </c>
      <c r="AC177">
        <v>5.5146199999999999E-2</v>
      </c>
      <c r="AD177">
        <v>12735324.68</v>
      </c>
      <c r="AE177">
        <v>1502237.68</v>
      </c>
      <c r="AF177">
        <v>6095352.6699999999</v>
      </c>
      <c r="AH177">
        <v>3069846.63</v>
      </c>
      <c r="AJ177">
        <v>9723913.5700000003</v>
      </c>
      <c r="AK177">
        <v>16185593.84</v>
      </c>
      <c r="AL177">
        <v>0.65015617170444651</v>
      </c>
      <c r="AO177">
        <v>234.18737414096211</v>
      </c>
      <c r="AP177">
        <v>2.2632941591224309E-2</v>
      </c>
    </row>
    <row r="178" spans="1:42" x14ac:dyDescent="0.25">
      <c r="A178" t="s">
        <v>460</v>
      </c>
      <c r="B178" t="s">
        <v>461</v>
      </c>
      <c r="C178" t="s">
        <v>233</v>
      </c>
      <c r="D178" t="s">
        <v>211</v>
      </c>
      <c r="F178">
        <v>1743.47</v>
      </c>
      <c r="H178">
        <v>115138223</v>
      </c>
      <c r="I178">
        <v>28927864.710000001</v>
      </c>
      <c r="J178">
        <v>16592.12</v>
      </c>
      <c r="L178">
        <v>3.98</v>
      </c>
      <c r="M178">
        <v>2.75</v>
      </c>
      <c r="N178">
        <v>4794.54</v>
      </c>
      <c r="P178">
        <v>84.27</v>
      </c>
      <c r="Q178">
        <v>146922.21</v>
      </c>
      <c r="S178">
        <v>9.6699999999999994E-2</v>
      </c>
      <c r="T178">
        <v>9.6699999999999994E-2</v>
      </c>
      <c r="V178">
        <v>2797324.51</v>
      </c>
      <c r="X178">
        <v>697678.76</v>
      </c>
      <c r="Y178">
        <v>19060040.019999996</v>
      </c>
      <c r="Z178">
        <v>22555043.289999995</v>
      </c>
      <c r="AA178">
        <v>0.77969955667702628</v>
      </c>
      <c r="AB178">
        <v>115138223</v>
      </c>
      <c r="AC178">
        <v>3.2596399999999998E-2</v>
      </c>
      <c r="AD178">
        <v>3753091.57</v>
      </c>
      <c r="AE178">
        <v>92422.67</v>
      </c>
      <c r="AF178">
        <v>2889747.18</v>
      </c>
      <c r="AH178">
        <v>6286906.9500000002</v>
      </c>
      <c r="AJ178">
        <v>17675031.629999999</v>
      </c>
      <c r="AK178">
        <v>21262457.57</v>
      </c>
      <c r="AL178">
        <v>0.73501648957345389</v>
      </c>
      <c r="AO178">
        <v>400.16677086499914</v>
      </c>
      <c r="AP178">
        <v>3.2812705572867605E-2</v>
      </c>
    </row>
    <row r="179" spans="1:42" x14ac:dyDescent="0.25">
      <c r="A179" t="s">
        <v>462</v>
      </c>
      <c r="B179" t="s">
        <v>463</v>
      </c>
      <c r="C179" t="s">
        <v>233</v>
      </c>
      <c r="D179" t="s">
        <v>211</v>
      </c>
      <c r="F179">
        <v>912.31</v>
      </c>
      <c r="H179">
        <v>93396308</v>
      </c>
      <c r="I179">
        <v>14145562.25</v>
      </c>
      <c r="J179">
        <v>15505.21</v>
      </c>
      <c r="L179">
        <v>6.6</v>
      </c>
      <c r="M179">
        <v>4.5599999999999996</v>
      </c>
      <c r="N179">
        <v>4160.13</v>
      </c>
      <c r="P179">
        <v>54.31</v>
      </c>
      <c r="Q179">
        <v>49547.55</v>
      </c>
      <c r="S179">
        <v>0.1482</v>
      </c>
      <c r="T179">
        <v>0.1482</v>
      </c>
      <c r="V179">
        <v>2096372.32</v>
      </c>
      <c r="X179">
        <v>198497.82</v>
      </c>
      <c r="Y179">
        <v>7506792.2300000004</v>
      </c>
      <c r="Z179">
        <v>9801662.370000001</v>
      </c>
      <c r="AA179">
        <v>0.69291430038420709</v>
      </c>
      <c r="AB179">
        <v>98400604</v>
      </c>
      <c r="AC179">
        <v>5.99798E-2</v>
      </c>
      <c r="AD179">
        <v>5902048.54</v>
      </c>
      <c r="AE179">
        <v>564001.21</v>
      </c>
      <c r="AF179">
        <v>2660373.5299999998</v>
      </c>
      <c r="AH179">
        <v>2352343.69</v>
      </c>
      <c r="AJ179">
        <v>6784421.1200000001</v>
      </c>
      <c r="AK179">
        <v>9643292.4699999988</v>
      </c>
      <c r="AL179">
        <v>0.68171857007663295</v>
      </c>
      <c r="AO179">
        <v>217.57716127193609</v>
      </c>
      <c r="AP179">
        <v>2.0584029844321422E-2</v>
      </c>
    </row>
    <row r="180" spans="1:42" x14ac:dyDescent="0.25">
      <c r="A180" t="s">
        <v>464</v>
      </c>
      <c r="B180" t="s">
        <v>465</v>
      </c>
      <c r="C180" t="s">
        <v>233</v>
      </c>
      <c r="D180" t="s">
        <v>211</v>
      </c>
      <c r="F180">
        <v>1935.22</v>
      </c>
      <c r="H180">
        <v>292654769</v>
      </c>
      <c r="I180">
        <v>25424683.34</v>
      </c>
      <c r="J180">
        <v>13137.87</v>
      </c>
      <c r="L180">
        <v>11.51</v>
      </c>
      <c r="M180">
        <v>7.96</v>
      </c>
      <c r="N180">
        <v>15404.35</v>
      </c>
      <c r="P180">
        <v>15.76</v>
      </c>
      <c r="Q180">
        <v>30499.06</v>
      </c>
      <c r="S180">
        <v>0.28689999999999999</v>
      </c>
      <c r="T180">
        <v>0.28689999999999999</v>
      </c>
      <c r="V180">
        <v>7294341.6500000004</v>
      </c>
      <c r="X180">
        <v>272202.67</v>
      </c>
      <c r="Y180">
        <v>6735787.3100000005</v>
      </c>
      <c r="Z180">
        <v>14302331.630000001</v>
      </c>
      <c r="AA180">
        <v>0.56253725715035796</v>
      </c>
      <c r="AB180">
        <v>304839114</v>
      </c>
      <c r="AC180">
        <v>4.7764800000000003E-2</v>
      </c>
      <c r="AD180">
        <v>14560579.310000001</v>
      </c>
      <c r="AE180">
        <v>2084683.58</v>
      </c>
      <c r="AF180">
        <v>9379025.2300000004</v>
      </c>
      <c r="AH180">
        <v>335897.01</v>
      </c>
      <c r="AJ180">
        <v>6588844.8799999999</v>
      </c>
      <c r="AK180">
        <v>16240072.780000001</v>
      </c>
      <c r="AL180">
        <v>0.63875221424881667</v>
      </c>
      <c r="AO180">
        <v>140.65722243465859</v>
      </c>
      <c r="AP180">
        <v>1.676117303705827E-2</v>
      </c>
    </row>
    <row r="181" spans="1:42" x14ac:dyDescent="0.25">
      <c r="A181" t="s">
        <v>466</v>
      </c>
      <c r="B181" t="s">
        <v>467</v>
      </c>
      <c r="C181" t="s">
        <v>233</v>
      </c>
      <c r="D181" t="s">
        <v>211</v>
      </c>
      <c r="F181">
        <v>229.5</v>
      </c>
      <c r="H181">
        <v>50963621</v>
      </c>
      <c r="I181">
        <v>3433576.21</v>
      </c>
      <c r="J181">
        <v>14961.11</v>
      </c>
      <c r="L181">
        <v>14.84</v>
      </c>
      <c r="M181">
        <v>10.27</v>
      </c>
      <c r="N181">
        <v>2356.96</v>
      </c>
      <c r="P181">
        <v>2.75</v>
      </c>
      <c r="Q181">
        <v>631.12</v>
      </c>
      <c r="S181">
        <v>0.40699999999999997</v>
      </c>
      <c r="T181">
        <v>0.40699999999999997</v>
      </c>
      <c r="V181">
        <v>1397465.51</v>
      </c>
      <c r="X181">
        <v>111288.24</v>
      </c>
      <c r="Y181">
        <v>458129.65</v>
      </c>
      <c r="Z181">
        <v>1966883.4</v>
      </c>
      <c r="AA181">
        <v>0.57283813717942789</v>
      </c>
      <c r="AB181">
        <v>51971258</v>
      </c>
      <c r="AC181">
        <v>4.5376300000000001E-2</v>
      </c>
      <c r="AD181">
        <v>2358263.39</v>
      </c>
      <c r="AE181">
        <v>391044.73</v>
      </c>
      <c r="AF181">
        <v>1788510.24</v>
      </c>
      <c r="AH181">
        <v>99550.04</v>
      </c>
      <c r="AJ181">
        <v>415605.66</v>
      </c>
      <c r="AK181">
        <v>2315404.14</v>
      </c>
      <c r="AL181">
        <v>0.67434185187344364</v>
      </c>
      <c r="AO181">
        <v>484.91607843137257</v>
      </c>
      <c r="AP181">
        <v>4.8064283067231622E-2</v>
      </c>
    </row>
    <row r="182" spans="1:42" x14ac:dyDescent="0.25">
      <c r="A182" t="s">
        <v>468</v>
      </c>
      <c r="B182" t="s">
        <v>469</v>
      </c>
      <c r="C182" t="s">
        <v>233</v>
      </c>
      <c r="D182" t="s">
        <v>211</v>
      </c>
      <c r="F182">
        <v>180.8</v>
      </c>
      <c r="H182">
        <v>16797367</v>
      </c>
      <c r="I182">
        <v>2974986.98</v>
      </c>
      <c r="J182">
        <v>16454.57</v>
      </c>
      <c r="L182">
        <v>5.64</v>
      </c>
      <c r="M182">
        <v>3.9</v>
      </c>
      <c r="N182">
        <v>705.12</v>
      </c>
      <c r="P182">
        <v>64.48</v>
      </c>
      <c r="Q182">
        <v>11657.98</v>
      </c>
      <c r="S182">
        <v>0.12759999999999999</v>
      </c>
      <c r="T182">
        <v>0.12759999999999999</v>
      </c>
      <c r="V182">
        <v>379608.33</v>
      </c>
      <c r="X182">
        <v>65835.56</v>
      </c>
      <c r="Y182">
        <v>1557951.8000000003</v>
      </c>
      <c r="Z182">
        <v>2003395.6900000004</v>
      </c>
      <c r="AA182">
        <v>0.6734132631397266</v>
      </c>
      <c r="AB182">
        <v>16797367</v>
      </c>
      <c r="AC182">
        <v>4.5857700000000001E-2</v>
      </c>
      <c r="AD182">
        <v>770288.61</v>
      </c>
      <c r="AE182">
        <v>49850.8</v>
      </c>
      <c r="AF182">
        <v>429459.13</v>
      </c>
      <c r="AH182">
        <v>330763.99</v>
      </c>
      <c r="AJ182">
        <v>1449928.66</v>
      </c>
      <c r="AK182">
        <v>1945223.3499999999</v>
      </c>
      <c r="AL182">
        <v>0.65385944983194511</v>
      </c>
      <c r="AO182">
        <v>364.13473451327428</v>
      </c>
      <c r="AP182">
        <v>3.3844730477865181E-2</v>
      </c>
    </row>
    <row r="183" spans="1:42" x14ac:dyDescent="0.25">
      <c r="A183" t="s">
        <v>470</v>
      </c>
      <c r="B183" t="s">
        <v>471</v>
      </c>
      <c r="C183" t="s">
        <v>233</v>
      </c>
      <c r="D183" t="s">
        <v>211</v>
      </c>
      <c r="F183">
        <v>1035.05</v>
      </c>
      <c r="H183">
        <v>91217460</v>
      </c>
      <c r="I183">
        <v>16748739.26</v>
      </c>
      <c r="J183">
        <v>16181.57</v>
      </c>
      <c r="L183">
        <v>5.44</v>
      </c>
      <c r="M183">
        <v>3.76</v>
      </c>
      <c r="N183">
        <v>3891.78</v>
      </c>
      <c r="P183">
        <v>66.739999999999995</v>
      </c>
      <c r="Q183">
        <v>69079.23</v>
      </c>
      <c r="S183">
        <v>0.1235</v>
      </c>
      <c r="T183">
        <v>0.1235</v>
      </c>
      <c r="V183">
        <v>2068469.29</v>
      </c>
      <c r="X183">
        <v>204223.16</v>
      </c>
      <c r="Y183">
        <v>9194193.5500000007</v>
      </c>
      <c r="Z183">
        <v>11466886</v>
      </c>
      <c r="AA183">
        <v>0.68464174061063032</v>
      </c>
      <c r="AB183">
        <v>91217460</v>
      </c>
      <c r="AC183">
        <v>5.0944499999999997E-2</v>
      </c>
      <c r="AD183">
        <v>4647027.8899999997</v>
      </c>
      <c r="AE183">
        <v>318451.98</v>
      </c>
      <c r="AF183">
        <v>2386921.27</v>
      </c>
      <c r="AH183">
        <v>3583099.2</v>
      </c>
      <c r="AJ183">
        <v>8064233.6200000001</v>
      </c>
      <c r="AK183">
        <v>10655378.050000001</v>
      </c>
      <c r="AL183">
        <v>0.63618985791053506</v>
      </c>
      <c r="AO183">
        <v>197.30753103714798</v>
      </c>
      <c r="AP183">
        <v>1.9166204994481635E-2</v>
      </c>
    </row>
    <row r="184" spans="1:42" x14ac:dyDescent="0.25">
      <c r="A184" t="s">
        <v>472</v>
      </c>
      <c r="B184" t="s">
        <v>473</v>
      </c>
      <c r="C184" t="s">
        <v>233</v>
      </c>
      <c r="D184" t="s">
        <v>211</v>
      </c>
      <c r="F184">
        <v>881.25</v>
      </c>
      <c r="H184">
        <v>42728405</v>
      </c>
      <c r="I184">
        <v>13791401.32</v>
      </c>
      <c r="J184">
        <v>15649.81</v>
      </c>
      <c r="L184">
        <v>3.09</v>
      </c>
      <c r="M184">
        <v>2.13</v>
      </c>
      <c r="N184">
        <v>1877.06</v>
      </c>
      <c r="P184">
        <v>96.04</v>
      </c>
      <c r="Q184">
        <v>84635.25</v>
      </c>
      <c r="S184">
        <v>8.2500000000000004E-2</v>
      </c>
      <c r="T184">
        <v>8.2500000000000004E-2</v>
      </c>
      <c r="V184">
        <v>1137790.6000000001</v>
      </c>
      <c r="X184">
        <v>91325.42</v>
      </c>
      <c r="Y184">
        <v>8445974.6900000013</v>
      </c>
      <c r="Z184">
        <v>9675090.7100000009</v>
      </c>
      <c r="AA184">
        <v>0.70153064837359114</v>
      </c>
      <c r="AB184">
        <v>42728405</v>
      </c>
      <c r="AC184">
        <v>5.4125E-2</v>
      </c>
      <c r="AD184">
        <v>2312674.92</v>
      </c>
      <c r="AE184">
        <v>96927.95</v>
      </c>
      <c r="AF184">
        <v>1234718.55</v>
      </c>
      <c r="AH184">
        <v>1995398.35</v>
      </c>
      <c r="AJ184">
        <v>7850409.4299999997</v>
      </c>
      <c r="AK184">
        <v>9176453.4000000004</v>
      </c>
      <c r="AL184">
        <v>0.66537498163384601</v>
      </c>
      <c r="AO184">
        <v>103.63168226950354</v>
      </c>
      <c r="AP184">
        <v>9.9521477437023755E-3</v>
      </c>
    </row>
    <row r="185" spans="1:42" x14ac:dyDescent="0.25">
      <c r="A185" t="s">
        <v>474</v>
      </c>
      <c r="B185" t="s">
        <v>475</v>
      </c>
      <c r="C185" t="s">
        <v>233</v>
      </c>
      <c r="D185" t="s">
        <v>211</v>
      </c>
      <c r="F185">
        <v>834.47</v>
      </c>
      <c r="H185">
        <v>112314841</v>
      </c>
      <c r="I185">
        <v>12976404.529999999</v>
      </c>
      <c r="J185">
        <v>15550.47</v>
      </c>
      <c r="L185">
        <v>8.65</v>
      </c>
      <c r="M185">
        <v>5.98</v>
      </c>
      <c r="N185">
        <v>4990.13</v>
      </c>
      <c r="P185">
        <v>35.4</v>
      </c>
      <c r="Q185">
        <v>29540.23</v>
      </c>
      <c r="S185">
        <v>0.1996</v>
      </c>
      <c r="T185">
        <v>0.1996</v>
      </c>
      <c r="V185">
        <v>2590090.34</v>
      </c>
      <c r="X185">
        <v>283602.71000000002</v>
      </c>
      <c r="Y185">
        <v>5621665.370000001</v>
      </c>
      <c r="Z185">
        <v>8495358.4200000018</v>
      </c>
      <c r="AA185">
        <v>0.65467737233065459</v>
      </c>
      <c r="AB185">
        <v>120235441</v>
      </c>
      <c r="AC185">
        <v>5.7448699999999998E-2</v>
      </c>
      <c r="AD185">
        <v>6907369.7699999996</v>
      </c>
      <c r="AE185">
        <v>861728.97</v>
      </c>
      <c r="AF185">
        <v>3451819.31</v>
      </c>
      <c r="AH185">
        <v>1654225.86</v>
      </c>
      <c r="AJ185">
        <v>5050423.74</v>
      </c>
      <c r="AK185">
        <v>8785845.7599999998</v>
      </c>
      <c r="AL185">
        <v>0.67706318338705496</v>
      </c>
      <c r="AO185">
        <v>339.85968339185354</v>
      </c>
      <c r="AP185">
        <v>3.2279500203745898E-2</v>
      </c>
    </row>
    <row r="186" spans="1:42" x14ac:dyDescent="0.25">
      <c r="A186" t="s">
        <v>476</v>
      </c>
      <c r="B186" t="s">
        <v>477</v>
      </c>
      <c r="C186" t="s">
        <v>233</v>
      </c>
      <c r="D186" t="s">
        <v>211</v>
      </c>
      <c r="F186">
        <v>2673.5</v>
      </c>
      <c r="H186">
        <v>271502788</v>
      </c>
      <c r="I186">
        <v>38886592.359999999</v>
      </c>
      <c r="J186">
        <v>14545.2</v>
      </c>
      <c r="L186">
        <v>6.98</v>
      </c>
      <c r="M186">
        <v>4.83</v>
      </c>
      <c r="N186">
        <v>12913</v>
      </c>
      <c r="P186">
        <v>50.41</v>
      </c>
      <c r="Q186">
        <v>134771.13</v>
      </c>
      <c r="S186">
        <v>0.15720000000000001</v>
      </c>
      <c r="T186">
        <v>0.15720000000000001</v>
      </c>
      <c r="V186">
        <v>6112972.3099999996</v>
      </c>
      <c r="X186">
        <v>311666.63</v>
      </c>
      <c r="Y186">
        <v>17367516.510000005</v>
      </c>
      <c r="Z186">
        <v>23792155.450000003</v>
      </c>
      <c r="AA186">
        <v>0.61183441402475214</v>
      </c>
      <c r="AB186">
        <v>290266540</v>
      </c>
      <c r="AC186">
        <v>6.2310699999999997E-2</v>
      </c>
      <c r="AD186">
        <v>18086711.289999999</v>
      </c>
      <c r="AE186">
        <v>1882271.76</v>
      </c>
      <c r="AF186">
        <v>7995244.0700000003</v>
      </c>
      <c r="AH186">
        <v>2299095.63</v>
      </c>
      <c r="AJ186">
        <v>16475086.699999999</v>
      </c>
      <c r="AK186">
        <v>24781997.399999999</v>
      </c>
      <c r="AL186">
        <v>0.63728899592373534</v>
      </c>
      <c r="AO186">
        <v>116.57625958481391</v>
      </c>
      <c r="AP186">
        <v>1.2576332124060348E-2</v>
      </c>
    </row>
    <row r="187" spans="1:42" x14ac:dyDescent="0.25">
      <c r="A187" t="s">
        <v>478</v>
      </c>
      <c r="B187" t="s">
        <v>479</v>
      </c>
      <c r="C187" t="s">
        <v>233</v>
      </c>
      <c r="D187" t="s">
        <v>211</v>
      </c>
      <c r="F187">
        <v>1784.06</v>
      </c>
      <c r="H187">
        <v>404226198</v>
      </c>
      <c r="I187">
        <v>24815099.359999999</v>
      </c>
      <c r="J187">
        <v>13909.34</v>
      </c>
      <c r="L187">
        <v>16.28</v>
      </c>
      <c r="M187">
        <v>11.27</v>
      </c>
      <c r="N187">
        <v>20106.349999999999</v>
      </c>
      <c r="P187">
        <v>0.43</v>
      </c>
      <c r="Q187">
        <v>767.14</v>
      </c>
      <c r="S187">
        <v>0.4627</v>
      </c>
      <c r="T187">
        <v>0.4627</v>
      </c>
      <c r="V187">
        <v>11481946.470000001</v>
      </c>
      <c r="X187">
        <v>710631.99</v>
      </c>
      <c r="Y187">
        <v>4935941.43</v>
      </c>
      <c r="Z187">
        <v>17128519.890000001</v>
      </c>
      <c r="AA187">
        <v>0.69024587173766616</v>
      </c>
      <c r="AB187">
        <v>422963033</v>
      </c>
      <c r="AC187">
        <v>6.4341300000000004E-2</v>
      </c>
      <c r="AD187">
        <v>27213991.390000001</v>
      </c>
      <c r="AE187">
        <v>7279217.1799999997</v>
      </c>
      <c r="AF187">
        <v>18761163.649999999</v>
      </c>
      <c r="AH187">
        <v>1547266.07</v>
      </c>
      <c r="AJ187">
        <v>4456669.37</v>
      </c>
      <c r="AK187">
        <v>23928465.009999998</v>
      </c>
      <c r="AL187">
        <v>0.96427036873246674</v>
      </c>
      <c r="AO187">
        <v>398.32292075378632</v>
      </c>
      <c r="AP187">
        <v>2.9698185391458173E-2</v>
      </c>
    </row>
    <row r="188" spans="1:42" x14ac:dyDescent="0.25">
      <c r="A188" t="s">
        <v>480</v>
      </c>
      <c r="B188" t="s">
        <v>481</v>
      </c>
      <c r="C188" t="s">
        <v>233</v>
      </c>
      <c r="D188" t="s">
        <v>211</v>
      </c>
      <c r="F188">
        <v>1335.5</v>
      </c>
      <c r="H188">
        <v>134023181</v>
      </c>
      <c r="I188">
        <v>19866280.879999999</v>
      </c>
      <c r="J188">
        <v>14875.53</v>
      </c>
      <c r="L188">
        <v>6.74</v>
      </c>
      <c r="M188">
        <v>4.66</v>
      </c>
      <c r="N188">
        <v>6223.43</v>
      </c>
      <c r="P188">
        <v>52.85</v>
      </c>
      <c r="Q188">
        <v>70581.17</v>
      </c>
      <c r="S188">
        <v>0.1515</v>
      </c>
      <c r="T188">
        <v>0.1515</v>
      </c>
      <c r="V188">
        <v>3009741.55</v>
      </c>
      <c r="X188">
        <v>68503.100000000006</v>
      </c>
      <c r="Y188">
        <v>8124689.1199999992</v>
      </c>
      <c r="Z188">
        <v>11202933.77</v>
      </c>
      <c r="AA188">
        <v>0.56391701283546936</v>
      </c>
      <c r="AB188">
        <v>134023181</v>
      </c>
      <c r="AC188">
        <v>5.7322600000000001E-2</v>
      </c>
      <c r="AD188">
        <v>7682557.1900000004</v>
      </c>
      <c r="AE188">
        <v>707931.56</v>
      </c>
      <c r="AF188">
        <v>3717673.11</v>
      </c>
      <c r="AH188">
        <v>1791595.53</v>
      </c>
      <c r="AJ188">
        <v>7343404.7800000003</v>
      </c>
      <c r="AK188">
        <v>11129580.99</v>
      </c>
      <c r="AL188">
        <v>0.56022468710811868</v>
      </c>
      <c r="AO188">
        <v>51.293972295020595</v>
      </c>
      <c r="AP188">
        <v>6.1550475315782756E-3</v>
      </c>
    </row>
    <row r="189" spans="1:42" x14ac:dyDescent="0.25">
      <c r="A189" t="s">
        <v>482</v>
      </c>
      <c r="B189" t="s">
        <v>483</v>
      </c>
      <c r="C189" t="s">
        <v>233</v>
      </c>
      <c r="D189" t="s">
        <v>211</v>
      </c>
      <c r="F189">
        <v>2316</v>
      </c>
      <c r="H189">
        <v>362236060</v>
      </c>
      <c r="I189">
        <v>30716443.359999999</v>
      </c>
      <c r="J189">
        <v>13262.71</v>
      </c>
      <c r="L189">
        <v>11.79</v>
      </c>
      <c r="M189">
        <v>8.16</v>
      </c>
      <c r="N189">
        <v>18898.560000000001</v>
      </c>
      <c r="P189">
        <v>14.21</v>
      </c>
      <c r="Q189">
        <v>32910.36</v>
      </c>
      <c r="S189">
        <v>0.29659999999999997</v>
      </c>
      <c r="T189">
        <v>0.29659999999999997</v>
      </c>
      <c r="V189">
        <v>9110497.0999999996</v>
      </c>
      <c r="X189">
        <v>204873.12</v>
      </c>
      <c r="Y189">
        <v>8411023.0300000012</v>
      </c>
      <c r="Z189">
        <v>17726393.25</v>
      </c>
      <c r="AA189">
        <v>0.57709784437751388</v>
      </c>
      <c r="AB189">
        <v>412111097</v>
      </c>
      <c r="AC189">
        <v>5.5011600000000001E-2</v>
      </c>
      <c r="AD189">
        <v>22670890.82</v>
      </c>
      <c r="AE189">
        <v>4022012.77</v>
      </c>
      <c r="AF189">
        <v>13132509.869999999</v>
      </c>
      <c r="AH189">
        <v>532918.53</v>
      </c>
      <c r="AJ189">
        <v>8185650.6299999999</v>
      </c>
      <c r="AK189">
        <v>21523033.619999997</v>
      </c>
      <c r="AL189">
        <v>0.7007007083387794</v>
      </c>
      <c r="AO189">
        <v>88.459896373056992</v>
      </c>
      <c r="AP189">
        <v>9.5187845550556739E-3</v>
      </c>
    </row>
    <row r="190" spans="1:42" x14ac:dyDescent="0.25">
      <c r="A190" t="s">
        <v>484</v>
      </c>
      <c r="B190" t="s">
        <v>485</v>
      </c>
      <c r="C190" t="s">
        <v>233</v>
      </c>
      <c r="D190" t="s">
        <v>211</v>
      </c>
      <c r="F190">
        <v>2466.87</v>
      </c>
      <c r="H190">
        <v>349581760</v>
      </c>
      <c r="I190">
        <v>35257263.850000001</v>
      </c>
      <c r="J190">
        <v>14292.3</v>
      </c>
      <c r="L190">
        <v>9.91</v>
      </c>
      <c r="M190">
        <v>6.86</v>
      </c>
      <c r="N190">
        <v>16922.72</v>
      </c>
      <c r="P190">
        <v>25.7</v>
      </c>
      <c r="Q190">
        <v>63398.55</v>
      </c>
      <c r="S190">
        <v>0.23630000000000001</v>
      </c>
      <c r="T190">
        <v>0.23630000000000001</v>
      </c>
      <c r="V190">
        <v>8331291.4400000004</v>
      </c>
      <c r="X190">
        <v>391393.63</v>
      </c>
      <c r="Y190">
        <v>14151179.82</v>
      </c>
      <c r="Z190">
        <v>22873864.890000001</v>
      </c>
      <c r="AA190">
        <v>0.64877027858189851</v>
      </c>
      <c r="AB190">
        <v>375393427</v>
      </c>
      <c r="AC190">
        <v>5.5111E-2</v>
      </c>
      <c r="AD190">
        <v>20688307.149999999</v>
      </c>
      <c r="AE190">
        <v>2919962.81</v>
      </c>
      <c r="AF190">
        <v>11251254.25</v>
      </c>
      <c r="AH190">
        <v>2338836.59</v>
      </c>
      <c r="AJ190">
        <v>13329710.890000001</v>
      </c>
      <c r="AK190">
        <v>24972358.770000003</v>
      </c>
      <c r="AL190">
        <v>0.70828975487841217</v>
      </c>
      <c r="AO190">
        <v>158.66001451231725</v>
      </c>
      <c r="AP190">
        <v>1.5673074121864378E-2</v>
      </c>
    </row>
    <row r="191" spans="1:42" x14ac:dyDescent="0.25">
      <c r="A191" t="s">
        <v>486</v>
      </c>
      <c r="B191" t="s">
        <v>487</v>
      </c>
      <c r="C191" t="s">
        <v>233</v>
      </c>
      <c r="D191" t="s">
        <v>211</v>
      </c>
      <c r="F191">
        <v>1614.29</v>
      </c>
      <c r="H191">
        <v>81705834</v>
      </c>
      <c r="I191">
        <v>24436266.859999999</v>
      </c>
      <c r="J191">
        <v>15137.47</v>
      </c>
      <c r="L191">
        <v>3.34</v>
      </c>
      <c r="M191">
        <v>2.31</v>
      </c>
      <c r="N191">
        <v>3729</v>
      </c>
      <c r="P191">
        <v>92.54</v>
      </c>
      <c r="Q191">
        <v>149386.39000000001</v>
      </c>
      <c r="S191">
        <v>8.6499999999999994E-2</v>
      </c>
      <c r="T191">
        <v>8.6499999999999994E-2</v>
      </c>
      <c r="V191">
        <v>2113737.08</v>
      </c>
      <c r="X191">
        <v>495838.51</v>
      </c>
      <c r="Y191">
        <v>15589639.440000001</v>
      </c>
      <c r="Z191">
        <v>18199215.030000001</v>
      </c>
      <c r="AA191">
        <v>0.74476249315276966</v>
      </c>
      <c r="AB191">
        <v>83242541</v>
      </c>
      <c r="AC191">
        <v>9.9882200000000004E-2</v>
      </c>
      <c r="AD191">
        <v>8314448.1200000001</v>
      </c>
      <c r="AE191">
        <v>536361.5</v>
      </c>
      <c r="AF191">
        <v>2650098.58</v>
      </c>
      <c r="AH191">
        <v>3435214.56</v>
      </c>
      <c r="AJ191">
        <v>14712843.84</v>
      </c>
      <c r="AK191">
        <v>17858780.93</v>
      </c>
      <c r="AL191">
        <v>0.7308309829941021</v>
      </c>
      <c r="AO191">
        <v>307.15578365721154</v>
      </c>
      <c r="AP191">
        <v>2.776440967295073E-2</v>
      </c>
    </row>
    <row r="192" spans="1:42" x14ac:dyDescent="0.25">
      <c r="A192" t="s">
        <v>488</v>
      </c>
      <c r="B192" t="s">
        <v>489</v>
      </c>
      <c r="C192" t="s">
        <v>233</v>
      </c>
      <c r="D192" t="s">
        <v>211</v>
      </c>
      <c r="F192">
        <v>1138.75</v>
      </c>
      <c r="H192">
        <v>145837883</v>
      </c>
      <c r="I192">
        <v>17156710.719999999</v>
      </c>
      <c r="J192">
        <v>15066.26</v>
      </c>
      <c r="L192">
        <v>8.5</v>
      </c>
      <c r="M192">
        <v>5.88</v>
      </c>
      <c r="N192">
        <v>6695.85</v>
      </c>
      <c r="P192">
        <v>36.6</v>
      </c>
      <c r="Q192">
        <v>41678.25</v>
      </c>
      <c r="S192">
        <v>0.19570000000000001</v>
      </c>
      <c r="T192">
        <v>0.19570000000000001</v>
      </c>
      <c r="V192">
        <v>3357568.28</v>
      </c>
      <c r="X192">
        <v>344307.98</v>
      </c>
      <c r="Y192">
        <v>6644599.9199999999</v>
      </c>
      <c r="Z192">
        <v>10346476.18</v>
      </c>
      <c r="AA192">
        <v>0.60305709811490027</v>
      </c>
      <c r="AB192">
        <v>145837883</v>
      </c>
      <c r="AC192">
        <v>5.2763699999999997E-2</v>
      </c>
      <c r="AD192">
        <v>7694946.2999999998</v>
      </c>
      <c r="AE192">
        <v>848824.87</v>
      </c>
      <c r="AF192">
        <v>4206393.1500000004</v>
      </c>
      <c r="AH192">
        <v>1706089.65</v>
      </c>
      <c r="AJ192">
        <v>5967379.7400000002</v>
      </c>
      <c r="AK192">
        <v>10518080.870000001</v>
      </c>
      <c r="AL192">
        <v>0.61305928867465342</v>
      </c>
      <c r="AO192">
        <v>302.35607464324914</v>
      </c>
      <c r="AP192">
        <v>3.2734867154524928E-2</v>
      </c>
    </row>
    <row r="193" spans="1:42" x14ac:dyDescent="0.25">
      <c r="A193" t="s">
        <v>490</v>
      </c>
      <c r="B193" t="s">
        <v>491</v>
      </c>
      <c r="C193" t="s">
        <v>233</v>
      </c>
      <c r="D193" t="s">
        <v>211</v>
      </c>
      <c r="F193">
        <v>1235.31</v>
      </c>
      <c r="H193">
        <v>66810176</v>
      </c>
      <c r="I193">
        <v>19750407.609999999</v>
      </c>
      <c r="J193">
        <v>15988.21</v>
      </c>
      <c r="L193">
        <v>3.38</v>
      </c>
      <c r="M193">
        <v>2.34</v>
      </c>
      <c r="N193">
        <v>2890.62</v>
      </c>
      <c r="P193">
        <v>91.96</v>
      </c>
      <c r="Q193">
        <v>113599.1</v>
      </c>
      <c r="S193">
        <v>8.7099999999999997E-2</v>
      </c>
      <c r="T193">
        <v>8.7099999999999997E-2</v>
      </c>
      <c r="V193">
        <v>1720260.5</v>
      </c>
      <c r="X193">
        <v>80249.929999999993</v>
      </c>
      <c r="Y193">
        <v>12715805.609999999</v>
      </c>
      <c r="Z193">
        <v>14516316.039999999</v>
      </c>
      <c r="AA193">
        <v>0.73498817475797906</v>
      </c>
      <c r="AB193">
        <v>79985032</v>
      </c>
      <c r="AC193">
        <v>5.0891699999999998E-2</v>
      </c>
      <c r="AD193">
        <v>4070574.25</v>
      </c>
      <c r="AE193">
        <v>204712.32000000001</v>
      </c>
      <c r="AF193">
        <v>1924972.82</v>
      </c>
      <c r="AH193">
        <v>3766766.5</v>
      </c>
      <c r="AJ193">
        <v>11717567.939999999</v>
      </c>
      <c r="AK193">
        <v>13722790.689999999</v>
      </c>
      <c r="AL193">
        <v>0.69481050522987153</v>
      </c>
      <c r="AO193">
        <v>64.963393803984417</v>
      </c>
      <c r="AP193">
        <v>5.8479307753691312E-3</v>
      </c>
    </row>
    <row r="194" spans="1:42" x14ac:dyDescent="0.25">
      <c r="A194" t="s">
        <v>492</v>
      </c>
      <c r="B194" t="s">
        <v>493</v>
      </c>
      <c r="C194" t="s">
        <v>233</v>
      </c>
      <c r="D194" t="s">
        <v>211</v>
      </c>
      <c r="F194">
        <v>394.38</v>
      </c>
      <c r="H194">
        <v>32248337</v>
      </c>
      <c r="I194">
        <v>5814828.3600000003</v>
      </c>
      <c r="J194">
        <v>14744.22</v>
      </c>
      <c r="L194">
        <v>5.54</v>
      </c>
      <c r="M194">
        <v>3.83</v>
      </c>
      <c r="N194">
        <v>1510.47</v>
      </c>
      <c r="P194">
        <v>65.61</v>
      </c>
      <c r="Q194">
        <v>25875.27</v>
      </c>
      <c r="S194">
        <v>0.12559999999999999</v>
      </c>
      <c r="T194">
        <v>0.12559999999999999</v>
      </c>
      <c r="V194">
        <v>730342.44</v>
      </c>
      <c r="X194">
        <v>1378072.2</v>
      </c>
      <c r="Y194">
        <v>2309887.7600000002</v>
      </c>
      <c r="Z194">
        <v>4418302.4000000004</v>
      </c>
      <c r="AA194">
        <v>0.7598336746090989</v>
      </c>
      <c r="AB194">
        <v>34200269</v>
      </c>
      <c r="AC194">
        <v>0.1282296</v>
      </c>
      <c r="AD194">
        <v>4385486.8099999996</v>
      </c>
      <c r="AE194">
        <v>459086.13</v>
      </c>
      <c r="AF194">
        <v>1189428.57</v>
      </c>
      <c r="AH194">
        <v>1000803.6</v>
      </c>
      <c r="AJ194">
        <v>2069528.43</v>
      </c>
      <c r="AK194">
        <v>4637029.2</v>
      </c>
      <c r="AL194">
        <v>0.79744902392957306</v>
      </c>
      <c r="AO194">
        <v>3494.2750646584514</v>
      </c>
      <c r="AP194">
        <v>0.29718859652641394</v>
      </c>
    </row>
    <row r="195" spans="1:42" x14ac:dyDescent="0.25">
      <c r="A195" t="s">
        <v>494</v>
      </c>
      <c r="B195" t="s">
        <v>495</v>
      </c>
      <c r="C195" t="s">
        <v>233</v>
      </c>
      <c r="D195" t="s">
        <v>211</v>
      </c>
      <c r="F195">
        <v>2812.22</v>
      </c>
      <c r="H195">
        <v>254154735</v>
      </c>
      <c r="I195">
        <v>46545208.369999997</v>
      </c>
      <c r="J195">
        <v>16551.05</v>
      </c>
      <c r="L195">
        <v>5.46</v>
      </c>
      <c r="M195">
        <v>3.78</v>
      </c>
      <c r="N195">
        <v>10630.19</v>
      </c>
      <c r="P195">
        <v>66.42</v>
      </c>
      <c r="Q195">
        <v>186787.65</v>
      </c>
      <c r="S195">
        <v>0.1241</v>
      </c>
      <c r="T195">
        <v>0.1241</v>
      </c>
      <c r="V195">
        <v>5776260.3499999996</v>
      </c>
      <c r="X195">
        <v>1363680.67</v>
      </c>
      <c r="Y195">
        <v>26836504.659999996</v>
      </c>
      <c r="Z195">
        <v>33976445.679999992</v>
      </c>
      <c r="AA195">
        <v>0.72996656089521328</v>
      </c>
      <c r="AB195">
        <v>262739251</v>
      </c>
      <c r="AC195">
        <v>4.83163E-2</v>
      </c>
      <c r="AD195">
        <v>12694588.470000001</v>
      </c>
      <c r="AE195">
        <v>858564.51</v>
      </c>
      <c r="AF195">
        <v>6634824.8600000003</v>
      </c>
      <c r="AH195">
        <v>9132462.5</v>
      </c>
      <c r="AJ195">
        <v>24370434.399999999</v>
      </c>
      <c r="AK195">
        <v>32368939.93</v>
      </c>
      <c r="AL195">
        <v>0.69543012188689446</v>
      </c>
      <c r="AO195">
        <v>484.91251395694508</v>
      </c>
      <c r="AP195">
        <v>4.2129296571004511E-2</v>
      </c>
    </row>
    <row r="196" spans="1:42" x14ac:dyDescent="0.25">
      <c r="A196" t="s">
        <v>496</v>
      </c>
      <c r="B196" t="s">
        <v>497</v>
      </c>
      <c r="C196" t="s">
        <v>233</v>
      </c>
      <c r="D196" t="s">
        <v>211</v>
      </c>
      <c r="F196">
        <v>999.63</v>
      </c>
      <c r="H196">
        <v>129817716</v>
      </c>
      <c r="I196">
        <v>14670503.6</v>
      </c>
      <c r="J196">
        <v>14675.93</v>
      </c>
      <c r="L196">
        <v>8.84</v>
      </c>
      <c r="M196">
        <v>6.12</v>
      </c>
      <c r="N196">
        <v>6117.73</v>
      </c>
      <c r="P196">
        <v>33.75</v>
      </c>
      <c r="Q196">
        <v>33737.51</v>
      </c>
      <c r="S196">
        <v>0.20519999999999999</v>
      </c>
      <c r="T196">
        <v>0.20519999999999999</v>
      </c>
      <c r="V196">
        <v>3010387.33</v>
      </c>
      <c r="X196">
        <v>90183.18</v>
      </c>
      <c r="Y196">
        <v>5810421.4799999995</v>
      </c>
      <c r="Z196">
        <v>8910991.9900000002</v>
      </c>
      <c r="AA196">
        <v>0.60740873203562018</v>
      </c>
      <c r="AB196">
        <v>133190362</v>
      </c>
      <c r="AC196">
        <v>5.0146999999999997E-2</v>
      </c>
      <c r="AD196">
        <v>6679097.0800000001</v>
      </c>
      <c r="AE196">
        <v>752819.24</v>
      </c>
      <c r="AF196">
        <v>3763206.57</v>
      </c>
      <c r="AH196">
        <v>1133501.21</v>
      </c>
      <c r="AJ196">
        <v>5365418.8</v>
      </c>
      <c r="AK196">
        <v>9218808.5500000007</v>
      </c>
      <c r="AL196">
        <v>0.62839073567999404</v>
      </c>
      <c r="AO196">
        <v>90.216560127247078</v>
      </c>
      <c r="AP196">
        <v>9.7825201066790764E-3</v>
      </c>
    </row>
    <row r="197" spans="1:42" x14ac:dyDescent="0.25">
      <c r="A197" t="s">
        <v>498</v>
      </c>
      <c r="B197" t="s">
        <v>499</v>
      </c>
      <c r="C197" t="s">
        <v>233</v>
      </c>
      <c r="D197" t="s">
        <v>211</v>
      </c>
      <c r="F197">
        <v>340.79</v>
      </c>
      <c r="H197">
        <v>47741924</v>
      </c>
      <c r="I197">
        <v>5361485.4000000004</v>
      </c>
      <c r="J197">
        <v>15732.51</v>
      </c>
      <c r="L197">
        <v>8.9</v>
      </c>
      <c r="M197">
        <v>6.16</v>
      </c>
      <c r="N197">
        <v>2099.2600000000002</v>
      </c>
      <c r="P197">
        <v>33.29</v>
      </c>
      <c r="Q197">
        <v>11344.89</v>
      </c>
      <c r="S197">
        <v>0.20680000000000001</v>
      </c>
      <c r="T197">
        <v>0.20680000000000001</v>
      </c>
      <c r="V197">
        <v>1108755.18</v>
      </c>
      <c r="X197">
        <v>29834.63</v>
      </c>
      <c r="Y197">
        <v>2598114.9799999995</v>
      </c>
      <c r="Z197">
        <v>3736704.7899999991</v>
      </c>
      <c r="AA197">
        <v>0.69695327156910636</v>
      </c>
      <c r="AB197">
        <v>57605262</v>
      </c>
      <c r="AC197">
        <v>3.9122499999999998E-2</v>
      </c>
      <c r="AD197">
        <v>2253661.86</v>
      </c>
      <c r="AE197">
        <v>236766.7</v>
      </c>
      <c r="AF197">
        <v>1345521.88</v>
      </c>
      <c r="AH197">
        <v>928389.27</v>
      </c>
      <c r="AJ197">
        <v>2316769.64</v>
      </c>
      <c r="AK197">
        <v>3692126.15</v>
      </c>
      <c r="AL197">
        <v>0.68863866532211382</v>
      </c>
      <c r="AO197">
        <v>87.545497227031305</v>
      </c>
      <c r="AP197">
        <v>8.0806095967224743E-3</v>
      </c>
    </row>
    <row r="198" spans="1:42" x14ac:dyDescent="0.25">
      <c r="A198" t="s">
        <v>500</v>
      </c>
      <c r="B198" t="s">
        <v>501</v>
      </c>
      <c r="C198" t="s">
        <v>233</v>
      </c>
      <c r="D198" t="s">
        <v>211</v>
      </c>
      <c r="F198">
        <v>1460.5</v>
      </c>
      <c r="H198">
        <v>189084770</v>
      </c>
      <c r="I198">
        <v>21516913.079999998</v>
      </c>
      <c r="J198">
        <v>14732.56</v>
      </c>
      <c r="L198">
        <v>8.7799999999999994</v>
      </c>
      <c r="M198">
        <v>6.07</v>
      </c>
      <c r="N198">
        <v>8865.23</v>
      </c>
      <c r="P198">
        <v>34.33</v>
      </c>
      <c r="Q198">
        <v>50138.96</v>
      </c>
      <c r="S198">
        <v>0.20319999999999999</v>
      </c>
      <c r="T198">
        <v>0.20319999999999999</v>
      </c>
      <c r="V198">
        <v>4372236.7300000004</v>
      </c>
      <c r="X198">
        <v>442498.63</v>
      </c>
      <c r="Y198">
        <v>8204618.0600000005</v>
      </c>
      <c r="Z198">
        <v>13019353.420000002</v>
      </c>
      <c r="AA198">
        <v>0.60507533639207334</v>
      </c>
      <c r="AB198">
        <v>189938428</v>
      </c>
      <c r="AC198">
        <v>4.2667499999999997E-2</v>
      </c>
      <c r="AD198">
        <v>8104197.8700000001</v>
      </c>
      <c r="AE198">
        <v>758334.5</v>
      </c>
      <c r="AF198">
        <v>5130571.2300000004</v>
      </c>
      <c r="AH198">
        <v>1538561.08</v>
      </c>
      <c r="AJ198">
        <v>7597002.3399999999</v>
      </c>
      <c r="AK198">
        <v>13170072.199999999</v>
      </c>
      <c r="AL198">
        <v>0.61208000195165546</v>
      </c>
      <c r="AO198">
        <v>302.97749400890109</v>
      </c>
      <c r="AP198">
        <v>3.3598800620090755E-2</v>
      </c>
    </row>
    <row r="199" spans="1:42" x14ac:dyDescent="0.25">
      <c r="A199" t="s">
        <v>502</v>
      </c>
      <c r="B199" t="s">
        <v>503</v>
      </c>
      <c r="C199" t="s">
        <v>233</v>
      </c>
      <c r="D199" t="s">
        <v>222</v>
      </c>
      <c r="F199">
        <v>4943.82</v>
      </c>
      <c r="H199">
        <v>1234711075</v>
      </c>
      <c r="I199">
        <v>83303211.569999993</v>
      </c>
      <c r="J199">
        <v>16849.96</v>
      </c>
      <c r="L199">
        <v>14.82</v>
      </c>
      <c r="M199">
        <v>4.5599999999999996</v>
      </c>
      <c r="N199">
        <v>22543.81</v>
      </c>
      <c r="P199">
        <v>54.31</v>
      </c>
      <c r="Q199">
        <v>268498.86</v>
      </c>
      <c r="S199">
        <v>0.1482</v>
      </c>
      <c r="T199">
        <v>0.1482</v>
      </c>
      <c r="V199">
        <v>12345535.949999999</v>
      </c>
      <c r="X199">
        <v>3985034.69</v>
      </c>
      <c r="Y199">
        <v>42274829.510000005</v>
      </c>
      <c r="Z199">
        <v>58605400.150000006</v>
      </c>
      <c r="AA199">
        <v>0.70351909662874967</v>
      </c>
      <c r="AB199">
        <v>1234711075</v>
      </c>
      <c r="AC199">
        <v>5.8023999999999999E-2</v>
      </c>
      <c r="AD199">
        <v>71642875.409999996</v>
      </c>
      <c r="AE199">
        <v>8787865.6999999993</v>
      </c>
      <c r="AF199">
        <v>21133401.649999999</v>
      </c>
      <c r="AH199">
        <v>12277723.52</v>
      </c>
      <c r="AJ199">
        <v>38634718.939999998</v>
      </c>
      <c r="AK199">
        <v>63753155.280000001</v>
      </c>
      <c r="AL199">
        <v>0.76531449482506431</v>
      </c>
      <c r="AO199">
        <v>806.0638716619942</v>
      </c>
      <c r="AP199">
        <v>6.2507254307617693E-2</v>
      </c>
    </row>
    <row r="200" spans="1:42" x14ac:dyDescent="0.25">
      <c r="A200" t="s">
        <v>504</v>
      </c>
      <c r="B200" t="s">
        <v>505</v>
      </c>
      <c r="C200" t="s">
        <v>233</v>
      </c>
      <c r="D200" t="s">
        <v>222</v>
      </c>
      <c r="F200">
        <v>2871.16</v>
      </c>
      <c r="H200">
        <v>774433223</v>
      </c>
      <c r="I200">
        <v>48686940.880000003</v>
      </c>
      <c r="J200">
        <v>16957.23</v>
      </c>
      <c r="L200">
        <v>15.9</v>
      </c>
      <c r="M200">
        <v>4.8899999999999997</v>
      </c>
      <c r="N200">
        <v>14039.97</v>
      </c>
      <c r="P200">
        <v>49.56</v>
      </c>
      <c r="Q200">
        <v>142294.68</v>
      </c>
      <c r="S200">
        <v>0.1593</v>
      </c>
      <c r="T200">
        <v>0.1593</v>
      </c>
      <c r="V200">
        <v>7755829.6799999997</v>
      </c>
      <c r="X200">
        <v>3262041.25</v>
      </c>
      <c r="Y200">
        <v>22754172.059999999</v>
      </c>
      <c r="Z200">
        <v>33772042.989999995</v>
      </c>
      <c r="AA200">
        <v>0.69365711584218948</v>
      </c>
      <c r="AB200">
        <v>774433223</v>
      </c>
      <c r="AC200">
        <v>3.4634600000000001E-2</v>
      </c>
      <c r="AD200">
        <v>26822184.899999999</v>
      </c>
      <c r="AE200">
        <v>3037270.38</v>
      </c>
      <c r="AF200">
        <v>10793100.060000001</v>
      </c>
      <c r="AH200">
        <v>7142764.4000000004</v>
      </c>
      <c r="AJ200">
        <v>20566037.010000002</v>
      </c>
      <c r="AK200">
        <v>34621178.32</v>
      </c>
      <c r="AL200">
        <v>0.71109783638556667</v>
      </c>
      <c r="AO200">
        <v>1136.1405320497638</v>
      </c>
      <c r="AP200">
        <v>9.4220977109712653E-2</v>
      </c>
    </row>
    <row r="201" spans="1:42" x14ac:dyDescent="0.25">
      <c r="A201" t="s">
        <v>506</v>
      </c>
      <c r="B201" t="s">
        <v>507</v>
      </c>
      <c r="C201" t="s">
        <v>233</v>
      </c>
      <c r="D201" t="s">
        <v>222</v>
      </c>
      <c r="F201">
        <v>1391.5</v>
      </c>
      <c r="H201">
        <v>1110147487</v>
      </c>
      <c r="I201">
        <v>18807488.280000001</v>
      </c>
      <c r="J201">
        <v>13515.98</v>
      </c>
      <c r="L201">
        <v>59.02</v>
      </c>
      <c r="M201">
        <v>18.16</v>
      </c>
      <c r="N201">
        <v>25269.64</v>
      </c>
      <c r="P201">
        <v>38.81</v>
      </c>
      <c r="Q201">
        <v>54004.11</v>
      </c>
      <c r="S201">
        <v>0.81120000000000003</v>
      </c>
      <c r="T201">
        <v>0.81120000000000003</v>
      </c>
      <c r="V201">
        <v>15256634.49</v>
      </c>
      <c r="X201">
        <v>393231.23</v>
      </c>
      <c r="Y201">
        <v>884861.95</v>
      </c>
      <c r="Z201">
        <v>16534727.67</v>
      </c>
      <c r="AA201">
        <v>0.87915661165574832</v>
      </c>
      <c r="AB201">
        <v>1214323072</v>
      </c>
      <c r="AC201">
        <v>1.6711E-2</v>
      </c>
      <c r="AD201">
        <v>20292552.850000001</v>
      </c>
      <c r="AE201">
        <v>4085136.97</v>
      </c>
      <c r="AF201">
        <v>19341771.460000001</v>
      </c>
      <c r="AH201">
        <v>67329.3</v>
      </c>
      <c r="AJ201">
        <v>876725.64</v>
      </c>
      <c r="AK201">
        <v>20611728.330000002</v>
      </c>
      <c r="AL201">
        <v>1.0959320044834824</v>
      </c>
      <c r="AO201">
        <v>282.59520661157023</v>
      </c>
      <c r="AP201">
        <v>1.9078032841508927E-2</v>
      </c>
    </row>
    <row r="202" spans="1:42" x14ac:dyDescent="0.25">
      <c r="A202" t="s">
        <v>508</v>
      </c>
      <c r="B202" t="s">
        <v>509</v>
      </c>
      <c r="C202" t="s">
        <v>233</v>
      </c>
      <c r="D202" t="s">
        <v>222</v>
      </c>
      <c r="F202">
        <v>3409.32</v>
      </c>
      <c r="H202">
        <v>646413532</v>
      </c>
      <c r="I202">
        <v>53946837.609999999</v>
      </c>
      <c r="J202">
        <v>15823.34</v>
      </c>
      <c r="L202">
        <v>11.98</v>
      </c>
      <c r="M202">
        <v>3.68</v>
      </c>
      <c r="N202">
        <v>12546.29</v>
      </c>
      <c r="P202">
        <v>68.06</v>
      </c>
      <c r="Q202">
        <v>232038.31</v>
      </c>
      <c r="S202">
        <v>0.1212</v>
      </c>
      <c r="T202">
        <v>0.1212</v>
      </c>
      <c r="V202">
        <v>6538356.71</v>
      </c>
      <c r="X202">
        <v>1056955.3799999999</v>
      </c>
      <c r="Y202">
        <v>26693388.25</v>
      </c>
      <c r="Z202">
        <v>34288700.340000004</v>
      </c>
      <c r="AA202">
        <v>0.63560167489120789</v>
      </c>
      <c r="AB202">
        <v>646413532</v>
      </c>
      <c r="AC202">
        <v>4.6402899999999997E-2</v>
      </c>
      <c r="AD202">
        <v>29995462.48</v>
      </c>
      <c r="AE202">
        <v>2843001.21</v>
      </c>
      <c r="AF202">
        <v>9381357.9199999999</v>
      </c>
      <c r="AH202">
        <v>3391833.92</v>
      </c>
      <c r="AJ202">
        <v>25457409.649999999</v>
      </c>
      <c r="AK202">
        <v>35895722.950000003</v>
      </c>
      <c r="AL202">
        <v>0.66539067979299116</v>
      </c>
      <c r="AO202">
        <v>310.01941149554744</v>
      </c>
      <c r="AP202">
        <v>2.9445162073271455E-2</v>
      </c>
    </row>
    <row r="203" spans="1:42" x14ac:dyDescent="0.25">
      <c r="A203" t="s">
        <v>510</v>
      </c>
      <c r="B203" t="s">
        <v>511</v>
      </c>
      <c r="C203" t="s">
        <v>233</v>
      </c>
      <c r="D203" t="s">
        <v>222</v>
      </c>
      <c r="F203">
        <v>1973</v>
      </c>
      <c r="H203">
        <v>668016628</v>
      </c>
      <c r="I203">
        <v>32546013.640000001</v>
      </c>
      <c r="J203">
        <v>16495.689999999999</v>
      </c>
      <c r="L203">
        <v>20.52</v>
      </c>
      <c r="M203">
        <v>6.31</v>
      </c>
      <c r="N203">
        <v>12449.63</v>
      </c>
      <c r="P203">
        <v>31.58</v>
      </c>
      <c r="Q203">
        <v>62307.34</v>
      </c>
      <c r="S203">
        <v>0.21299999999999999</v>
      </c>
      <c r="T203">
        <v>0.21299999999999999</v>
      </c>
      <c r="V203">
        <v>6932300.9000000004</v>
      </c>
      <c r="X203">
        <v>1053489.48</v>
      </c>
      <c r="Y203">
        <v>10067919.91</v>
      </c>
      <c r="Z203">
        <v>18053710.289999999</v>
      </c>
      <c r="AA203">
        <v>0.55471341251487283</v>
      </c>
      <c r="AB203">
        <v>712482434</v>
      </c>
      <c r="AC203">
        <v>3.76301E-2</v>
      </c>
      <c r="AD203">
        <v>26810785.23</v>
      </c>
      <c r="AE203">
        <v>4234117.16</v>
      </c>
      <c r="AF203">
        <v>11166418.060000001</v>
      </c>
      <c r="AH203">
        <v>2269878.0499999998</v>
      </c>
      <c r="AJ203">
        <v>9057173.6500000004</v>
      </c>
      <c r="AK203">
        <v>21277081.190000001</v>
      </c>
      <c r="AL203">
        <v>0.6537538337367943</v>
      </c>
      <c r="AO203">
        <v>533.95310694374052</v>
      </c>
      <c r="AP203">
        <v>4.951287587768987E-2</v>
      </c>
    </row>
    <row r="204" spans="1:42" x14ac:dyDescent="0.25">
      <c r="A204" t="s">
        <v>512</v>
      </c>
      <c r="B204" t="s">
        <v>513</v>
      </c>
      <c r="C204" t="s">
        <v>233</v>
      </c>
      <c r="D204" t="s">
        <v>222</v>
      </c>
      <c r="F204">
        <v>5357.66</v>
      </c>
      <c r="H204">
        <v>2195010517</v>
      </c>
      <c r="I204">
        <v>84924486.989999995</v>
      </c>
      <c r="J204">
        <v>15851.04</v>
      </c>
      <c r="L204">
        <v>25.84</v>
      </c>
      <c r="M204">
        <v>7.95</v>
      </c>
      <c r="N204">
        <v>42593.39</v>
      </c>
      <c r="P204">
        <v>15.84</v>
      </c>
      <c r="Q204">
        <v>84865.33</v>
      </c>
      <c r="S204">
        <v>0.28639999999999999</v>
      </c>
      <c r="T204">
        <v>0.28639999999999999</v>
      </c>
      <c r="V204">
        <v>24322373.07</v>
      </c>
      <c r="X204">
        <v>3288008.03</v>
      </c>
      <c r="Y204">
        <v>19712357.140000001</v>
      </c>
      <c r="Z204">
        <v>47322738.240000002</v>
      </c>
      <c r="AA204">
        <v>0.55723313636939997</v>
      </c>
      <c r="AB204">
        <v>2330103187</v>
      </c>
      <c r="AC204">
        <v>3.6513799999999999E-2</v>
      </c>
      <c r="AD204">
        <v>85080921.739999995</v>
      </c>
      <c r="AE204">
        <v>17401248.329999998</v>
      </c>
      <c r="AF204">
        <v>41723621.399999999</v>
      </c>
      <c r="AH204">
        <v>4239634.34</v>
      </c>
      <c r="AJ204">
        <v>17835187.539999999</v>
      </c>
      <c r="AK204">
        <v>62846816.969999999</v>
      </c>
      <c r="AL204">
        <v>0.74003175288418666</v>
      </c>
      <c r="AO204">
        <v>613.70225620886731</v>
      </c>
      <c r="AP204">
        <v>5.2317813192823026E-2</v>
      </c>
    </row>
    <row r="205" spans="1:42" x14ac:dyDescent="0.25">
      <c r="A205" t="s">
        <v>514</v>
      </c>
      <c r="B205" t="s">
        <v>515</v>
      </c>
      <c r="C205" t="s">
        <v>233</v>
      </c>
      <c r="D205" t="s">
        <v>222</v>
      </c>
      <c r="F205">
        <v>1965</v>
      </c>
      <c r="H205">
        <v>885075484</v>
      </c>
      <c r="I205">
        <v>31936255.129999999</v>
      </c>
      <c r="J205">
        <v>16252.54</v>
      </c>
      <c r="L205">
        <v>27.71</v>
      </c>
      <c r="M205">
        <v>8.52</v>
      </c>
      <c r="N205">
        <v>16741.8</v>
      </c>
      <c r="P205">
        <v>11.62</v>
      </c>
      <c r="Q205">
        <v>22833.3</v>
      </c>
      <c r="S205">
        <v>0.3145</v>
      </c>
      <c r="T205">
        <v>0.3145</v>
      </c>
      <c r="V205">
        <v>10043952.23</v>
      </c>
      <c r="X205">
        <v>3319871.02</v>
      </c>
      <c r="Y205">
        <v>2898087.8200000008</v>
      </c>
      <c r="Z205">
        <v>16261911.07</v>
      </c>
      <c r="AA205">
        <v>0.50919905930748999</v>
      </c>
      <c r="AB205">
        <v>947582484</v>
      </c>
      <c r="AC205">
        <v>2.6623000000000001E-2</v>
      </c>
      <c r="AD205">
        <v>25227488.469999999</v>
      </c>
      <c r="AE205">
        <v>4775222.1399999997</v>
      </c>
      <c r="AF205">
        <v>14819174.369999999</v>
      </c>
      <c r="AH205">
        <v>1220959.19</v>
      </c>
      <c r="AJ205">
        <v>2298839.9</v>
      </c>
      <c r="AK205">
        <v>20437885.289999999</v>
      </c>
      <c r="AL205">
        <v>0.63995873050253904</v>
      </c>
      <c r="AO205">
        <v>1689.5017913486006</v>
      </c>
      <c r="AP205">
        <v>0.16243710995013613</v>
      </c>
    </row>
    <row r="206" spans="1:42" x14ac:dyDescent="0.25">
      <c r="A206" t="s">
        <v>516</v>
      </c>
      <c r="B206" t="s">
        <v>517</v>
      </c>
      <c r="C206" t="s">
        <v>233</v>
      </c>
      <c r="D206" t="s">
        <v>222</v>
      </c>
      <c r="F206">
        <v>3347.82</v>
      </c>
      <c r="H206">
        <v>950666120</v>
      </c>
      <c r="I206">
        <v>52399495.299999997</v>
      </c>
      <c r="J206">
        <v>15651.82</v>
      </c>
      <c r="L206">
        <v>18.14</v>
      </c>
      <c r="M206">
        <v>5.58</v>
      </c>
      <c r="N206">
        <v>18680.830000000002</v>
      </c>
      <c r="P206">
        <v>40.32</v>
      </c>
      <c r="Q206">
        <v>134984.1</v>
      </c>
      <c r="S206">
        <v>0.1842</v>
      </c>
      <c r="T206">
        <v>0.1842</v>
      </c>
      <c r="V206">
        <v>9651987.0299999993</v>
      </c>
      <c r="X206">
        <v>1409857.43</v>
      </c>
      <c r="Y206">
        <v>22539638.349999998</v>
      </c>
      <c r="Z206">
        <v>33601482.809999995</v>
      </c>
      <c r="AA206">
        <v>0.64125584831730231</v>
      </c>
      <c r="AB206">
        <v>975640154</v>
      </c>
      <c r="AC206">
        <v>5.50596E-2</v>
      </c>
      <c r="AD206">
        <v>53718356.619999997</v>
      </c>
      <c r="AE206">
        <v>8117025.2699999996</v>
      </c>
      <c r="AF206">
        <v>17769012.300000001</v>
      </c>
      <c r="AH206">
        <v>3030067.32</v>
      </c>
      <c r="AJ206">
        <v>21452619.41</v>
      </c>
      <c r="AK206">
        <v>40631489.140000001</v>
      </c>
      <c r="AL206">
        <v>0.77541756666499806</v>
      </c>
      <c r="AO206">
        <v>421.12701101014983</v>
      </c>
      <c r="AP206">
        <v>3.469864038559331E-2</v>
      </c>
    </row>
    <row r="207" spans="1:42" x14ac:dyDescent="0.25">
      <c r="A207" t="s">
        <v>518</v>
      </c>
      <c r="B207" t="s">
        <v>519</v>
      </c>
      <c r="C207" t="s">
        <v>233</v>
      </c>
      <c r="D207" t="s">
        <v>222</v>
      </c>
      <c r="F207">
        <v>5134</v>
      </c>
      <c r="H207">
        <v>1173635459</v>
      </c>
      <c r="I207">
        <v>79174907.939999998</v>
      </c>
      <c r="J207">
        <v>15421.68</v>
      </c>
      <c r="L207">
        <v>14.82</v>
      </c>
      <c r="M207">
        <v>4.5599999999999996</v>
      </c>
      <c r="N207">
        <v>23411.040000000001</v>
      </c>
      <c r="P207">
        <v>54.31</v>
      </c>
      <c r="Q207">
        <v>278827.53999999998</v>
      </c>
      <c r="S207">
        <v>0.1482</v>
      </c>
      <c r="T207">
        <v>0.1482</v>
      </c>
      <c r="V207">
        <v>11733721.35</v>
      </c>
      <c r="X207">
        <v>792516.44</v>
      </c>
      <c r="Y207">
        <v>35235535.620000005</v>
      </c>
      <c r="Z207">
        <v>47761773.410000004</v>
      </c>
      <c r="AA207">
        <v>0.60324381363593926</v>
      </c>
      <c r="AB207">
        <v>1278646062</v>
      </c>
      <c r="AC207">
        <v>3.9746299999999998E-2</v>
      </c>
      <c r="AD207">
        <v>50821449.969999999</v>
      </c>
      <c r="AE207">
        <v>5792801.3799999999</v>
      </c>
      <c r="AF207">
        <v>17526522.73</v>
      </c>
      <c r="AH207">
        <v>2876415.69</v>
      </c>
      <c r="AJ207">
        <v>34094299.899999999</v>
      </c>
      <c r="AK207">
        <v>52413339.07</v>
      </c>
      <c r="AL207">
        <v>0.66199431655442731</v>
      </c>
      <c r="AO207">
        <v>154.3662719127386</v>
      </c>
      <c r="AP207">
        <v>1.5120510428491576E-2</v>
      </c>
    </row>
    <row r="208" spans="1:42" x14ac:dyDescent="0.25">
      <c r="A208" t="s">
        <v>520</v>
      </c>
      <c r="B208" t="s">
        <v>521</v>
      </c>
      <c r="C208" t="s">
        <v>233</v>
      </c>
      <c r="D208" t="s">
        <v>222</v>
      </c>
      <c r="F208">
        <v>1902.5</v>
      </c>
      <c r="H208">
        <v>819782835</v>
      </c>
      <c r="I208">
        <v>29591963.100000001</v>
      </c>
      <c r="J208">
        <v>15554.25</v>
      </c>
      <c r="L208">
        <v>27.7</v>
      </c>
      <c r="M208">
        <v>8.52</v>
      </c>
      <c r="N208">
        <v>16209.3</v>
      </c>
      <c r="P208">
        <v>11.62</v>
      </c>
      <c r="Q208">
        <v>22107.05</v>
      </c>
      <c r="S208">
        <v>0.3145</v>
      </c>
      <c r="T208">
        <v>0.3145</v>
      </c>
      <c r="V208">
        <v>9306672.3900000006</v>
      </c>
      <c r="X208">
        <v>553611.52000000002</v>
      </c>
      <c r="Y208">
        <v>6114207.5899999999</v>
      </c>
      <c r="Z208">
        <v>15974491.5</v>
      </c>
      <c r="AA208">
        <v>0.53982533858999027</v>
      </c>
      <c r="AB208">
        <v>884802768</v>
      </c>
      <c r="AC208">
        <v>2.7966299999999999E-2</v>
      </c>
      <c r="AD208">
        <v>24744659.649999999</v>
      </c>
      <c r="AE208">
        <v>4855246.99</v>
      </c>
      <c r="AF208">
        <v>14161919.380000001</v>
      </c>
      <c r="AH208">
        <v>1193776.19</v>
      </c>
      <c r="AJ208">
        <v>5564862.0300000003</v>
      </c>
      <c r="AK208">
        <v>20280392.93</v>
      </c>
      <c r="AL208">
        <v>0.68533448968784361</v>
      </c>
      <c r="AO208">
        <v>290.99160052562416</v>
      </c>
      <c r="AP208">
        <v>2.7297869519138554E-2</v>
      </c>
    </row>
    <row r="209" spans="1:42" x14ac:dyDescent="0.25">
      <c r="A209" t="s">
        <v>522</v>
      </c>
      <c r="B209" t="s">
        <v>523</v>
      </c>
      <c r="C209" t="s">
        <v>233</v>
      </c>
      <c r="D209" t="s">
        <v>222</v>
      </c>
      <c r="F209">
        <v>7552</v>
      </c>
      <c r="H209">
        <v>4564268248</v>
      </c>
      <c r="I209">
        <v>111778691.52</v>
      </c>
      <c r="J209">
        <v>14801.2</v>
      </c>
      <c r="L209">
        <v>40.83</v>
      </c>
      <c r="M209">
        <v>12.56</v>
      </c>
      <c r="N209">
        <v>94853.119999999995</v>
      </c>
      <c r="P209">
        <v>0.39</v>
      </c>
      <c r="Q209">
        <v>2945.28</v>
      </c>
      <c r="S209">
        <v>0.53549999999999998</v>
      </c>
      <c r="T209">
        <v>0.53549999999999998</v>
      </c>
      <c r="V209">
        <v>59857489.299999997</v>
      </c>
      <c r="X209">
        <v>1157653.26</v>
      </c>
      <c r="Y209">
        <v>7620597.9000000013</v>
      </c>
      <c r="Z209">
        <v>68635740.459999993</v>
      </c>
      <c r="AA209">
        <v>0.61403242001378544</v>
      </c>
      <c r="AB209">
        <v>4895367160</v>
      </c>
      <c r="AC209">
        <v>2.3275000000000001E-2</v>
      </c>
      <c r="AD209">
        <v>113939670.64</v>
      </c>
      <c r="AE209">
        <v>28961008.100000001</v>
      </c>
      <c r="AF209">
        <v>88818497.400000006</v>
      </c>
      <c r="AH209">
        <v>1181879.57</v>
      </c>
      <c r="AJ209">
        <v>7164430.7000000002</v>
      </c>
      <c r="AK209">
        <v>97140581.360000014</v>
      </c>
      <c r="AL209">
        <v>0.86904382256629964</v>
      </c>
      <c r="AO209">
        <v>153.29095074152542</v>
      </c>
      <c r="AP209">
        <v>1.1917298041585448E-2</v>
      </c>
    </row>
    <row r="210" spans="1:42" x14ac:dyDescent="0.25">
      <c r="A210" t="s">
        <v>524</v>
      </c>
      <c r="B210" t="s">
        <v>525</v>
      </c>
      <c r="C210" t="s">
        <v>233</v>
      </c>
      <c r="D210" t="s">
        <v>222</v>
      </c>
      <c r="F210">
        <v>863.5</v>
      </c>
      <c r="H210">
        <v>369177154</v>
      </c>
      <c r="I210">
        <v>12528055.890000001</v>
      </c>
      <c r="J210">
        <v>14508.46</v>
      </c>
      <c r="L210">
        <v>29.46</v>
      </c>
      <c r="M210">
        <v>9.06</v>
      </c>
      <c r="N210">
        <v>7823.31</v>
      </c>
      <c r="P210">
        <v>8.23</v>
      </c>
      <c r="Q210">
        <v>7106.6</v>
      </c>
      <c r="S210">
        <v>0.34210000000000002</v>
      </c>
      <c r="T210">
        <v>0.34210000000000002</v>
      </c>
      <c r="V210">
        <v>4285847.91</v>
      </c>
      <c r="X210">
        <v>457171.45</v>
      </c>
      <c r="Y210">
        <v>3084228.3600000003</v>
      </c>
      <c r="Z210">
        <v>7827247.7200000007</v>
      </c>
      <c r="AA210">
        <v>0.62477752244446605</v>
      </c>
      <c r="AB210">
        <v>418467320</v>
      </c>
      <c r="AC210">
        <v>4.0061300000000001E-2</v>
      </c>
      <c r="AD210">
        <v>16764344.84</v>
      </c>
      <c r="AE210">
        <v>4268893.79</v>
      </c>
      <c r="AF210">
        <v>8554741.6999999993</v>
      </c>
      <c r="AH210">
        <v>243999.09</v>
      </c>
      <c r="AJ210">
        <v>2992674.41</v>
      </c>
      <c r="AK210">
        <v>12004587.559999999</v>
      </c>
      <c r="AL210">
        <v>0.95821631587564682</v>
      </c>
      <c r="AO210">
        <v>529.44001158077594</v>
      </c>
      <c r="AP210">
        <v>3.8083061805748539E-2</v>
      </c>
    </row>
    <row r="211" spans="1:42" x14ac:dyDescent="0.25">
      <c r="A211" t="s">
        <v>526</v>
      </c>
      <c r="B211" t="s">
        <v>527</v>
      </c>
      <c r="C211" t="s">
        <v>233</v>
      </c>
      <c r="D211" t="s">
        <v>222</v>
      </c>
      <c r="F211">
        <v>2844.5</v>
      </c>
      <c r="H211">
        <v>670619829</v>
      </c>
      <c r="I211">
        <v>40257995.32</v>
      </c>
      <c r="J211">
        <v>14152.92</v>
      </c>
      <c r="L211">
        <v>16.649999999999999</v>
      </c>
      <c r="M211">
        <v>5.12</v>
      </c>
      <c r="N211">
        <v>14563.84</v>
      </c>
      <c r="P211">
        <v>46.37</v>
      </c>
      <c r="Q211">
        <v>131899.46</v>
      </c>
      <c r="S211">
        <v>0.1673</v>
      </c>
      <c r="T211">
        <v>0.1673</v>
      </c>
      <c r="V211">
        <v>6735162.6100000003</v>
      </c>
      <c r="X211">
        <v>547373.89</v>
      </c>
      <c r="Y211">
        <v>15648616.610000001</v>
      </c>
      <c r="Z211">
        <v>22931153.109999999</v>
      </c>
      <c r="AA211">
        <v>0.5696049425145594</v>
      </c>
      <c r="AB211">
        <v>700729448</v>
      </c>
      <c r="AC211">
        <v>5.5029700000000001E-2</v>
      </c>
      <c r="AD211">
        <v>38560931.299999997</v>
      </c>
      <c r="AE211">
        <v>5324451.0999999996</v>
      </c>
      <c r="AF211">
        <v>12059613.710000001</v>
      </c>
      <c r="AH211">
        <v>354445.43</v>
      </c>
      <c r="AJ211">
        <v>15496065.039999999</v>
      </c>
      <c r="AK211">
        <v>28103052.640000001</v>
      </c>
      <c r="AL211">
        <v>0.69807382152579578</v>
      </c>
      <c r="AO211">
        <v>192.43237475830551</v>
      </c>
      <c r="AP211">
        <v>1.9477381941807443E-2</v>
      </c>
    </row>
    <row r="212" spans="1:42" x14ac:dyDescent="0.25">
      <c r="A212" t="s">
        <v>528</v>
      </c>
      <c r="B212" t="s">
        <v>529</v>
      </c>
      <c r="C212" t="s">
        <v>530</v>
      </c>
      <c r="D212" t="s">
        <v>97</v>
      </c>
      <c r="F212">
        <v>49</v>
      </c>
      <c r="H212">
        <v>0</v>
      </c>
      <c r="I212">
        <v>676831.35</v>
      </c>
      <c r="J212">
        <v>13812.88</v>
      </c>
      <c r="L212">
        <v>0</v>
      </c>
      <c r="M212">
        <v>0</v>
      </c>
      <c r="N212">
        <v>0</v>
      </c>
      <c r="P212">
        <v>0</v>
      </c>
      <c r="Q212">
        <v>0</v>
      </c>
      <c r="S212">
        <v>0</v>
      </c>
      <c r="T212">
        <v>0.1</v>
      </c>
      <c r="V212">
        <v>67683.13</v>
      </c>
      <c r="X212">
        <v>0</v>
      </c>
      <c r="Y212">
        <v>336804.52999999997</v>
      </c>
      <c r="Z212">
        <v>404487.66</v>
      </c>
      <c r="AA212">
        <v>0.5976195694835944</v>
      </c>
      <c r="AB212">
        <v>0</v>
      </c>
      <c r="AC212">
        <v>0</v>
      </c>
      <c r="AD212">
        <v>0</v>
      </c>
      <c r="AE212">
        <v>0</v>
      </c>
      <c r="AF212">
        <v>67683.13</v>
      </c>
      <c r="AH212">
        <v>0</v>
      </c>
      <c r="AJ212">
        <v>336804.53</v>
      </c>
      <c r="AK212">
        <v>404487.66000000003</v>
      </c>
      <c r="AL212">
        <v>0.59761956948359451</v>
      </c>
      <c r="AO212">
        <v>0</v>
      </c>
      <c r="AP212">
        <v>0</v>
      </c>
    </row>
    <row r="213" spans="1:42" x14ac:dyDescent="0.25">
      <c r="A213" t="s">
        <v>531</v>
      </c>
      <c r="B213" t="s">
        <v>532</v>
      </c>
      <c r="C213" t="s">
        <v>530</v>
      </c>
      <c r="D213" t="s">
        <v>97</v>
      </c>
      <c r="F213">
        <v>30.98</v>
      </c>
      <c r="H213">
        <v>0</v>
      </c>
      <c r="I213">
        <v>398349.5</v>
      </c>
      <c r="J213">
        <v>12858.27</v>
      </c>
      <c r="L213">
        <v>0</v>
      </c>
      <c r="M213">
        <v>0</v>
      </c>
      <c r="N213">
        <v>0</v>
      </c>
      <c r="P213">
        <v>0</v>
      </c>
      <c r="Q213">
        <v>0</v>
      </c>
      <c r="S213">
        <v>0</v>
      </c>
      <c r="T213">
        <v>0.1</v>
      </c>
      <c r="V213">
        <v>39834.949999999997</v>
      </c>
      <c r="X213">
        <v>0</v>
      </c>
      <c r="Y213">
        <v>226791.58000000002</v>
      </c>
      <c r="Z213">
        <v>266626.53000000003</v>
      </c>
      <c r="AA213">
        <v>0.66932814023865983</v>
      </c>
      <c r="AB213">
        <v>0</v>
      </c>
      <c r="AC213">
        <v>0</v>
      </c>
      <c r="AD213">
        <v>0</v>
      </c>
      <c r="AE213">
        <v>0</v>
      </c>
      <c r="AF213">
        <v>39834.949999999997</v>
      </c>
      <c r="AH213">
        <v>0</v>
      </c>
      <c r="AJ213">
        <v>226791.58</v>
      </c>
      <c r="AK213">
        <v>266626.52999999997</v>
      </c>
      <c r="AL213">
        <v>0.66932814023865972</v>
      </c>
      <c r="AO213">
        <v>0</v>
      </c>
      <c r="AP213">
        <v>0</v>
      </c>
    </row>
    <row r="214" spans="1:42" x14ac:dyDescent="0.25">
      <c r="A214" t="s">
        <v>533</v>
      </c>
      <c r="B214" t="s">
        <v>534</v>
      </c>
      <c r="C214" t="s">
        <v>535</v>
      </c>
      <c r="D214" t="s">
        <v>102</v>
      </c>
      <c r="F214">
        <v>647.75</v>
      </c>
      <c r="H214">
        <v>189043789</v>
      </c>
      <c r="I214">
        <v>7829984.0199999996</v>
      </c>
      <c r="J214">
        <v>12087.97</v>
      </c>
      <c r="L214">
        <v>24.14</v>
      </c>
      <c r="M214">
        <v>24.14</v>
      </c>
      <c r="N214">
        <v>15636.68</v>
      </c>
      <c r="P214">
        <v>149.08000000000001</v>
      </c>
      <c r="Q214">
        <v>96566.57</v>
      </c>
      <c r="S214">
        <v>0.95809999999999995</v>
      </c>
      <c r="T214">
        <v>0.9</v>
      </c>
      <c r="V214">
        <v>7046985.6100000003</v>
      </c>
      <c r="X214">
        <v>113041.60000000001</v>
      </c>
      <c r="Y214">
        <v>565372.27</v>
      </c>
      <c r="Z214">
        <v>7725399.4800000004</v>
      </c>
      <c r="AA214">
        <v>0.98664307107998428</v>
      </c>
      <c r="AB214">
        <v>189043789</v>
      </c>
      <c r="AC214">
        <v>3.5361299999999998E-2</v>
      </c>
      <c r="AD214">
        <v>6684834.1299999999</v>
      </c>
      <c r="AE214">
        <v>0</v>
      </c>
      <c r="AF214">
        <v>7046985.6100000003</v>
      </c>
      <c r="AH214">
        <v>199190.68</v>
      </c>
      <c r="AJ214">
        <v>562711.68999999994</v>
      </c>
      <c r="AK214">
        <v>7722738.9000000004</v>
      </c>
      <c r="AL214">
        <v>0.98630327728306155</v>
      </c>
      <c r="AO214">
        <v>174.51424160555771</v>
      </c>
      <c r="AP214">
        <v>1.463750121087222E-2</v>
      </c>
    </row>
    <row r="215" spans="1:42" x14ac:dyDescent="0.25">
      <c r="A215" t="s">
        <v>536</v>
      </c>
      <c r="B215" t="s">
        <v>537</v>
      </c>
      <c r="C215" t="s">
        <v>535</v>
      </c>
      <c r="D215" t="s">
        <v>102</v>
      </c>
      <c r="F215">
        <v>967.88</v>
      </c>
      <c r="H215">
        <v>127598387</v>
      </c>
      <c r="I215">
        <v>12532900.52</v>
      </c>
      <c r="J215">
        <v>12948.81</v>
      </c>
      <c r="L215">
        <v>10.18</v>
      </c>
      <c r="M215">
        <v>10.18</v>
      </c>
      <c r="N215">
        <v>9853.01</v>
      </c>
      <c r="P215">
        <v>3.06</v>
      </c>
      <c r="Q215">
        <v>2961.71</v>
      </c>
      <c r="S215">
        <v>0.40210000000000001</v>
      </c>
      <c r="T215">
        <v>0.40210000000000001</v>
      </c>
      <c r="V215">
        <v>5039479.29</v>
      </c>
      <c r="X215">
        <v>447784.69</v>
      </c>
      <c r="Y215">
        <v>4031554.4199999995</v>
      </c>
      <c r="Z215">
        <v>9518818.4000000004</v>
      </c>
      <c r="AA215">
        <v>0.75950641950838693</v>
      </c>
      <c r="AB215">
        <v>127598387</v>
      </c>
      <c r="AC215">
        <v>4.6560200000000003E-2</v>
      </c>
      <c r="AD215">
        <v>5941006.4100000001</v>
      </c>
      <c r="AE215">
        <v>362504.05</v>
      </c>
      <c r="AF215">
        <v>5401983.3399999999</v>
      </c>
      <c r="AH215">
        <v>612572.54</v>
      </c>
      <c r="AJ215">
        <v>3884234.65</v>
      </c>
      <c r="AK215">
        <v>9734002.6799999997</v>
      </c>
      <c r="AL215">
        <v>0.77667597093477925</v>
      </c>
      <c r="AO215">
        <v>462.64484233582675</v>
      </c>
      <c r="AP215">
        <v>4.6002112873878932E-2</v>
      </c>
    </row>
    <row r="216" spans="1:42" x14ac:dyDescent="0.25">
      <c r="A216" t="s">
        <v>538</v>
      </c>
      <c r="B216" t="s">
        <v>539</v>
      </c>
      <c r="C216" t="s">
        <v>535</v>
      </c>
      <c r="D216" t="s">
        <v>102</v>
      </c>
      <c r="F216">
        <v>409.79</v>
      </c>
      <c r="H216">
        <v>66128504</v>
      </c>
      <c r="I216">
        <v>5104601.91</v>
      </c>
      <c r="J216">
        <v>12456.62</v>
      </c>
      <c r="L216">
        <v>12.95</v>
      </c>
      <c r="M216">
        <v>12.95</v>
      </c>
      <c r="N216">
        <v>5306.78</v>
      </c>
      <c r="P216">
        <v>1.04</v>
      </c>
      <c r="Q216">
        <v>426.18</v>
      </c>
      <c r="S216">
        <v>0.55740000000000001</v>
      </c>
      <c r="T216">
        <v>0.55740000000000001</v>
      </c>
      <c r="V216">
        <v>2845305.1</v>
      </c>
      <c r="X216">
        <v>91159.360000000001</v>
      </c>
      <c r="Y216">
        <v>1360311.34</v>
      </c>
      <c r="Z216">
        <v>4296775.8</v>
      </c>
      <c r="AA216">
        <v>0.84174552213024578</v>
      </c>
      <c r="AB216">
        <v>66128504</v>
      </c>
      <c r="AC216">
        <v>4.8090399999999998E-2</v>
      </c>
      <c r="AD216">
        <v>3180146.2</v>
      </c>
      <c r="AE216">
        <v>186640.42</v>
      </c>
      <c r="AF216">
        <v>3031945.52</v>
      </c>
      <c r="AH216">
        <v>126147.48</v>
      </c>
      <c r="AJ216">
        <v>1340347.93</v>
      </c>
      <c r="AK216">
        <v>4463452.8099999996</v>
      </c>
      <c r="AL216">
        <v>0.87439782547117362</v>
      </c>
      <c r="AO216">
        <v>222.45384221186461</v>
      </c>
      <c r="AP216">
        <v>2.0423507065150313E-2</v>
      </c>
    </row>
    <row r="217" spans="1:42" x14ac:dyDescent="0.25">
      <c r="A217" t="s">
        <v>540</v>
      </c>
      <c r="B217" t="s">
        <v>541</v>
      </c>
      <c r="C217" t="s">
        <v>530</v>
      </c>
      <c r="D217" t="s">
        <v>102</v>
      </c>
      <c r="F217">
        <v>607.27</v>
      </c>
      <c r="H217">
        <v>104189949</v>
      </c>
      <c r="I217">
        <v>7323516.5300000003</v>
      </c>
      <c r="J217">
        <v>12059.73</v>
      </c>
      <c r="L217">
        <v>14.22</v>
      </c>
      <c r="M217">
        <v>14.22</v>
      </c>
      <c r="N217">
        <v>8635.3700000000008</v>
      </c>
      <c r="P217">
        <v>5.24</v>
      </c>
      <c r="Q217">
        <v>3182.09</v>
      </c>
      <c r="S217">
        <v>0.62709999999999999</v>
      </c>
      <c r="T217">
        <v>0.62709999999999999</v>
      </c>
      <c r="V217">
        <v>4592577.21</v>
      </c>
      <c r="X217">
        <v>222274.51</v>
      </c>
      <c r="Y217">
        <v>1213123.7100000002</v>
      </c>
      <c r="Z217">
        <v>6027975.4299999997</v>
      </c>
      <c r="AA217">
        <v>0.82309849446055661</v>
      </c>
      <c r="AB217">
        <v>106085487</v>
      </c>
      <c r="AC217">
        <v>4.0661900000000001E-2</v>
      </c>
      <c r="AD217">
        <v>4313637.46</v>
      </c>
      <c r="AE217">
        <v>0</v>
      </c>
      <c r="AF217">
        <v>4592577.21</v>
      </c>
      <c r="AH217">
        <v>114020.28</v>
      </c>
      <c r="AJ217">
        <v>1192953.3500000001</v>
      </c>
      <c r="AK217">
        <v>6007805.0700000003</v>
      </c>
      <c r="AL217">
        <v>0.82034430391324586</v>
      </c>
      <c r="AO217">
        <v>366.02254351441701</v>
      </c>
      <c r="AP217">
        <v>3.6997623493133742E-2</v>
      </c>
    </row>
    <row r="218" spans="1:42" x14ac:dyDescent="0.25">
      <c r="A218" t="s">
        <v>542</v>
      </c>
      <c r="B218" t="s">
        <v>543</v>
      </c>
      <c r="C218" t="s">
        <v>530</v>
      </c>
      <c r="D218" t="s">
        <v>102</v>
      </c>
      <c r="F218">
        <v>790.5</v>
      </c>
      <c r="H218">
        <v>207512493</v>
      </c>
      <c r="I218">
        <v>9636005.8800000008</v>
      </c>
      <c r="J218">
        <v>12189.76</v>
      </c>
      <c r="L218">
        <v>21.53</v>
      </c>
      <c r="M218">
        <v>21.53</v>
      </c>
      <c r="N218">
        <v>17019.46</v>
      </c>
      <c r="P218">
        <v>92.16</v>
      </c>
      <c r="Q218">
        <v>72852.479999999996</v>
      </c>
      <c r="S218">
        <v>0.91300000000000003</v>
      </c>
      <c r="T218">
        <v>0.9</v>
      </c>
      <c r="V218">
        <v>8672405.2899999991</v>
      </c>
      <c r="X218">
        <v>228541.68</v>
      </c>
      <c r="Y218">
        <v>754725.10999999987</v>
      </c>
      <c r="Z218">
        <v>9655672.0799999982</v>
      </c>
      <c r="AA218">
        <v>1</v>
      </c>
      <c r="AB218">
        <v>207512493</v>
      </c>
      <c r="AC218">
        <v>4.9652799999999997E-2</v>
      </c>
      <c r="AD218">
        <v>10303576.310000001</v>
      </c>
      <c r="AE218">
        <v>1468053.91</v>
      </c>
      <c r="AF218">
        <v>10140459.199999999</v>
      </c>
      <c r="AH218">
        <v>153315.42000000001</v>
      </c>
      <c r="AJ218">
        <v>754725.11</v>
      </c>
      <c r="AK218">
        <v>11123725.989999998</v>
      </c>
      <c r="AL218">
        <v>1.1543917810477713</v>
      </c>
      <c r="AO218">
        <v>289.11028462998104</v>
      </c>
      <c r="AP218">
        <v>2.0545425175472164E-2</v>
      </c>
    </row>
    <row r="219" spans="1:42" x14ac:dyDescent="0.25">
      <c r="A219" t="s">
        <v>544</v>
      </c>
      <c r="B219" t="s">
        <v>545</v>
      </c>
      <c r="C219" t="s">
        <v>530</v>
      </c>
      <c r="D219" t="s">
        <v>102</v>
      </c>
      <c r="F219">
        <v>362.25</v>
      </c>
      <c r="H219">
        <v>55422696</v>
      </c>
      <c r="I219">
        <v>4461958.1100000003</v>
      </c>
      <c r="J219">
        <v>12317.34</v>
      </c>
      <c r="L219">
        <v>12.42</v>
      </c>
      <c r="M219">
        <v>12.42</v>
      </c>
      <c r="N219">
        <v>4499.1400000000003</v>
      </c>
      <c r="P219">
        <v>0.24</v>
      </c>
      <c r="Q219">
        <v>86.94</v>
      </c>
      <c r="S219">
        <v>0.52759999999999996</v>
      </c>
      <c r="T219">
        <v>0.52759999999999996</v>
      </c>
      <c r="V219">
        <v>2354129.09</v>
      </c>
      <c r="X219">
        <v>116609.32</v>
      </c>
      <c r="Y219">
        <v>1003083.85</v>
      </c>
      <c r="Z219">
        <v>3473822.26</v>
      </c>
      <c r="AA219">
        <v>0.77854210513867861</v>
      </c>
      <c r="AB219">
        <v>61201976</v>
      </c>
      <c r="AC219">
        <v>5.00986E-2</v>
      </c>
      <c r="AD219">
        <v>3066133.31</v>
      </c>
      <c r="AE219">
        <v>375653.42</v>
      </c>
      <c r="AF219">
        <v>2729782.51</v>
      </c>
      <c r="AH219">
        <v>111510.11</v>
      </c>
      <c r="AJ219">
        <v>978389.05</v>
      </c>
      <c r="AK219">
        <v>3824780.88</v>
      </c>
      <c r="AL219">
        <v>0.85719784581303471</v>
      </c>
      <c r="AO219">
        <v>321.90288474810217</v>
      </c>
      <c r="AP219">
        <v>3.0487843266984751E-2</v>
      </c>
    </row>
    <row r="220" spans="1:42" x14ac:dyDescent="0.25">
      <c r="A220" t="s">
        <v>546</v>
      </c>
      <c r="B220" t="s">
        <v>547</v>
      </c>
      <c r="C220" t="s">
        <v>530</v>
      </c>
      <c r="D220" t="s">
        <v>102</v>
      </c>
      <c r="F220">
        <v>551.46</v>
      </c>
      <c r="H220">
        <v>84924327</v>
      </c>
      <c r="I220">
        <v>6841627.8700000001</v>
      </c>
      <c r="J220">
        <v>12406.39</v>
      </c>
      <c r="L220">
        <v>12.41</v>
      </c>
      <c r="M220">
        <v>12.41</v>
      </c>
      <c r="N220">
        <v>6843.61</v>
      </c>
      <c r="P220">
        <v>0.23</v>
      </c>
      <c r="Q220">
        <v>126.83</v>
      </c>
      <c r="S220">
        <v>0.52710000000000001</v>
      </c>
      <c r="T220">
        <v>0.52710000000000001</v>
      </c>
      <c r="V220">
        <v>3606222.05</v>
      </c>
      <c r="X220">
        <v>127501.46</v>
      </c>
      <c r="Y220">
        <v>1281194.3499999996</v>
      </c>
      <c r="Z220">
        <v>5014917.8599999994</v>
      </c>
      <c r="AA220">
        <v>0.73300067692807724</v>
      </c>
      <c r="AB220">
        <v>89641747</v>
      </c>
      <c r="AC220">
        <v>5.0458700000000002E-2</v>
      </c>
      <c r="AD220">
        <v>4523206.01</v>
      </c>
      <c r="AE220">
        <v>483342.24</v>
      </c>
      <c r="AF220">
        <v>4089564.29</v>
      </c>
      <c r="AH220">
        <v>138632.59</v>
      </c>
      <c r="AJ220">
        <v>1244179.54</v>
      </c>
      <c r="AK220">
        <v>5461245.29</v>
      </c>
      <c r="AL220">
        <v>0.79823769923926013</v>
      </c>
      <c r="AO220">
        <v>231.20708664273019</v>
      </c>
      <c r="AP220">
        <v>2.3346590975041152E-2</v>
      </c>
    </row>
    <row r="221" spans="1:42" x14ac:dyDescent="0.25">
      <c r="A221" t="s">
        <v>548</v>
      </c>
      <c r="B221" t="s">
        <v>549</v>
      </c>
      <c r="C221" t="s">
        <v>530</v>
      </c>
      <c r="D221" t="s">
        <v>102</v>
      </c>
      <c r="F221">
        <v>454.62</v>
      </c>
      <c r="H221">
        <v>161235310</v>
      </c>
      <c r="I221">
        <v>5587222.3700000001</v>
      </c>
      <c r="J221">
        <v>12289.87</v>
      </c>
      <c r="L221">
        <v>28.85</v>
      </c>
      <c r="M221">
        <v>28.85</v>
      </c>
      <c r="N221">
        <v>13115.78</v>
      </c>
      <c r="P221">
        <v>286.27999999999997</v>
      </c>
      <c r="Q221">
        <v>130148.61</v>
      </c>
      <c r="S221">
        <v>0.99170000000000003</v>
      </c>
      <c r="T221">
        <v>0.9</v>
      </c>
      <c r="V221">
        <v>5028500.13</v>
      </c>
      <c r="X221">
        <v>168821.82</v>
      </c>
      <c r="Y221">
        <v>441649.45</v>
      </c>
      <c r="Z221">
        <v>5638971.4000000004</v>
      </c>
      <c r="AA221">
        <v>1</v>
      </c>
      <c r="AB221">
        <v>161235310</v>
      </c>
      <c r="AC221">
        <v>4.0854099999999997E-2</v>
      </c>
      <c r="AD221">
        <v>6587123.4699999997</v>
      </c>
      <c r="AE221">
        <v>1402761</v>
      </c>
      <c r="AF221">
        <v>6431261.1299999999</v>
      </c>
      <c r="AH221">
        <v>165773.92000000001</v>
      </c>
      <c r="AJ221">
        <v>441649.45</v>
      </c>
      <c r="AK221">
        <v>7041732.4000000004</v>
      </c>
      <c r="AL221">
        <v>1.2603279292783902</v>
      </c>
      <c r="AO221">
        <v>371.34710307509567</v>
      </c>
      <c r="AP221">
        <v>2.3974472531787774E-2</v>
      </c>
    </row>
    <row r="222" spans="1:42" x14ac:dyDescent="0.25">
      <c r="A222" t="s">
        <v>550</v>
      </c>
      <c r="B222" t="s">
        <v>551</v>
      </c>
      <c r="C222" t="s">
        <v>530</v>
      </c>
      <c r="D222" t="s">
        <v>102</v>
      </c>
      <c r="F222">
        <v>246.75</v>
      </c>
      <c r="H222">
        <v>98195310</v>
      </c>
      <c r="I222">
        <v>2864980.3</v>
      </c>
      <c r="J222">
        <v>11610.86</v>
      </c>
      <c r="L222">
        <v>34.270000000000003</v>
      </c>
      <c r="M222">
        <v>34.270000000000003</v>
      </c>
      <c r="N222">
        <v>8456.1200000000008</v>
      </c>
      <c r="P222">
        <v>499.07</v>
      </c>
      <c r="Q222">
        <v>123145.52</v>
      </c>
      <c r="S222">
        <v>0.99919999999999998</v>
      </c>
      <c r="T222">
        <v>0.9</v>
      </c>
      <c r="V222">
        <v>2578482.27</v>
      </c>
      <c r="X222">
        <v>51061.11</v>
      </c>
      <c r="Y222">
        <v>142157.40000000002</v>
      </c>
      <c r="Z222">
        <v>2771700.78</v>
      </c>
      <c r="AA222">
        <v>0.96744147944053926</v>
      </c>
      <c r="AB222">
        <v>98195310</v>
      </c>
      <c r="AC222">
        <v>4.2640299999999999E-2</v>
      </c>
      <c r="AD222">
        <v>4187077.47</v>
      </c>
      <c r="AE222">
        <v>1447735.68</v>
      </c>
      <c r="AF222">
        <v>4026217.95</v>
      </c>
      <c r="AH222">
        <v>24375.59</v>
      </c>
      <c r="AJ222">
        <v>141363.76</v>
      </c>
      <c r="AK222">
        <v>4218642.82</v>
      </c>
      <c r="AL222">
        <v>1.4724858038290876</v>
      </c>
      <c r="AO222">
        <v>206.9345896656535</v>
      </c>
      <c r="AP222">
        <v>1.2103681723877253E-2</v>
      </c>
    </row>
    <row r="223" spans="1:42" x14ac:dyDescent="0.25">
      <c r="A223" t="s">
        <v>552</v>
      </c>
      <c r="B223" t="s">
        <v>553</v>
      </c>
      <c r="C223" t="s">
        <v>554</v>
      </c>
      <c r="D223" t="s">
        <v>102</v>
      </c>
      <c r="F223">
        <v>3644.03</v>
      </c>
      <c r="H223">
        <v>291720112</v>
      </c>
      <c r="I223">
        <v>51919867.340000004</v>
      </c>
      <c r="J223">
        <v>14247.92</v>
      </c>
      <c r="L223">
        <v>5.61</v>
      </c>
      <c r="M223">
        <v>5.61</v>
      </c>
      <c r="N223">
        <v>20443</v>
      </c>
      <c r="P223">
        <v>39.94</v>
      </c>
      <c r="Q223">
        <v>145542.54999999999</v>
      </c>
      <c r="S223">
        <v>0.18529999999999999</v>
      </c>
      <c r="T223">
        <v>0.18529999999999999</v>
      </c>
      <c r="V223">
        <v>9620751.4100000001</v>
      </c>
      <c r="X223">
        <v>1692086.15</v>
      </c>
      <c r="Y223">
        <v>23179325.470000003</v>
      </c>
      <c r="Z223">
        <v>34492163.030000001</v>
      </c>
      <c r="AA223">
        <v>0.66433457551280406</v>
      </c>
      <c r="AB223">
        <v>291720112</v>
      </c>
      <c r="AC223">
        <v>6.3678999999999999E-2</v>
      </c>
      <c r="AD223">
        <v>18576445.010000002</v>
      </c>
      <c r="AE223">
        <v>1659490.02</v>
      </c>
      <c r="AF223">
        <v>11280241.43</v>
      </c>
      <c r="AH223">
        <v>5615530.5700000003</v>
      </c>
      <c r="AJ223">
        <v>21294386.010000002</v>
      </c>
      <c r="AK223">
        <v>34266713.590000004</v>
      </c>
      <c r="AL223">
        <v>0.65999231788484003</v>
      </c>
      <c r="AO223">
        <v>464.34473645935952</v>
      </c>
      <c r="AP223">
        <v>4.9379878392942778E-2</v>
      </c>
    </row>
    <row r="224" spans="1:42" x14ac:dyDescent="0.25">
      <c r="A224" t="s">
        <v>555</v>
      </c>
      <c r="B224" t="s">
        <v>556</v>
      </c>
      <c r="C224" t="s">
        <v>554</v>
      </c>
      <c r="D224" t="s">
        <v>102</v>
      </c>
      <c r="F224">
        <v>417.19</v>
      </c>
      <c r="H224">
        <v>47357214</v>
      </c>
      <c r="I224">
        <v>5142979.67</v>
      </c>
      <c r="J224">
        <v>12327.66</v>
      </c>
      <c r="L224">
        <v>9.1999999999999993</v>
      </c>
      <c r="M224">
        <v>9.1999999999999993</v>
      </c>
      <c r="N224">
        <v>3838.14</v>
      </c>
      <c r="P224">
        <v>7.45</v>
      </c>
      <c r="Q224">
        <v>3108.06</v>
      </c>
      <c r="S224">
        <v>0.34939999999999999</v>
      </c>
      <c r="T224">
        <v>0.34939999999999999</v>
      </c>
      <c r="V224">
        <v>1796957.09</v>
      </c>
      <c r="X224">
        <v>57650.81</v>
      </c>
      <c r="Y224">
        <v>1704754.2500000002</v>
      </c>
      <c r="Z224">
        <v>3559362.1500000004</v>
      </c>
      <c r="AA224">
        <v>0.69208170717890483</v>
      </c>
      <c r="AB224">
        <v>48230175</v>
      </c>
      <c r="AC224">
        <v>4.46574E-2</v>
      </c>
      <c r="AD224">
        <v>2153834.21</v>
      </c>
      <c r="AE224">
        <v>124692.86</v>
      </c>
      <c r="AF224">
        <v>1921649.95</v>
      </c>
      <c r="AH224">
        <v>93234.84</v>
      </c>
      <c r="AJ224">
        <v>1676045.53</v>
      </c>
      <c r="AK224">
        <v>3655346.29</v>
      </c>
      <c r="AL224">
        <v>0.71074484531260063</v>
      </c>
      <c r="AO224">
        <v>138.18837939547927</v>
      </c>
      <c r="AP224">
        <v>1.5771641159612267E-2</v>
      </c>
    </row>
    <row r="225" spans="1:42" x14ac:dyDescent="0.25">
      <c r="A225" t="s">
        <v>557</v>
      </c>
      <c r="B225" t="s">
        <v>558</v>
      </c>
      <c r="C225" t="s">
        <v>554</v>
      </c>
      <c r="D225" t="s">
        <v>102</v>
      </c>
      <c r="F225">
        <v>799</v>
      </c>
      <c r="H225">
        <v>105311661</v>
      </c>
      <c r="I225">
        <v>9696142.8599999994</v>
      </c>
      <c r="J225">
        <v>12135.34</v>
      </c>
      <c r="L225">
        <v>10.86</v>
      </c>
      <c r="M225">
        <v>10.86</v>
      </c>
      <c r="N225">
        <v>8677.14</v>
      </c>
      <c r="P225">
        <v>1.1399999999999999</v>
      </c>
      <c r="Q225">
        <v>910.86</v>
      </c>
      <c r="S225">
        <v>0.43969999999999998</v>
      </c>
      <c r="T225">
        <v>0.43969999999999998</v>
      </c>
      <c r="V225">
        <v>4263394.01</v>
      </c>
      <c r="X225">
        <v>65797.399999999994</v>
      </c>
      <c r="Y225">
        <v>2576641.08</v>
      </c>
      <c r="Z225">
        <v>6905832.4900000002</v>
      </c>
      <c r="AA225">
        <v>0.71222470519581438</v>
      </c>
      <c r="AB225">
        <v>105311661</v>
      </c>
      <c r="AC225">
        <v>5.40753E-2</v>
      </c>
      <c r="AD225">
        <v>5694759.6600000001</v>
      </c>
      <c r="AE225">
        <v>629371.47</v>
      </c>
      <c r="AF225">
        <v>4892765.4800000004</v>
      </c>
      <c r="AH225">
        <v>201903.11</v>
      </c>
      <c r="AJ225">
        <v>2518538.35</v>
      </c>
      <c r="AK225">
        <v>7477101.2300000004</v>
      </c>
      <c r="AL225">
        <v>0.7711418177268895</v>
      </c>
      <c r="AO225">
        <v>82.349687108886101</v>
      </c>
      <c r="AP225">
        <v>8.7998541113773303E-3</v>
      </c>
    </row>
    <row r="226" spans="1:42" x14ac:dyDescent="0.25">
      <c r="A226" t="s">
        <v>559</v>
      </c>
      <c r="B226" t="s">
        <v>560</v>
      </c>
      <c r="C226" t="s">
        <v>554</v>
      </c>
      <c r="D226" t="s">
        <v>102</v>
      </c>
      <c r="F226">
        <v>783.75</v>
      </c>
      <c r="H226">
        <v>103596575</v>
      </c>
      <c r="I226">
        <v>9707856.7400000002</v>
      </c>
      <c r="J226">
        <v>12386.42</v>
      </c>
      <c r="L226">
        <v>10.67</v>
      </c>
      <c r="M226">
        <v>10.67</v>
      </c>
      <c r="N226">
        <v>8362.61</v>
      </c>
      <c r="P226">
        <v>1.58</v>
      </c>
      <c r="Q226">
        <v>1238.32</v>
      </c>
      <c r="S226">
        <v>0.42909999999999998</v>
      </c>
      <c r="T226">
        <v>0.42909999999999998</v>
      </c>
      <c r="V226">
        <v>4165641.32</v>
      </c>
      <c r="X226">
        <v>179566.3</v>
      </c>
      <c r="Y226">
        <v>2398347.0900000003</v>
      </c>
      <c r="Z226">
        <v>6743554.7100000009</v>
      </c>
      <c r="AA226">
        <v>0.69464917855802644</v>
      </c>
      <c r="AB226">
        <v>104400174</v>
      </c>
      <c r="AC226">
        <v>4.4478900000000002E-2</v>
      </c>
      <c r="AD226">
        <v>4643604.8899999997</v>
      </c>
      <c r="AE226">
        <v>205094.16</v>
      </c>
      <c r="AF226">
        <v>4370735.4800000004</v>
      </c>
      <c r="AH226">
        <v>181356.71</v>
      </c>
      <c r="AJ226">
        <v>2342969.66</v>
      </c>
      <c r="AK226">
        <v>6893271.4400000004</v>
      </c>
      <c r="AL226">
        <v>0.71007140140389013</v>
      </c>
      <c r="AO226">
        <v>229.11170653907496</v>
      </c>
      <c r="AP226">
        <v>2.6049503717207455E-2</v>
      </c>
    </row>
    <row r="227" spans="1:42" x14ac:dyDescent="0.25">
      <c r="A227" t="s">
        <v>561</v>
      </c>
      <c r="B227" t="s">
        <v>562</v>
      </c>
      <c r="C227" t="s">
        <v>554</v>
      </c>
      <c r="D227" t="s">
        <v>102</v>
      </c>
      <c r="F227">
        <v>306.5</v>
      </c>
      <c r="H227">
        <v>46090511</v>
      </c>
      <c r="I227">
        <v>3658432.84</v>
      </c>
      <c r="J227">
        <v>11936.15</v>
      </c>
      <c r="L227">
        <v>12.59</v>
      </c>
      <c r="M227">
        <v>12.59</v>
      </c>
      <c r="N227">
        <v>3858.83</v>
      </c>
      <c r="P227">
        <v>0.43</v>
      </c>
      <c r="Q227">
        <v>131.79</v>
      </c>
      <c r="S227">
        <v>0.53720000000000001</v>
      </c>
      <c r="T227">
        <v>0.53720000000000001</v>
      </c>
      <c r="V227">
        <v>1965310.12</v>
      </c>
      <c r="X227">
        <v>30869.77</v>
      </c>
      <c r="Y227">
        <v>1110944.4500000002</v>
      </c>
      <c r="Z227">
        <v>3107124.3400000003</v>
      </c>
      <c r="AA227">
        <v>0.84930473672437301</v>
      </c>
      <c r="AB227">
        <v>46186471</v>
      </c>
      <c r="AC227">
        <v>4.87082E-2</v>
      </c>
      <c r="AD227">
        <v>2249659.86</v>
      </c>
      <c r="AE227">
        <v>152752.68</v>
      </c>
      <c r="AF227">
        <v>2118062.7999999998</v>
      </c>
      <c r="AH227">
        <v>63372.04</v>
      </c>
      <c r="AJ227">
        <v>1101394.58</v>
      </c>
      <c r="AK227">
        <v>3250327.15</v>
      </c>
      <c r="AL227">
        <v>0.88844794811102779</v>
      </c>
      <c r="AO227">
        <v>100.71703099510604</v>
      </c>
      <c r="AP227">
        <v>9.4974347428381182E-3</v>
      </c>
    </row>
    <row r="228" spans="1:42" x14ac:dyDescent="0.25">
      <c r="A228" t="s">
        <v>566</v>
      </c>
      <c r="B228" t="s">
        <v>567</v>
      </c>
      <c r="C228" t="s">
        <v>565</v>
      </c>
      <c r="D228" t="s">
        <v>97</v>
      </c>
      <c r="F228">
        <v>105.65</v>
      </c>
      <c r="H228">
        <v>0</v>
      </c>
      <c r="I228">
        <v>1428571.62</v>
      </c>
      <c r="J228">
        <v>13521.73</v>
      </c>
      <c r="L228">
        <v>0</v>
      </c>
      <c r="M228">
        <v>0</v>
      </c>
      <c r="N228">
        <v>0</v>
      </c>
      <c r="P228">
        <v>0</v>
      </c>
      <c r="Q228">
        <v>0</v>
      </c>
      <c r="S228">
        <v>0</v>
      </c>
      <c r="T228">
        <v>0.1</v>
      </c>
      <c r="V228">
        <v>142857.16</v>
      </c>
      <c r="X228">
        <v>0</v>
      </c>
      <c r="Y228">
        <v>651442.79</v>
      </c>
      <c r="Z228">
        <v>794299.95000000007</v>
      </c>
      <c r="AA228">
        <v>0.55600989049467464</v>
      </c>
      <c r="AB228">
        <v>0</v>
      </c>
      <c r="AC228">
        <v>0</v>
      </c>
      <c r="AD228">
        <v>0</v>
      </c>
      <c r="AE228">
        <v>0</v>
      </c>
      <c r="AF228">
        <v>142857.16</v>
      </c>
      <c r="AH228">
        <v>0</v>
      </c>
      <c r="AJ228">
        <v>651442.79</v>
      </c>
      <c r="AK228">
        <v>794299.95000000007</v>
      </c>
      <c r="AL228">
        <v>0.55600989049467464</v>
      </c>
      <c r="AO228">
        <v>0</v>
      </c>
      <c r="AP228">
        <v>0</v>
      </c>
    </row>
    <row r="229" spans="1:42" x14ac:dyDescent="0.25">
      <c r="A229" t="s">
        <v>568</v>
      </c>
      <c r="B229" t="s">
        <v>569</v>
      </c>
      <c r="C229" t="s">
        <v>565</v>
      </c>
      <c r="D229" t="s">
        <v>102</v>
      </c>
      <c r="F229">
        <v>594.03</v>
      </c>
      <c r="H229">
        <v>74866815</v>
      </c>
      <c r="I229">
        <v>7144973.0899999999</v>
      </c>
      <c r="J229">
        <v>12027.96</v>
      </c>
      <c r="L229">
        <v>10.47</v>
      </c>
      <c r="M229">
        <v>10.47</v>
      </c>
      <c r="N229">
        <v>6219.49</v>
      </c>
      <c r="P229">
        <v>2.13</v>
      </c>
      <c r="Q229">
        <v>1265.28</v>
      </c>
      <c r="S229">
        <v>0.41799999999999998</v>
      </c>
      <c r="T229">
        <v>0.41799999999999998</v>
      </c>
      <c r="V229">
        <v>2986598.75</v>
      </c>
      <c r="X229">
        <v>502928.43</v>
      </c>
      <c r="Y229">
        <v>1517119.54</v>
      </c>
      <c r="Z229">
        <v>5006646.7200000007</v>
      </c>
      <c r="AA229">
        <v>0.70072296381454957</v>
      </c>
      <c r="AB229">
        <v>81093457</v>
      </c>
      <c r="AC229">
        <v>3.9765500000000002E-2</v>
      </c>
      <c r="AD229">
        <v>3224721.86</v>
      </c>
      <c r="AE229">
        <v>99535.45</v>
      </c>
      <c r="AF229">
        <v>3086134.2</v>
      </c>
      <c r="AH229">
        <v>94957.66</v>
      </c>
      <c r="AJ229">
        <v>1488700.89</v>
      </c>
      <c r="AK229">
        <v>5077763.5200000005</v>
      </c>
      <c r="AL229">
        <v>0.7106763672919586</v>
      </c>
      <c r="AO229">
        <v>846.63809908590474</v>
      </c>
      <c r="AP229">
        <v>9.9045264321407381E-2</v>
      </c>
    </row>
    <row r="230" spans="1:42" x14ac:dyDescent="0.25">
      <c r="A230" t="s">
        <v>570</v>
      </c>
      <c r="B230" t="s">
        <v>571</v>
      </c>
      <c r="C230" t="s">
        <v>565</v>
      </c>
      <c r="D230" t="s">
        <v>102</v>
      </c>
      <c r="F230">
        <v>3185.5</v>
      </c>
      <c r="H230">
        <v>352198268</v>
      </c>
      <c r="I230">
        <v>37443810.789999999</v>
      </c>
      <c r="J230">
        <v>11754.45</v>
      </c>
      <c r="L230">
        <v>9.4</v>
      </c>
      <c r="M230">
        <v>9.4</v>
      </c>
      <c r="N230">
        <v>29943.7</v>
      </c>
      <c r="P230">
        <v>6.4</v>
      </c>
      <c r="Q230">
        <v>20387.2</v>
      </c>
      <c r="S230">
        <v>0.36</v>
      </c>
      <c r="T230">
        <v>0.36</v>
      </c>
      <c r="V230">
        <v>13479771.880000001</v>
      </c>
      <c r="X230">
        <v>298769.57</v>
      </c>
      <c r="Y230">
        <v>10486841.270000003</v>
      </c>
      <c r="Z230">
        <v>24265382.720000006</v>
      </c>
      <c r="AA230">
        <v>0.64804789384526229</v>
      </c>
      <c r="AB230">
        <v>352198268</v>
      </c>
      <c r="AC230">
        <v>3.8274500000000003E-2</v>
      </c>
      <c r="AD230">
        <v>13480212.6</v>
      </c>
      <c r="AE230">
        <v>158.65</v>
      </c>
      <c r="AF230">
        <v>13479930.529999999</v>
      </c>
      <c r="AH230">
        <v>261861.76000000001</v>
      </c>
      <c r="AJ230">
        <v>10394678.470000001</v>
      </c>
      <c r="AK230">
        <v>24173378.57</v>
      </c>
      <c r="AL230">
        <v>0.6455907681398686</v>
      </c>
      <c r="AO230">
        <v>93.790478731753254</v>
      </c>
      <c r="AP230">
        <v>1.2359446121064079E-2</v>
      </c>
    </row>
    <row r="231" spans="1:42" x14ac:dyDescent="0.25">
      <c r="A231" t="s">
        <v>572</v>
      </c>
      <c r="B231" t="s">
        <v>573</v>
      </c>
      <c r="C231" t="s">
        <v>565</v>
      </c>
      <c r="D231" t="s">
        <v>102</v>
      </c>
      <c r="F231">
        <v>9986.5</v>
      </c>
      <c r="H231">
        <v>2276621468</v>
      </c>
      <c r="I231">
        <v>134070092.56999999</v>
      </c>
      <c r="J231">
        <v>13425.13</v>
      </c>
      <c r="L231">
        <v>16.98</v>
      </c>
      <c r="M231">
        <v>16.98</v>
      </c>
      <c r="N231">
        <v>169570.77</v>
      </c>
      <c r="P231">
        <v>25.5</v>
      </c>
      <c r="Q231">
        <v>254655.75</v>
      </c>
      <c r="S231">
        <v>0.76270000000000004</v>
      </c>
      <c r="T231">
        <v>0.76270000000000004</v>
      </c>
      <c r="V231">
        <v>102255259.59999999</v>
      </c>
      <c r="X231">
        <v>2983379.36</v>
      </c>
      <c r="Y231">
        <v>15102532.770000001</v>
      </c>
      <c r="Z231">
        <v>120341171.72999999</v>
      </c>
      <c r="AA231">
        <v>0.89759893070237173</v>
      </c>
      <c r="AB231">
        <v>2290157380</v>
      </c>
      <c r="AC231">
        <v>4.1545899999999997E-2</v>
      </c>
      <c r="AD231">
        <v>95146649.489999995</v>
      </c>
      <c r="AE231">
        <v>0</v>
      </c>
      <c r="AF231">
        <v>102255259.59999999</v>
      </c>
      <c r="AH231">
        <v>6224822</v>
      </c>
      <c r="AJ231">
        <v>14465104.34</v>
      </c>
      <c r="AK231">
        <v>119703743.3</v>
      </c>
      <c r="AL231">
        <v>0.89284448906829006</v>
      </c>
      <c r="AO231">
        <v>298.74123666950379</v>
      </c>
      <c r="AP231">
        <v>2.492302477561702E-2</v>
      </c>
    </row>
    <row r="232" spans="1:42" x14ac:dyDescent="0.25">
      <c r="A232" t="s">
        <v>574</v>
      </c>
      <c r="B232" t="s">
        <v>575</v>
      </c>
      <c r="C232" t="s">
        <v>565</v>
      </c>
      <c r="D232" t="s">
        <v>102</v>
      </c>
      <c r="F232">
        <v>1561.27</v>
      </c>
      <c r="H232">
        <v>180757900</v>
      </c>
      <c r="I232">
        <v>18711143.300000001</v>
      </c>
      <c r="J232">
        <v>11984.56</v>
      </c>
      <c r="L232">
        <v>9.66</v>
      </c>
      <c r="M232">
        <v>9.66</v>
      </c>
      <c r="N232">
        <v>15081.86</v>
      </c>
      <c r="P232">
        <v>5.15</v>
      </c>
      <c r="Q232">
        <v>8040.54</v>
      </c>
      <c r="S232">
        <v>0.37390000000000001</v>
      </c>
      <c r="T232">
        <v>0.37390000000000001</v>
      </c>
      <c r="V232">
        <v>6996096.4699999997</v>
      </c>
      <c r="X232">
        <v>217658.94</v>
      </c>
      <c r="Y232">
        <v>5865393.8000000017</v>
      </c>
      <c r="Z232">
        <v>13079149.210000001</v>
      </c>
      <c r="AA232">
        <v>0.69900320895944401</v>
      </c>
      <c r="AB232">
        <v>209237904</v>
      </c>
      <c r="AC232">
        <v>3.11887E-2</v>
      </c>
      <c r="AD232">
        <v>6525858.21</v>
      </c>
      <c r="AE232">
        <v>0</v>
      </c>
      <c r="AF232">
        <v>6996096.4699999997</v>
      </c>
      <c r="AH232">
        <v>221779.56</v>
      </c>
      <c r="AJ232">
        <v>5798638.8600000003</v>
      </c>
      <c r="AK232">
        <v>13012394.27</v>
      </c>
      <c r="AL232">
        <v>0.69543555203278251</v>
      </c>
      <c r="AO232">
        <v>139.41146630627631</v>
      </c>
      <c r="AP232">
        <v>1.6727047727243514E-2</v>
      </c>
    </row>
    <row r="233" spans="1:42" x14ac:dyDescent="0.25">
      <c r="A233" t="s">
        <v>576</v>
      </c>
      <c r="B233" t="s">
        <v>577</v>
      </c>
      <c r="C233" t="s">
        <v>565</v>
      </c>
      <c r="D233" t="s">
        <v>102</v>
      </c>
      <c r="F233">
        <v>395.44</v>
      </c>
      <c r="H233">
        <v>93779625</v>
      </c>
      <c r="I233">
        <v>4778818.04</v>
      </c>
      <c r="J233">
        <v>12084.81</v>
      </c>
      <c r="L233">
        <v>19.62</v>
      </c>
      <c r="M233">
        <v>19.62</v>
      </c>
      <c r="N233">
        <v>7758.53</v>
      </c>
      <c r="P233">
        <v>59.13</v>
      </c>
      <c r="Q233">
        <v>23382.36</v>
      </c>
      <c r="S233">
        <v>0.8619</v>
      </c>
      <c r="T233">
        <v>0.8619</v>
      </c>
      <c r="V233">
        <v>4118863.26</v>
      </c>
      <c r="X233">
        <v>129216.51</v>
      </c>
      <c r="Y233">
        <v>637811.48</v>
      </c>
      <c r="Z233">
        <v>4885891.25</v>
      </c>
      <c r="AA233">
        <v>1</v>
      </c>
      <c r="AB233">
        <v>93779625</v>
      </c>
      <c r="AC233">
        <v>3.8145900000000003E-2</v>
      </c>
      <c r="AD233">
        <v>3577308.19</v>
      </c>
      <c r="AE233">
        <v>0</v>
      </c>
      <c r="AF233">
        <v>4118863.26</v>
      </c>
      <c r="AH233">
        <v>126233.76</v>
      </c>
      <c r="AJ233">
        <v>637811.48</v>
      </c>
      <c r="AK233">
        <v>4885891.25</v>
      </c>
      <c r="AL233">
        <v>1.0224057934626865</v>
      </c>
      <c r="AO233">
        <v>326.76641209791626</v>
      </c>
      <c r="AP233">
        <v>2.6446865758626942E-2</v>
      </c>
    </row>
    <row r="234" spans="1:42" x14ac:dyDescent="0.25">
      <c r="A234" t="s">
        <v>578</v>
      </c>
      <c r="B234" t="s">
        <v>579</v>
      </c>
      <c r="C234" t="s">
        <v>565</v>
      </c>
      <c r="D234" t="s">
        <v>102</v>
      </c>
      <c r="F234">
        <v>4132.1899999999996</v>
      </c>
      <c r="H234">
        <v>669729302</v>
      </c>
      <c r="I234">
        <v>59282978.549999997</v>
      </c>
      <c r="J234">
        <v>14346.62</v>
      </c>
      <c r="L234">
        <v>11.29</v>
      </c>
      <c r="M234">
        <v>11.29</v>
      </c>
      <c r="N234">
        <v>46652.42</v>
      </c>
      <c r="P234">
        <v>0.4</v>
      </c>
      <c r="Q234">
        <v>1652.87</v>
      </c>
      <c r="S234">
        <v>0.46379999999999999</v>
      </c>
      <c r="T234">
        <v>0.46379999999999999</v>
      </c>
      <c r="V234">
        <v>27495445.449999999</v>
      </c>
      <c r="X234">
        <v>1154471.21</v>
      </c>
      <c r="Y234">
        <v>11052770.410000002</v>
      </c>
      <c r="Z234">
        <v>39702687.07</v>
      </c>
      <c r="AA234">
        <v>0.66971478223743874</v>
      </c>
      <c r="AB234">
        <v>669729302</v>
      </c>
      <c r="AC234">
        <v>5.3332999999999998E-2</v>
      </c>
      <c r="AD234">
        <v>35718672.859999999</v>
      </c>
      <c r="AE234">
        <v>3813932.87</v>
      </c>
      <c r="AF234">
        <v>31309378.32</v>
      </c>
      <c r="AH234">
        <v>4297834.3600000003</v>
      </c>
      <c r="AJ234">
        <v>9633259.25</v>
      </c>
      <c r="AK234">
        <v>42097108.780000001</v>
      </c>
      <c r="AL234">
        <v>0.71010448208999455</v>
      </c>
      <c r="AO234">
        <v>279.38483225601925</v>
      </c>
      <c r="AP234">
        <v>2.7424002347365004E-2</v>
      </c>
    </row>
    <row r="235" spans="1:42" x14ac:dyDescent="0.25">
      <c r="A235" t="s">
        <v>580</v>
      </c>
      <c r="B235" t="s">
        <v>581</v>
      </c>
      <c r="C235" t="s">
        <v>565</v>
      </c>
      <c r="D235" t="s">
        <v>211</v>
      </c>
      <c r="F235">
        <v>152</v>
      </c>
      <c r="H235">
        <v>26888312</v>
      </c>
      <c r="I235">
        <v>2205190.4</v>
      </c>
      <c r="J235">
        <v>14507.83</v>
      </c>
      <c r="L235">
        <v>12.19</v>
      </c>
      <c r="M235">
        <v>8.43</v>
      </c>
      <c r="N235">
        <v>1281.3599999999999</v>
      </c>
      <c r="P235">
        <v>12.25</v>
      </c>
      <c r="Q235">
        <v>1862</v>
      </c>
      <c r="S235">
        <v>0.31</v>
      </c>
      <c r="T235">
        <v>0.31</v>
      </c>
      <c r="V235">
        <v>683609.02</v>
      </c>
      <c r="X235">
        <v>15359.44</v>
      </c>
      <c r="Y235">
        <v>782654.32</v>
      </c>
      <c r="Z235">
        <v>1481622.7799999998</v>
      </c>
      <c r="AA235">
        <v>0.67187975242409903</v>
      </c>
      <c r="AB235">
        <v>27190085</v>
      </c>
      <c r="AC235">
        <v>2.4418800000000001E-2</v>
      </c>
      <c r="AD235">
        <v>663949.24</v>
      </c>
      <c r="AE235">
        <v>0</v>
      </c>
      <c r="AF235">
        <v>683609.02</v>
      </c>
      <c r="AH235">
        <v>244149.92</v>
      </c>
      <c r="AJ235">
        <v>702543.78</v>
      </c>
      <c r="AK235">
        <v>1401512.24</v>
      </c>
      <c r="AL235">
        <v>0.63555157867547407</v>
      </c>
      <c r="AO235">
        <v>101.04894736842105</v>
      </c>
      <c r="AP235">
        <v>1.0959190766682139E-2</v>
      </c>
    </row>
    <row r="236" spans="1:42" x14ac:dyDescent="0.25">
      <c r="A236" t="s">
        <v>582</v>
      </c>
      <c r="B236" t="s">
        <v>583</v>
      </c>
      <c r="C236" t="s">
        <v>565</v>
      </c>
      <c r="D236" t="s">
        <v>211</v>
      </c>
      <c r="F236">
        <v>1695.75</v>
      </c>
      <c r="H236">
        <v>107730356</v>
      </c>
      <c r="I236">
        <v>24211003.18</v>
      </c>
      <c r="J236">
        <v>14277.46</v>
      </c>
      <c r="L236">
        <v>4.4400000000000004</v>
      </c>
      <c r="M236">
        <v>3.07</v>
      </c>
      <c r="N236">
        <v>5205.95</v>
      </c>
      <c r="P236">
        <v>78.489999999999995</v>
      </c>
      <c r="Q236">
        <v>133099.41</v>
      </c>
      <c r="S236">
        <v>0.1047</v>
      </c>
      <c r="T236">
        <v>0.1047</v>
      </c>
      <c r="V236">
        <v>2534892.0299999998</v>
      </c>
      <c r="X236">
        <v>224433.03</v>
      </c>
      <c r="Y236">
        <v>12775419.120000001</v>
      </c>
      <c r="Z236">
        <v>15534744.18</v>
      </c>
      <c r="AA236">
        <v>0.64163983889906706</v>
      </c>
      <c r="AB236">
        <v>107730356</v>
      </c>
      <c r="AC236">
        <v>3.76207E-2</v>
      </c>
      <c r="AD236">
        <v>4052891.4</v>
      </c>
      <c r="AE236">
        <v>158934.53</v>
      </c>
      <c r="AF236">
        <v>2693826.5600000001</v>
      </c>
      <c r="AH236">
        <v>3149570.43</v>
      </c>
      <c r="AJ236">
        <v>11646738.550000001</v>
      </c>
      <c r="AK236">
        <v>14564998.140000001</v>
      </c>
      <c r="AL236">
        <v>0.60158590008495472</v>
      </c>
      <c r="AO236">
        <v>132.35030517470145</v>
      </c>
      <c r="AP236">
        <v>1.5409066849355601E-2</v>
      </c>
    </row>
    <row r="237" spans="1:42" x14ac:dyDescent="0.25">
      <c r="A237" t="s">
        <v>584</v>
      </c>
      <c r="B237" t="s">
        <v>585</v>
      </c>
      <c r="C237" t="s">
        <v>565</v>
      </c>
      <c r="D237" t="s">
        <v>211</v>
      </c>
      <c r="F237">
        <v>55.79</v>
      </c>
      <c r="H237">
        <v>16435665</v>
      </c>
      <c r="I237">
        <v>847314.2</v>
      </c>
      <c r="J237">
        <v>15187.56</v>
      </c>
      <c r="L237">
        <v>19.39</v>
      </c>
      <c r="M237">
        <v>13.42</v>
      </c>
      <c r="N237">
        <v>748.7</v>
      </c>
      <c r="P237">
        <v>2.2200000000000002</v>
      </c>
      <c r="Q237">
        <v>123.85</v>
      </c>
      <c r="S237">
        <v>0.58350000000000002</v>
      </c>
      <c r="T237">
        <v>0.58350000000000002</v>
      </c>
      <c r="V237">
        <v>494407.83</v>
      </c>
      <c r="X237">
        <v>12478.29</v>
      </c>
      <c r="Y237">
        <v>438974.27</v>
      </c>
      <c r="Z237">
        <v>945860.39</v>
      </c>
      <c r="AA237">
        <v>1</v>
      </c>
      <c r="AB237">
        <v>17444629</v>
      </c>
      <c r="AC237">
        <v>3.0903400000000001E-2</v>
      </c>
      <c r="AD237">
        <v>539098.34</v>
      </c>
      <c r="AE237">
        <v>26076.91</v>
      </c>
      <c r="AF237">
        <v>520484.74</v>
      </c>
      <c r="AH237">
        <v>221895.81</v>
      </c>
      <c r="AJ237">
        <v>438974.27</v>
      </c>
      <c r="AK237">
        <v>971937.3</v>
      </c>
      <c r="AL237">
        <v>1.14708015043298</v>
      </c>
      <c r="AO237">
        <v>223.66535221365839</v>
      </c>
      <c r="AP237">
        <v>1.2838575080923431E-2</v>
      </c>
    </row>
    <row r="238" spans="1:42" x14ac:dyDescent="0.25">
      <c r="A238" t="s">
        <v>586</v>
      </c>
      <c r="B238" t="s">
        <v>587</v>
      </c>
      <c r="C238" t="s">
        <v>565</v>
      </c>
      <c r="D238" t="s">
        <v>211</v>
      </c>
      <c r="F238">
        <v>771.39</v>
      </c>
      <c r="H238">
        <v>134391148</v>
      </c>
      <c r="I238">
        <v>8664180.3699999992</v>
      </c>
      <c r="J238">
        <v>11231.9</v>
      </c>
      <c r="L238">
        <v>15.51</v>
      </c>
      <c r="M238">
        <v>10.73</v>
      </c>
      <c r="N238">
        <v>8277.01</v>
      </c>
      <c r="P238">
        <v>1.44</v>
      </c>
      <c r="Q238">
        <v>1110.8</v>
      </c>
      <c r="S238">
        <v>0.4325</v>
      </c>
      <c r="T238">
        <v>0.4325</v>
      </c>
      <c r="V238">
        <v>3747258.01</v>
      </c>
      <c r="X238">
        <v>46449.56</v>
      </c>
      <c r="Y238">
        <v>2718423.52</v>
      </c>
      <c r="Z238">
        <v>6512131.0899999999</v>
      </c>
      <c r="AA238">
        <v>0.75161536485879976</v>
      </c>
      <c r="AB238">
        <v>137253510</v>
      </c>
      <c r="AC238">
        <v>2.2915399999999999E-2</v>
      </c>
      <c r="AD238">
        <v>3145219.08</v>
      </c>
      <c r="AE238">
        <v>0</v>
      </c>
      <c r="AF238">
        <v>3747258.01</v>
      </c>
      <c r="AH238">
        <v>45882.720000000001</v>
      </c>
      <c r="AJ238">
        <v>2707026.95</v>
      </c>
      <c r="AK238">
        <v>6500734.5199999996</v>
      </c>
      <c r="AL238">
        <v>0.75029999865988484</v>
      </c>
      <c r="AO238">
        <v>60.215403362760732</v>
      </c>
      <c r="AP238">
        <v>7.1452787153658444E-3</v>
      </c>
    </row>
    <row r="239" spans="1:42" x14ac:dyDescent="0.25">
      <c r="A239" t="s">
        <v>588</v>
      </c>
      <c r="B239" t="s">
        <v>589</v>
      </c>
      <c r="C239" t="s">
        <v>565</v>
      </c>
      <c r="D239" t="s">
        <v>211</v>
      </c>
      <c r="F239">
        <v>171.06</v>
      </c>
      <c r="H239">
        <v>46651613</v>
      </c>
      <c r="I239">
        <v>2016184.97</v>
      </c>
      <c r="J239">
        <v>11786.41</v>
      </c>
      <c r="L239">
        <v>23.13</v>
      </c>
      <c r="M239">
        <v>16.010000000000002</v>
      </c>
      <c r="N239">
        <v>2738.67</v>
      </c>
      <c r="P239">
        <v>16.64</v>
      </c>
      <c r="Q239">
        <v>2846.43</v>
      </c>
      <c r="S239">
        <v>0.71830000000000005</v>
      </c>
      <c r="T239">
        <v>0.71830000000000005</v>
      </c>
      <c r="V239">
        <v>1448225.66</v>
      </c>
      <c r="X239">
        <v>115076.59</v>
      </c>
      <c r="Y239">
        <v>297898.59999999998</v>
      </c>
      <c r="Z239">
        <v>1861200.85</v>
      </c>
      <c r="AA239">
        <v>0.92313000924711786</v>
      </c>
      <c r="AB239">
        <v>49311849</v>
      </c>
      <c r="AC239">
        <v>2.571E-2</v>
      </c>
      <c r="AD239">
        <v>1267807.6299999999</v>
      </c>
      <c r="AE239">
        <v>0</v>
      </c>
      <c r="AF239">
        <v>1448225.66</v>
      </c>
      <c r="AH239">
        <v>35479.71</v>
      </c>
      <c r="AJ239">
        <v>295171.27</v>
      </c>
      <c r="AK239">
        <v>1858473.52</v>
      </c>
      <c r="AL239">
        <v>0.9217772910984452</v>
      </c>
      <c r="AO239">
        <v>672.72647024435867</v>
      </c>
      <c r="AP239">
        <v>6.1919951380313448E-2</v>
      </c>
    </row>
    <row r="240" spans="1:42" x14ac:dyDescent="0.25">
      <c r="A240" t="s">
        <v>590</v>
      </c>
      <c r="B240" t="s">
        <v>591</v>
      </c>
      <c r="C240" t="s">
        <v>565</v>
      </c>
      <c r="D240" t="s">
        <v>222</v>
      </c>
      <c r="F240">
        <v>773.5</v>
      </c>
      <c r="H240">
        <v>196636754</v>
      </c>
      <c r="I240">
        <v>11725914.33</v>
      </c>
      <c r="J240">
        <v>15159.55</v>
      </c>
      <c r="L240">
        <v>16.760000000000002</v>
      </c>
      <c r="M240">
        <v>5.15</v>
      </c>
      <c r="N240">
        <v>3983.52</v>
      </c>
      <c r="P240">
        <v>45.96</v>
      </c>
      <c r="Q240">
        <v>35550.06</v>
      </c>
      <c r="S240">
        <v>0.16839999999999999</v>
      </c>
      <c r="T240">
        <v>0.16839999999999999</v>
      </c>
      <c r="V240">
        <v>1974643.97</v>
      </c>
      <c r="X240">
        <v>160262.56</v>
      </c>
      <c r="Y240">
        <v>4905517.07</v>
      </c>
      <c r="Z240">
        <v>7040423.5999999996</v>
      </c>
      <c r="AA240">
        <v>0.60041574600178749</v>
      </c>
      <c r="AB240">
        <v>196636754</v>
      </c>
      <c r="AC240">
        <v>2.3079499999999999E-2</v>
      </c>
      <c r="AD240">
        <v>4538277.96</v>
      </c>
      <c r="AE240">
        <v>431715.96</v>
      </c>
      <c r="AF240">
        <v>2406359.9300000002</v>
      </c>
      <c r="AH240">
        <v>904542.34</v>
      </c>
      <c r="AJ240">
        <v>4544076.1900000004</v>
      </c>
      <c r="AK240">
        <v>7110698.6800000006</v>
      </c>
      <c r="AL240">
        <v>0.60640888888363564</v>
      </c>
      <c r="AO240">
        <v>207.19141564318033</v>
      </c>
      <c r="AP240">
        <v>2.2538229675061972E-2</v>
      </c>
    </row>
    <row r="241" spans="1:42" x14ac:dyDescent="0.25">
      <c r="A241" t="s">
        <v>592</v>
      </c>
      <c r="B241" t="s">
        <v>593</v>
      </c>
      <c r="C241" t="s">
        <v>565</v>
      </c>
      <c r="D241" t="s">
        <v>211</v>
      </c>
      <c r="F241">
        <v>254.37</v>
      </c>
      <c r="H241">
        <v>81602042</v>
      </c>
      <c r="I241">
        <v>2828109.27</v>
      </c>
      <c r="J241">
        <v>11118.09</v>
      </c>
      <c r="L241">
        <v>28.85</v>
      </c>
      <c r="M241">
        <v>19.97</v>
      </c>
      <c r="N241">
        <v>5079.76</v>
      </c>
      <c r="P241">
        <v>64.64</v>
      </c>
      <c r="Q241">
        <v>16442.47</v>
      </c>
      <c r="S241">
        <v>0.87260000000000004</v>
      </c>
      <c r="T241">
        <v>0.87260000000000004</v>
      </c>
      <c r="V241">
        <v>2467808.14</v>
      </c>
      <c r="X241">
        <v>54017.7</v>
      </c>
      <c r="Y241">
        <v>192086.58000000002</v>
      </c>
      <c r="Z241">
        <v>2713912.4200000004</v>
      </c>
      <c r="AA241">
        <v>0.95962077872613472</v>
      </c>
      <c r="AB241">
        <v>81602042</v>
      </c>
      <c r="AC241">
        <v>2.6441699999999999E-2</v>
      </c>
      <c r="AD241">
        <v>2157696.71</v>
      </c>
      <c r="AE241">
        <v>0</v>
      </c>
      <c r="AF241">
        <v>2467808.14</v>
      </c>
      <c r="AH241">
        <v>22387.93</v>
      </c>
      <c r="AJ241">
        <v>191182.57</v>
      </c>
      <c r="AK241">
        <v>2713008.41</v>
      </c>
      <c r="AL241">
        <v>0.95930112700348391</v>
      </c>
      <c r="AO241">
        <v>212.35876872272672</v>
      </c>
      <c r="AP241">
        <v>1.9910627553122843E-2</v>
      </c>
    </row>
    <row r="242" spans="1:42" x14ac:dyDescent="0.25">
      <c r="A242" t="s">
        <v>594</v>
      </c>
      <c r="B242" t="s">
        <v>595</v>
      </c>
      <c r="C242" t="s">
        <v>565</v>
      </c>
      <c r="D242" t="s">
        <v>222</v>
      </c>
      <c r="F242">
        <v>452.49</v>
      </c>
      <c r="H242">
        <v>204093962</v>
      </c>
      <c r="I242">
        <v>5650090.1900000004</v>
      </c>
      <c r="J242">
        <v>12486.66</v>
      </c>
      <c r="L242">
        <v>36.119999999999997</v>
      </c>
      <c r="M242">
        <v>11.11</v>
      </c>
      <c r="N242">
        <v>5027.16</v>
      </c>
      <c r="P242">
        <v>0.67</v>
      </c>
      <c r="Q242">
        <v>303.16000000000003</v>
      </c>
      <c r="S242">
        <v>0.45369999999999999</v>
      </c>
      <c r="T242">
        <v>0.45369999999999999</v>
      </c>
      <c r="V242">
        <v>2563445.91</v>
      </c>
      <c r="X242">
        <v>96546.18</v>
      </c>
      <c r="Y242">
        <v>994666.82</v>
      </c>
      <c r="Z242">
        <v>3654658.91</v>
      </c>
      <c r="AA242">
        <v>0.6468319596859391</v>
      </c>
      <c r="AB242">
        <v>204093962</v>
      </c>
      <c r="AC242">
        <v>1.50946E-2</v>
      </c>
      <c r="AD242">
        <v>3080716.71</v>
      </c>
      <c r="AE242">
        <v>234685.76</v>
      </c>
      <c r="AF242">
        <v>2798131.67</v>
      </c>
      <c r="AH242">
        <v>19170</v>
      </c>
      <c r="AJ242">
        <v>987896.58</v>
      </c>
      <c r="AK242">
        <v>3882574.43</v>
      </c>
      <c r="AL242">
        <v>0.68717034585955872</v>
      </c>
      <c r="AO242">
        <v>213.36643903732678</v>
      </c>
      <c r="AP242">
        <v>2.4866536814852506E-2</v>
      </c>
    </row>
    <row r="243" spans="1:42" x14ac:dyDescent="0.25">
      <c r="A243" t="s">
        <v>596</v>
      </c>
      <c r="B243" t="s">
        <v>597</v>
      </c>
      <c r="C243" t="s">
        <v>598</v>
      </c>
      <c r="D243" t="s">
        <v>102</v>
      </c>
      <c r="F243">
        <v>967.25</v>
      </c>
      <c r="H243">
        <v>134743343</v>
      </c>
      <c r="I243">
        <v>11938037.960000001</v>
      </c>
      <c r="J243">
        <v>12342.24</v>
      </c>
      <c r="L243">
        <v>11.28</v>
      </c>
      <c r="M243">
        <v>11.28</v>
      </c>
      <c r="N243">
        <v>10910.58</v>
      </c>
      <c r="P243">
        <v>0.42</v>
      </c>
      <c r="Q243">
        <v>406.24</v>
      </c>
      <c r="S243">
        <v>0.46329999999999999</v>
      </c>
      <c r="T243">
        <v>0.46329999999999999</v>
      </c>
      <c r="V243">
        <v>5530892.9800000004</v>
      </c>
      <c r="X243">
        <v>588797.02</v>
      </c>
      <c r="Y243">
        <v>2695749.3499999996</v>
      </c>
      <c r="Z243">
        <v>8815439.3499999996</v>
      </c>
      <c r="AA243">
        <v>0.73843284629662875</v>
      </c>
      <c r="AB243">
        <v>134743343</v>
      </c>
      <c r="AC243">
        <v>5.1360799999999998E-2</v>
      </c>
      <c r="AD243">
        <v>6920525.8899999997</v>
      </c>
      <c r="AE243">
        <v>643816.92000000004</v>
      </c>
      <c r="AF243">
        <v>6174709.9000000004</v>
      </c>
      <c r="AH243">
        <v>247875.16</v>
      </c>
      <c r="AJ243">
        <v>2630913.34</v>
      </c>
      <c r="AK243">
        <v>9394420.2599999998</v>
      </c>
      <c r="AL243">
        <v>0.78693167934942632</v>
      </c>
      <c r="AO243">
        <v>608.73302662186609</v>
      </c>
      <c r="AP243">
        <v>6.267518417363202E-2</v>
      </c>
    </row>
    <row r="244" spans="1:42" x14ac:dyDescent="0.25">
      <c r="A244" t="s">
        <v>599</v>
      </c>
      <c r="B244" t="s">
        <v>600</v>
      </c>
      <c r="C244" t="s">
        <v>598</v>
      </c>
      <c r="D244" t="s">
        <v>102</v>
      </c>
      <c r="F244">
        <v>1300.95</v>
      </c>
      <c r="H244">
        <v>173577292</v>
      </c>
      <c r="I244">
        <v>16665928.960000001</v>
      </c>
      <c r="J244">
        <v>12810.58</v>
      </c>
      <c r="L244">
        <v>10.41</v>
      </c>
      <c r="M244">
        <v>10.41</v>
      </c>
      <c r="N244">
        <v>13542.88</v>
      </c>
      <c r="P244">
        <v>2.31</v>
      </c>
      <c r="Q244">
        <v>3005.19</v>
      </c>
      <c r="S244">
        <v>0.41470000000000001</v>
      </c>
      <c r="T244">
        <v>0.41470000000000001</v>
      </c>
      <c r="V244">
        <v>6911360.7300000004</v>
      </c>
      <c r="X244">
        <v>301470.42</v>
      </c>
      <c r="Y244">
        <v>4299852.05</v>
      </c>
      <c r="Z244">
        <v>11512683.199999999</v>
      </c>
      <c r="AA244">
        <v>0.69079156809270348</v>
      </c>
      <c r="AB244">
        <v>173577292</v>
      </c>
      <c r="AC244">
        <v>3.7191299999999997E-2</v>
      </c>
      <c r="AD244">
        <v>6455565.1299999999</v>
      </c>
      <c r="AE244">
        <v>0</v>
      </c>
      <c r="AF244">
        <v>6911360.7300000004</v>
      </c>
      <c r="AH244">
        <v>500702.36</v>
      </c>
      <c r="AJ244">
        <v>4145030.65</v>
      </c>
      <c r="AK244">
        <v>11357861.800000001</v>
      </c>
      <c r="AL244">
        <v>0.6815018729084994</v>
      </c>
      <c r="AO244">
        <v>231.73098120604172</v>
      </c>
      <c r="AP244">
        <v>2.6542885034927962E-2</v>
      </c>
    </row>
    <row r="245" spans="1:42" x14ac:dyDescent="0.25">
      <c r="A245" t="s">
        <v>601</v>
      </c>
      <c r="B245" t="s">
        <v>602</v>
      </c>
      <c r="C245" t="s">
        <v>603</v>
      </c>
      <c r="D245" t="s">
        <v>97</v>
      </c>
      <c r="F245">
        <v>86</v>
      </c>
      <c r="H245">
        <v>0</v>
      </c>
      <c r="I245">
        <v>1152095.53</v>
      </c>
      <c r="J245">
        <v>13396.45</v>
      </c>
      <c r="L245">
        <v>0</v>
      </c>
      <c r="M245">
        <v>0</v>
      </c>
      <c r="N245">
        <v>0</v>
      </c>
      <c r="P245">
        <v>0</v>
      </c>
      <c r="Q245">
        <v>0</v>
      </c>
      <c r="S245">
        <v>0</v>
      </c>
      <c r="T245">
        <v>0.1</v>
      </c>
      <c r="V245">
        <v>115209.55</v>
      </c>
      <c r="X245">
        <v>0</v>
      </c>
      <c r="Y245">
        <v>572277.24</v>
      </c>
      <c r="Z245">
        <v>687486.79</v>
      </c>
      <c r="AA245">
        <v>0.59672724361668172</v>
      </c>
      <c r="AB245">
        <v>0</v>
      </c>
      <c r="AC245">
        <v>0</v>
      </c>
      <c r="AD245">
        <v>0</v>
      </c>
      <c r="AE245">
        <v>0</v>
      </c>
      <c r="AF245">
        <v>115209.55</v>
      </c>
      <c r="AH245">
        <v>0</v>
      </c>
      <c r="AJ245">
        <v>572277.24</v>
      </c>
      <c r="AK245">
        <v>687486.79</v>
      </c>
      <c r="AL245">
        <v>0.59672724361668172</v>
      </c>
      <c r="AO245">
        <v>0</v>
      </c>
      <c r="AP245">
        <v>0</v>
      </c>
    </row>
    <row r="246" spans="1:42" x14ac:dyDescent="0.25">
      <c r="A246" t="s">
        <v>604</v>
      </c>
      <c r="B246" t="s">
        <v>605</v>
      </c>
      <c r="C246" t="s">
        <v>603</v>
      </c>
      <c r="D246" t="s">
        <v>97</v>
      </c>
      <c r="F246">
        <v>135</v>
      </c>
      <c r="H246">
        <v>0</v>
      </c>
      <c r="I246">
        <v>1793655.13</v>
      </c>
      <c r="J246">
        <v>13286.33</v>
      </c>
      <c r="L246">
        <v>0</v>
      </c>
      <c r="M246">
        <v>0</v>
      </c>
      <c r="N246">
        <v>0</v>
      </c>
      <c r="P246">
        <v>0</v>
      </c>
      <c r="Q246">
        <v>0</v>
      </c>
      <c r="S246">
        <v>0</v>
      </c>
      <c r="T246">
        <v>0.1</v>
      </c>
      <c r="V246">
        <v>179365.51</v>
      </c>
      <c r="X246">
        <v>0</v>
      </c>
      <c r="Y246">
        <v>643731.76</v>
      </c>
      <c r="Z246">
        <v>823097.27</v>
      </c>
      <c r="AA246">
        <v>0.45889382871499945</v>
      </c>
      <c r="AB246">
        <v>0</v>
      </c>
      <c r="AC246">
        <v>0</v>
      </c>
      <c r="AD246">
        <v>0</v>
      </c>
      <c r="AE246">
        <v>0</v>
      </c>
      <c r="AF246">
        <v>179365.51</v>
      </c>
      <c r="AH246">
        <v>0</v>
      </c>
      <c r="AJ246">
        <v>643731.76</v>
      </c>
      <c r="AK246">
        <v>823097.27</v>
      </c>
      <c r="AL246">
        <v>0.45889382871499945</v>
      </c>
      <c r="AO246">
        <v>0</v>
      </c>
      <c r="AP246">
        <v>0</v>
      </c>
    </row>
    <row r="247" spans="1:42" x14ac:dyDescent="0.25">
      <c r="A247" t="s">
        <v>613</v>
      </c>
      <c r="B247" t="s">
        <v>614</v>
      </c>
      <c r="C247" t="s">
        <v>603</v>
      </c>
      <c r="D247" t="s">
        <v>102</v>
      </c>
      <c r="F247">
        <v>2608.63</v>
      </c>
      <c r="H247">
        <v>324445143</v>
      </c>
      <c r="I247">
        <v>33768050.109999999</v>
      </c>
      <c r="J247">
        <v>12944.74</v>
      </c>
      <c r="L247">
        <v>9.6</v>
      </c>
      <c r="M247">
        <v>9.6</v>
      </c>
      <c r="N247">
        <v>25042.84</v>
      </c>
      <c r="P247">
        <v>5.42</v>
      </c>
      <c r="Q247">
        <v>14138.77</v>
      </c>
      <c r="S247">
        <v>0.37059999999999998</v>
      </c>
      <c r="T247">
        <v>0.37059999999999998</v>
      </c>
      <c r="V247">
        <v>12514439.369999999</v>
      </c>
      <c r="X247">
        <v>868155.15</v>
      </c>
      <c r="Y247">
        <v>8669777.6599999983</v>
      </c>
      <c r="Z247">
        <v>22052372.18</v>
      </c>
      <c r="AA247">
        <v>0.65305435487580776</v>
      </c>
      <c r="AB247">
        <v>324445143</v>
      </c>
      <c r="AC247">
        <v>3.9627700000000002E-2</v>
      </c>
      <c r="AD247">
        <v>12857014.789999999</v>
      </c>
      <c r="AE247">
        <v>126958.45</v>
      </c>
      <c r="AF247">
        <v>12641397.82</v>
      </c>
      <c r="AH247">
        <v>1131598.26</v>
      </c>
      <c r="AJ247">
        <v>8277174.5700000003</v>
      </c>
      <c r="AK247">
        <v>21786727.539999999</v>
      </c>
      <c r="AL247">
        <v>0.64518760985693169</v>
      </c>
      <c r="AO247">
        <v>332.80118299643874</v>
      </c>
      <c r="AP247">
        <v>3.9847891263434784E-2</v>
      </c>
    </row>
    <row r="248" spans="1:42" x14ac:dyDescent="0.25">
      <c r="A248" t="s">
        <v>615</v>
      </c>
      <c r="B248" t="s">
        <v>616</v>
      </c>
      <c r="C248" t="s">
        <v>603</v>
      </c>
      <c r="D248" t="s">
        <v>102</v>
      </c>
      <c r="F248">
        <v>3083.86</v>
      </c>
      <c r="H248">
        <v>328909133</v>
      </c>
      <c r="I248">
        <v>40734191.25</v>
      </c>
      <c r="J248">
        <v>13208.83</v>
      </c>
      <c r="L248">
        <v>8.07</v>
      </c>
      <c r="M248">
        <v>8.07</v>
      </c>
      <c r="N248">
        <v>24886.75</v>
      </c>
      <c r="P248">
        <v>14.89</v>
      </c>
      <c r="Q248">
        <v>45918.67</v>
      </c>
      <c r="S248">
        <v>0.29220000000000002</v>
      </c>
      <c r="T248">
        <v>0.29220000000000002</v>
      </c>
      <c r="V248">
        <v>11902530.68</v>
      </c>
      <c r="X248">
        <v>1191652.17</v>
      </c>
      <c r="Y248">
        <v>15095180.879999999</v>
      </c>
      <c r="Z248">
        <v>28189363.729999997</v>
      </c>
      <c r="AA248">
        <v>0.69203199732116927</v>
      </c>
      <c r="AB248">
        <v>328909133</v>
      </c>
      <c r="AC248">
        <v>4.0009099999999999E-2</v>
      </c>
      <c r="AD248">
        <v>13159358.390000001</v>
      </c>
      <c r="AE248">
        <v>367245.05</v>
      </c>
      <c r="AF248">
        <v>12269775.73</v>
      </c>
      <c r="AH248">
        <v>2560948.34</v>
      </c>
      <c r="AJ248">
        <v>14306490.73</v>
      </c>
      <c r="AK248">
        <v>27767918.630000003</v>
      </c>
      <c r="AL248">
        <v>0.68168577251426354</v>
      </c>
      <c r="AO248">
        <v>386.41578087202396</v>
      </c>
      <c r="AP248">
        <v>4.2914709808770414E-2</v>
      </c>
    </row>
    <row r="249" spans="1:42" x14ac:dyDescent="0.25">
      <c r="A249" t="s">
        <v>617</v>
      </c>
      <c r="B249" t="s">
        <v>618</v>
      </c>
      <c r="C249" t="s">
        <v>603</v>
      </c>
      <c r="D249" t="s">
        <v>102</v>
      </c>
      <c r="F249">
        <v>246.46</v>
      </c>
      <c r="H249">
        <v>40228735</v>
      </c>
      <c r="I249">
        <v>3173565.35</v>
      </c>
      <c r="J249">
        <v>12876.59</v>
      </c>
      <c r="L249">
        <v>12.67</v>
      </c>
      <c r="M249">
        <v>12.67</v>
      </c>
      <c r="N249">
        <v>3122.64</v>
      </c>
      <c r="P249">
        <v>0.54</v>
      </c>
      <c r="Q249">
        <v>133.08000000000001</v>
      </c>
      <c r="S249">
        <v>0.54169999999999996</v>
      </c>
      <c r="T249">
        <v>0.54169999999999996</v>
      </c>
      <c r="V249">
        <v>1719120.35</v>
      </c>
      <c r="X249">
        <v>63784.47</v>
      </c>
      <c r="Y249">
        <v>815655.93999999983</v>
      </c>
      <c r="Z249">
        <v>2598560.7599999998</v>
      </c>
      <c r="AA249">
        <v>0.81881432187933356</v>
      </c>
      <c r="AB249">
        <v>40228735</v>
      </c>
      <c r="AC249">
        <v>4.2468199999999998E-2</v>
      </c>
      <c r="AD249">
        <v>1708441.96</v>
      </c>
      <c r="AE249">
        <v>0</v>
      </c>
      <c r="AF249">
        <v>1719120.35</v>
      </c>
      <c r="AH249">
        <v>179748</v>
      </c>
      <c r="AJ249">
        <v>783088.17</v>
      </c>
      <c r="AK249">
        <v>2565992.9900000002</v>
      </c>
      <c r="AL249">
        <v>0.80855211946399663</v>
      </c>
      <c r="AO249">
        <v>258.80252373610324</v>
      </c>
      <c r="AP249">
        <v>2.4857616621937847E-2</v>
      </c>
    </row>
    <row r="250" spans="1:42" x14ac:dyDescent="0.25">
      <c r="A250" t="s">
        <v>619</v>
      </c>
      <c r="B250" t="s">
        <v>620</v>
      </c>
      <c r="C250" t="s">
        <v>621</v>
      </c>
      <c r="D250" t="s">
        <v>102</v>
      </c>
      <c r="F250">
        <v>549.44000000000005</v>
      </c>
      <c r="H250">
        <v>71036228</v>
      </c>
      <c r="I250">
        <v>7104744.6699999999</v>
      </c>
      <c r="J250">
        <v>12930.88</v>
      </c>
      <c r="L250">
        <v>9.99</v>
      </c>
      <c r="M250">
        <v>9.99</v>
      </c>
      <c r="N250">
        <v>5488.9</v>
      </c>
      <c r="P250">
        <v>3.76</v>
      </c>
      <c r="Q250">
        <v>2065.89</v>
      </c>
      <c r="S250">
        <v>0.39169999999999999</v>
      </c>
      <c r="T250">
        <v>0.39169999999999999</v>
      </c>
      <c r="V250">
        <v>2782928.48</v>
      </c>
      <c r="X250">
        <v>171841.31</v>
      </c>
      <c r="Y250">
        <v>2426485.1800000002</v>
      </c>
      <c r="Z250">
        <v>5381254.9700000007</v>
      </c>
      <c r="AA250">
        <v>0.7574170811123605</v>
      </c>
      <c r="AB250">
        <v>73615063</v>
      </c>
      <c r="AC250">
        <v>2.91229E-2</v>
      </c>
      <c r="AD250">
        <v>2143884.11</v>
      </c>
      <c r="AE250">
        <v>0</v>
      </c>
      <c r="AF250">
        <v>2782928.48</v>
      </c>
      <c r="AH250">
        <v>239322.72</v>
      </c>
      <c r="AJ250">
        <v>2368429.5699999998</v>
      </c>
      <c r="AK250">
        <v>5323199.3599999994</v>
      </c>
      <c r="AL250">
        <v>0.74924569527141072</v>
      </c>
      <c r="AO250">
        <v>312.75718913803144</v>
      </c>
      <c r="AP250">
        <v>3.2281584509357926E-2</v>
      </c>
    </row>
    <row r="251" spans="1:42" x14ac:dyDescent="0.25">
      <c r="A251" t="s">
        <v>622</v>
      </c>
      <c r="B251" t="s">
        <v>623</v>
      </c>
      <c r="C251" t="s">
        <v>621</v>
      </c>
      <c r="D251" t="s">
        <v>102</v>
      </c>
      <c r="F251">
        <v>995.5</v>
      </c>
      <c r="H251">
        <v>86389500</v>
      </c>
      <c r="I251">
        <v>12449699.810000001</v>
      </c>
      <c r="J251">
        <v>12505.97</v>
      </c>
      <c r="L251">
        <v>6.93</v>
      </c>
      <c r="M251">
        <v>6.93</v>
      </c>
      <c r="N251">
        <v>6898.81</v>
      </c>
      <c r="P251">
        <v>25</v>
      </c>
      <c r="Q251">
        <v>24887.5</v>
      </c>
      <c r="S251">
        <v>0.2394</v>
      </c>
      <c r="T251">
        <v>0.2394</v>
      </c>
      <c r="V251">
        <v>2980458.13</v>
      </c>
      <c r="X251">
        <v>136060.71</v>
      </c>
      <c r="Y251">
        <v>5119227.8800000008</v>
      </c>
      <c r="Z251">
        <v>8235746.7200000007</v>
      </c>
      <c r="AA251">
        <v>0.66152171102027557</v>
      </c>
      <c r="AB251">
        <v>86389500</v>
      </c>
      <c r="AC251">
        <v>3.0021200000000001E-2</v>
      </c>
      <c r="AD251">
        <v>2593516.4500000002</v>
      </c>
      <c r="AE251">
        <v>0</v>
      </c>
      <c r="AF251">
        <v>2980458.13</v>
      </c>
      <c r="AH251">
        <v>417542.89</v>
      </c>
      <c r="AJ251">
        <v>4977898.67</v>
      </c>
      <c r="AK251">
        <v>8094417.5099999998</v>
      </c>
      <c r="AL251">
        <v>0.6501696935293414</v>
      </c>
      <c r="AO251">
        <v>136.67575087895528</v>
      </c>
      <c r="AP251">
        <v>1.6809203359217383E-2</v>
      </c>
    </row>
    <row r="252" spans="1:42" x14ac:dyDescent="0.25">
      <c r="A252" t="s">
        <v>624</v>
      </c>
      <c r="B252" t="s">
        <v>625</v>
      </c>
      <c r="C252" t="s">
        <v>626</v>
      </c>
      <c r="D252" t="s">
        <v>102</v>
      </c>
      <c r="F252">
        <v>948.75</v>
      </c>
      <c r="H252">
        <v>126418004</v>
      </c>
      <c r="I252">
        <v>11773688.57</v>
      </c>
      <c r="J252">
        <v>12409.68</v>
      </c>
      <c r="L252">
        <v>10.73</v>
      </c>
      <c r="M252">
        <v>10.73</v>
      </c>
      <c r="N252">
        <v>10180.08</v>
      </c>
      <c r="P252">
        <v>1.44</v>
      </c>
      <c r="Q252">
        <v>1366.2</v>
      </c>
      <c r="S252">
        <v>0.4325</v>
      </c>
      <c r="T252">
        <v>0.4325</v>
      </c>
      <c r="V252">
        <v>5092120.3</v>
      </c>
      <c r="X252">
        <v>1648025.52</v>
      </c>
      <c r="Y252">
        <v>1468464.02</v>
      </c>
      <c r="Z252">
        <v>8208609.8399999999</v>
      </c>
      <c r="AA252">
        <v>0.6971995047428029</v>
      </c>
      <c r="AB252">
        <v>126418004</v>
      </c>
      <c r="AC252">
        <v>3.8516799999999997E-2</v>
      </c>
      <c r="AD252">
        <v>4869216.97</v>
      </c>
      <c r="AE252">
        <v>0</v>
      </c>
      <c r="AF252">
        <v>5092120.3</v>
      </c>
      <c r="AH252">
        <v>235591.64</v>
      </c>
      <c r="AJ252">
        <v>1397126.75</v>
      </c>
      <c r="AK252">
        <v>8137272.5700000003</v>
      </c>
      <c r="AL252">
        <v>0.69114046304352006</v>
      </c>
      <c r="AO252">
        <v>1737.0492964426878</v>
      </c>
      <c r="AP252">
        <v>0.20252799765806542</v>
      </c>
    </row>
    <row r="253" spans="1:42" x14ac:dyDescent="0.25">
      <c r="A253" t="s">
        <v>627</v>
      </c>
      <c r="B253" t="s">
        <v>628</v>
      </c>
      <c r="C253" t="s">
        <v>626</v>
      </c>
      <c r="D253" t="s">
        <v>102</v>
      </c>
      <c r="F253">
        <v>627.27</v>
      </c>
      <c r="H253">
        <v>74132544</v>
      </c>
      <c r="I253">
        <v>7953448.0800000001</v>
      </c>
      <c r="J253">
        <v>12679.46</v>
      </c>
      <c r="L253">
        <v>9.32</v>
      </c>
      <c r="M253">
        <v>9.32</v>
      </c>
      <c r="N253">
        <v>5846.15</v>
      </c>
      <c r="P253">
        <v>6.81</v>
      </c>
      <c r="Q253">
        <v>4271.7</v>
      </c>
      <c r="S253">
        <v>0.35580000000000001</v>
      </c>
      <c r="T253">
        <v>0.35580000000000001</v>
      </c>
      <c r="V253">
        <v>2829836.82</v>
      </c>
      <c r="X253">
        <v>90400</v>
      </c>
      <c r="Y253">
        <v>2610263.8000000003</v>
      </c>
      <c r="Z253">
        <v>5530500.6200000001</v>
      </c>
      <c r="AA253">
        <v>0.69535886377471645</v>
      </c>
      <c r="AB253">
        <v>74132544</v>
      </c>
      <c r="AC253">
        <v>3.8256699999999998E-2</v>
      </c>
      <c r="AD253">
        <v>2836066.49</v>
      </c>
      <c r="AE253">
        <v>2216.5100000000002</v>
      </c>
      <c r="AF253">
        <v>2832053.33</v>
      </c>
      <c r="AH253">
        <v>191180.9</v>
      </c>
      <c r="AJ253">
        <v>2552022.23</v>
      </c>
      <c r="AK253">
        <v>5474475.5600000005</v>
      </c>
      <c r="AL253">
        <v>0.6883147415982126</v>
      </c>
      <c r="AO253">
        <v>144.11656862276214</v>
      </c>
      <c r="AP253">
        <v>1.6512997274208307E-2</v>
      </c>
    </row>
    <row r="254" spans="1:42" x14ac:dyDescent="0.25">
      <c r="A254" t="s">
        <v>629</v>
      </c>
      <c r="B254" t="s">
        <v>630</v>
      </c>
      <c r="C254" t="s">
        <v>631</v>
      </c>
      <c r="D254" t="s">
        <v>102</v>
      </c>
      <c r="F254">
        <v>1093.5999999999999</v>
      </c>
      <c r="H254">
        <v>224389489</v>
      </c>
      <c r="I254">
        <v>13791733.960000001</v>
      </c>
      <c r="J254">
        <v>12611.31</v>
      </c>
      <c r="L254">
        <v>16.260000000000002</v>
      </c>
      <c r="M254">
        <v>16.260000000000002</v>
      </c>
      <c r="N254">
        <v>17781.93</v>
      </c>
      <c r="P254">
        <v>18.739999999999998</v>
      </c>
      <c r="Q254">
        <v>20494.060000000001</v>
      </c>
      <c r="S254">
        <v>0.73009999999999997</v>
      </c>
      <c r="T254">
        <v>0.73009999999999997</v>
      </c>
      <c r="V254">
        <v>10069344.960000001</v>
      </c>
      <c r="X254">
        <v>367104.15</v>
      </c>
      <c r="Y254">
        <v>2110769.14</v>
      </c>
      <c r="Z254">
        <v>12547218.250000002</v>
      </c>
      <c r="AA254">
        <v>0.90976365164746853</v>
      </c>
      <c r="AB254">
        <v>224389489</v>
      </c>
      <c r="AC254">
        <v>3.35803E-2</v>
      </c>
      <c r="AD254">
        <v>7535066.3499999996</v>
      </c>
      <c r="AE254">
        <v>0</v>
      </c>
      <c r="AF254">
        <v>10069344.960000001</v>
      </c>
      <c r="AH254">
        <v>592155.82999999996</v>
      </c>
      <c r="AJ254">
        <v>2057335.16</v>
      </c>
      <c r="AK254">
        <v>12493784.270000001</v>
      </c>
      <c r="AL254">
        <v>0.90588930342156926</v>
      </c>
      <c r="AO254">
        <v>335.68411667885886</v>
      </c>
      <c r="AP254">
        <v>2.9382942915181294E-2</v>
      </c>
    </row>
    <row r="255" spans="1:42" x14ac:dyDescent="0.25">
      <c r="A255" t="s">
        <v>632</v>
      </c>
      <c r="B255" t="s">
        <v>633</v>
      </c>
      <c r="C255" t="s">
        <v>626</v>
      </c>
      <c r="D255" t="s">
        <v>102</v>
      </c>
      <c r="F255">
        <v>644.20000000000005</v>
      </c>
      <c r="H255">
        <v>92638216</v>
      </c>
      <c r="I255">
        <v>8686251.2899999991</v>
      </c>
      <c r="J255">
        <v>13483.78</v>
      </c>
      <c r="L255">
        <v>10.66</v>
      </c>
      <c r="M255">
        <v>10.66</v>
      </c>
      <c r="N255">
        <v>6867.17</v>
      </c>
      <c r="P255">
        <v>1.61</v>
      </c>
      <c r="Q255">
        <v>1037.1600000000001</v>
      </c>
      <c r="S255">
        <v>0.42859999999999998</v>
      </c>
      <c r="T255">
        <v>0.42859999999999998</v>
      </c>
      <c r="V255">
        <v>3722927.3</v>
      </c>
      <c r="X255">
        <v>151303.26999999999</v>
      </c>
      <c r="Y255">
        <v>3092722.4999999995</v>
      </c>
      <c r="Z255">
        <v>6966953.0699999994</v>
      </c>
      <c r="AA255">
        <v>0.80206671870299995</v>
      </c>
      <c r="AB255">
        <v>92638216</v>
      </c>
      <c r="AC255">
        <v>4.1272900000000001E-2</v>
      </c>
      <c r="AD255">
        <v>3823447.82</v>
      </c>
      <c r="AE255">
        <v>43083.09</v>
      </c>
      <c r="AF255">
        <v>3766010.39</v>
      </c>
      <c r="AH255">
        <v>372993.45</v>
      </c>
      <c r="AJ255">
        <v>3018894.68</v>
      </c>
      <c r="AK255">
        <v>6936208.3399999999</v>
      </c>
      <c r="AL255">
        <v>0.79852724822562671</v>
      </c>
      <c r="AO255">
        <v>234.87002483700709</v>
      </c>
      <c r="AP255">
        <v>2.1813541719538372E-2</v>
      </c>
    </row>
    <row r="256" spans="1:42" x14ac:dyDescent="0.25">
      <c r="A256" t="s">
        <v>634</v>
      </c>
      <c r="B256" t="s">
        <v>635</v>
      </c>
      <c r="C256" t="s">
        <v>636</v>
      </c>
      <c r="D256" t="s">
        <v>102</v>
      </c>
      <c r="F256">
        <v>340.38</v>
      </c>
      <c r="H256">
        <v>102394916</v>
      </c>
      <c r="I256">
        <v>4339502.6399999997</v>
      </c>
      <c r="J256">
        <v>12748.99</v>
      </c>
      <c r="L256">
        <v>23.59</v>
      </c>
      <c r="M256">
        <v>23.59</v>
      </c>
      <c r="N256">
        <v>8029.56</v>
      </c>
      <c r="P256">
        <v>135.94999999999999</v>
      </c>
      <c r="Q256">
        <v>46274.66</v>
      </c>
      <c r="S256">
        <v>0.9506</v>
      </c>
      <c r="T256">
        <v>0.9</v>
      </c>
      <c r="V256">
        <v>3905552.37</v>
      </c>
      <c r="X256">
        <v>206886.44</v>
      </c>
      <c r="Y256">
        <v>608098.39999999991</v>
      </c>
      <c r="Z256">
        <v>4720537.21</v>
      </c>
      <c r="AA256">
        <v>1</v>
      </c>
      <c r="AB256">
        <v>102394916</v>
      </c>
      <c r="AC256">
        <v>3.4208599999999999E-2</v>
      </c>
      <c r="AD256">
        <v>3502786.72</v>
      </c>
      <c r="AE256">
        <v>0</v>
      </c>
      <c r="AF256">
        <v>3905552.37</v>
      </c>
      <c r="AH256">
        <v>259642</v>
      </c>
      <c r="AJ256">
        <v>608098.4</v>
      </c>
      <c r="AK256">
        <v>4720537.21</v>
      </c>
      <c r="AL256">
        <v>1.0878060463629537</v>
      </c>
      <c r="AO256">
        <v>607.81021211587051</v>
      </c>
      <c r="AP256">
        <v>4.3826884694761259E-2</v>
      </c>
    </row>
    <row r="257" spans="1:42" x14ac:dyDescent="0.25">
      <c r="A257" t="s">
        <v>637</v>
      </c>
      <c r="B257" t="s">
        <v>638</v>
      </c>
      <c r="C257" t="s">
        <v>636</v>
      </c>
      <c r="D257" t="s">
        <v>102</v>
      </c>
      <c r="F257">
        <v>186.87</v>
      </c>
      <c r="H257">
        <v>39122497</v>
      </c>
      <c r="I257">
        <v>2366033.7400000002</v>
      </c>
      <c r="J257">
        <v>12661.38</v>
      </c>
      <c r="L257">
        <v>16.53</v>
      </c>
      <c r="M257">
        <v>16.53</v>
      </c>
      <c r="N257">
        <v>3088.96</v>
      </c>
      <c r="P257">
        <v>21.16</v>
      </c>
      <c r="Q257">
        <v>3954.16</v>
      </c>
      <c r="S257">
        <v>0.74260000000000004</v>
      </c>
      <c r="T257">
        <v>0.74260000000000004</v>
      </c>
      <c r="V257">
        <v>1757016.65</v>
      </c>
      <c r="X257">
        <v>57728.41</v>
      </c>
      <c r="Y257">
        <v>585066.09</v>
      </c>
      <c r="Z257">
        <v>2399811.15</v>
      </c>
      <c r="AA257">
        <v>1</v>
      </c>
      <c r="AB257">
        <v>39122497</v>
      </c>
      <c r="AC257">
        <v>3.1663400000000001E-2</v>
      </c>
      <c r="AD257">
        <v>1238751.27</v>
      </c>
      <c r="AE257">
        <v>0</v>
      </c>
      <c r="AF257">
        <v>1757016.65</v>
      </c>
      <c r="AH257">
        <v>136839.28</v>
      </c>
      <c r="AJ257">
        <v>585066.09</v>
      </c>
      <c r="AK257">
        <v>2399811.15</v>
      </c>
      <c r="AL257">
        <v>1.0142759629454818</v>
      </c>
      <c r="AO257">
        <v>308.92283405576069</v>
      </c>
      <c r="AP257">
        <v>2.405539702572013E-2</v>
      </c>
    </row>
    <row r="258" spans="1:42" x14ac:dyDescent="0.25">
      <c r="A258" t="s">
        <v>639</v>
      </c>
      <c r="B258" t="s">
        <v>640</v>
      </c>
      <c r="C258" t="s">
        <v>636</v>
      </c>
      <c r="D258" t="s">
        <v>102</v>
      </c>
      <c r="F258">
        <v>616.38</v>
      </c>
      <c r="H258">
        <v>106644587</v>
      </c>
      <c r="I258">
        <v>7450951.8200000003</v>
      </c>
      <c r="J258">
        <v>12088.24</v>
      </c>
      <c r="L258">
        <v>14.31</v>
      </c>
      <c r="M258">
        <v>14.31</v>
      </c>
      <c r="N258">
        <v>8820.39</v>
      </c>
      <c r="P258">
        <v>5.66</v>
      </c>
      <c r="Q258">
        <v>3488.71</v>
      </c>
      <c r="S258">
        <v>0.63190000000000002</v>
      </c>
      <c r="T258">
        <v>0.63190000000000002</v>
      </c>
      <c r="V258">
        <v>4708256.45</v>
      </c>
      <c r="X258">
        <v>120656.59</v>
      </c>
      <c r="Y258">
        <v>1556298.4400000002</v>
      </c>
      <c r="Z258">
        <v>6385211.4800000004</v>
      </c>
      <c r="AA258">
        <v>0.85696587956194836</v>
      </c>
      <c r="AB258">
        <v>106644587</v>
      </c>
      <c r="AC258">
        <v>3.2838699999999998E-2</v>
      </c>
      <c r="AD258">
        <v>3502069.59</v>
      </c>
      <c r="AE258">
        <v>0</v>
      </c>
      <c r="AF258">
        <v>4708256.45</v>
      </c>
      <c r="AH258">
        <v>150297.28</v>
      </c>
      <c r="AJ258">
        <v>1534800.8</v>
      </c>
      <c r="AK258">
        <v>6363713.8399999999</v>
      </c>
      <c r="AL258">
        <v>0.85408065891909091</v>
      </c>
      <c r="AO258">
        <v>195.75033258704045</v>
      </c>
      <c r="AP258">
        <v>1.8960090449321648E-2</v>
      </c>
    </row>
    <row r="259" spans="1:42" x14ac:dyDescent="0.25">
      <c r="A259" t="s">
        <v>641</v>
      </c>
      <c r="B259" t="s">
        <v>642</v>
      </c>
      <c r="C259" t="s">
        <v>636</v>
      </c>
      <c r="D259" t="s">
        <v>102</v>
      </c>
      <c r="F259">
        <v>299.79000000000002</v>
      </c>
      <c r="H259">
        <v>57639884</v>
      </c>
      <c r="I259">
        <v>3748744.97</v>
      </c>
      <c r="J259">
        <v>12504.56</v>
      </c>
      <c r="L259">
        <v>15.37</v>
      </c>
      <c r="M259">
        <v>15.37</v>
      </c>
      <c r="N259">
        <v>4607.7700000000004</v>
      </c>
      <c r="P259">
        <v>11.83</v>
      </c>
      <c r="Q259">
        <v>3546.51</v>
      </c>
      <c r="S259">
        <v>0.68689999999999996</v>
      </c>
      <c r="T259">
        <v>0.68689999999999996</v>
      </c>
      <c r="V259">
        <v>2575012.91</v>
      </c>
      <c r="X259">
        <v>139975.72</v>
      </c>
      <c r="Y259">
        <v>631161.64999999991</v>
      </c>
      <c r="Z259">
        <v>3346150.2800000003</v>
      </c>
      <c r="AA259">
        <v>0.89260547377273314</v>
      </c>
      <c r="AB259">
        <v>57639884</v>
      </c>
      <c r="AC259">
        <v>4.0845800000000002E-2</v>
      </c>
      <c r="AD259">
        <v>2354347.17</v>
      </c>
      <c r="AE259">
        <v>0</v>
      </c>
      <c r="AF259">
        <v>2575012.91</v>
      </c>
      <c r="AH259">
        <v>97164.08</v>
      </c>
      <c r="AJ259">
        <v>620726.75</v>
      </c>
      <c r="AK259">
        <v>3335715.3800000004</v>
      </c>
      <c r="AL259">
        <v>0.88982190218183876</v>
      </c>
      <c r="AO259">
        <v>466.91257213382698</v>
      </c>
      <c r="AP259">
        <v>4.1962728846488093E-2</v>
      </c>
    </row>
    <row r="260" spans="1:42" x14ac:dyDescent="0.25">
      <c r="A260" t="s">
        <v>643</v>
      </c>
      <c r="B260" t="s">
        <v>644</v>
      </c>
      <c r="C260" t="s">
        <v>636</v>
      </c>
      <c r="D260" t="s">
        <v>102</v>
      </c>
      <c r="F260">
        <v>1176.96</v>
      </c>
      <c r="H260">
        <v>82248480</v>
      </c>
      <c r="I260">
        <v>15794168.279999999</v>
      </c>
      <c r="J260">
        <v>13419.46</v>
      </c>
      <c r="L260">
        <v>5.2</v>
      </c>
      <c r="M260">
        <v>5.2</v>
      </c>
      <c r="N260">
        <v>6120.19</v>
      </c>
      <c r="P260">
        <v>45.29</v>
      </c>
      <c r="Q260">
        <v>53304.51</v>
      </c>
      <c r="S260">
        <v>0.17019999999999999</v>
      </c>
      <c r="T260">
        <v>0.17019999999999999</v>
      </c>
      <c r="V260">
        <v>2688167.44</v>
      </c>
      <c r="X260">
        <v>291705.68</v>
      </c>
      <c r="Y260">
        <v>8008943.5600000005</v>
      </c>
      <c r="Z260">
        <v>10988816.68</v>
      </c>
      <c r="AA260">
        <v>0.6957515258283673</v>
      </c>
      <c r="AB260">
        <v>82248480</v>
      </c>
      <c r="AC260">
        <v>3.42499E-2</v>
      </c>
      <c r="AD260">
        <v>2817002.21</v>
      </c>
      <c r="AE260">
        <v>21927.67</v>
      </c>
      <c r="AF260">
        <v>2710095.11</v>
      </c>
      <c r="AH260">
        <v>1154414.44</v>
      </c>
      <c r="AJ260">
        <v>7657714.7199999997</v>
      </c>
      <c r="AK260">
        <v>10659515.51</v>
      </c>
      <c r="AL260">
        <v>0.67490198413917368</v>
      </c>
      <c r="AO260">
        <v>247.84672376291462</v>
      </c>
      <c r="AP260">
        <v>2.7365754074502022E-2</v>
      </c>
    </row>
    <row r="261" spans="1:42" x14ac:dyDescent="0.25">
      <c r="A261" t="s">
        <v>645</v>
      </c>
      <c r="B261" t="s">
        <v>646</v>
      </c>
      <c r="C261" t="s">
        <v>647</v>
      </c>
      <c r="D261" t="s">
        <v>102</v>
      </c>
      <c r="F261">
        <v>1111.25</v>
      </c>
      <c r="H261">
        <v>123576725</v>
      </c>
      <c r="I261">
        <v>13963067.75</v>
      </c>
      <c r="J261">
        <v>12565.19</v>
      </c>
      <c r="L261">
        <v>8.85</v>
      </c>
      <c r="M261">
        <v>8.85</v>
      </c>
      <c r="N261">
        <v>9834.56</v>
      </c>
      <c r="P261">
        <v>9.48</v>
      </c>
      <c r="Q261">
        <v>10534.65</v>
      </c>
      <c r="S261">
        <v>0.33129999999999998</v>
      </c>
      <c r="T261">
        <v>0.33129999999999998</v>
      </c>
      <c r="V261">
        <v>4625964.34</v>
      </c>
      <c r="X261">
        <v>146953.42000000001</v>
      </c>
      <c r="Y261">
        <v>4232787.92</v>
      </c>
      <c r="Z261">
        <v>9005705.6799999997</v>
      </c>
      <c r="AA261">
        <v>0.64496612357982719</v>
      </c>
      <c r="AB261">
        <v>123576725</v>
      </c>
      <c r="AC261">
        <v>3.4296899999999998E-2</v>
      </c>
      <c r="AD261">
        <v>4238298.57</v>
      </c>
      <c r="AE261">
        <v>0</v>
      </c>
      <c r="AF261">
        <v>4625964.34</v>
      </c>
      <c r="AH261">
        <v>310038.01</v>
      </c>
      <c r="AJ261">
        <v>4122713.92</v>
      </c>
      <c r="AK261">
        <v>8895631.6799999997</v>
      </c>
      <c r="AL261">
        <v>0.63708289892097669</v>
      </c>
      <c r="AO261">
        <v>132.24154780652421</v>
      </c>
      <c r="AP261">
        <v>1.6519728478686296E-2</v>
      </c>
    </row>
    <row r="262" spans="1:42" x14ac:dyDescent="0.25">
      <c r="A262" t="s">
        <v>648</v>
      </c>
      <c r="B262" t="s">
        <v>649</v>
      </c>
      <c r="C262" t="s">
        <v>647</v>
      </c>
      <c r="D262" t="s">
        <v>102</v>
      </c>
      <c r="F262">
        <v>483.37</v>
      </c>
      <c r="H262">
        <v>91208809</v>
      </c>
      <c r="I262">
        <v>6054417.1900000004</v>
      </c>
      <c r="J262">
        <v>12525.43</v>
      </c>
      <c r="L262">
        <v>15.06</v>
      </c>
      <c r="M262">
        <v>15.06</v>
      </c>
      <c r="N262">
        <v>7279.55</v>
      </c>
      <c r="P262">
        <v>9.7899999999999991</v>
      </c>
      <c r="Q262">
        <v>4732.1899999999996</v>
      </c>
      <c r="S262">
        <v>0.67120000000000002</v>
      </c>
      <c r="T262">
        <v>0.67120000000000002</v>
      </c>
      <c r="V262">
        <v>4063724.81</v>
      </c>
      <c r="X262">
        <v>78033.899999999994</v>
      </c>
      <c r="Y262">
        <v>1027856.15</v>
      </c>
      <c r="Z262">
        <v>5169614.8600000003</v>
      </c>
      <c r="AA262">
        <v>0.8538583810409669</v>
      </c>
      <c r="AB262">
        <v>91208809</v>
      </c>
      <c r="AC262">
        <v>3.9930100000000003E-2</v>
      </c>
      <c r="AD262">
        <v>3641976.86</v>
      </c>
      <c r="AE262">
        <v>0</v>
      </c>
      <c r="AF262">
        <v>4063724.81</v>
      </c>
      <c r="AH262">
        <v>134834.51</v>
      </c>
      <c r="AJ262">
        <v>1008151.21</v>
      </c>
      <c r="AK262">
        <v>5149909.92</v>
      </c>
      <c r="AL262">
        <v>0.85060374242231551</v>
      </c>
      <c r="AO262">
        <v>161.43720131576225</v>
      </c>
      <c r="AP262">
        <v>1.5152478628208704E-2</v>
      </c>
    </row>
    <row r="263" spans="1:42" x14ac:dyDescent="0.25">
      <c r="A263" t="s">
        <v>650</v>
      </c>
      <c r="B263" t="s">
        <v>651</v>
      </c>
      <c r="C263" t="s">
        <v>652</v>
      </c>
      <c r="D263" t="s">
        <v>102</v>
      </c>
      <c r="F263">
        <v>335.28</v>
      </c>
      <c r="H263">
        <v>39848952</v>
      </c>
      <c r="I263">
        <v>4283106.47</v>
      </c>
      <c r="J263">
        <v>12774.71</v>
      </c>
      <c r="L263">
        <v>9.3000000000000007</v>
      </c>
      <c r="M263">
        <v>9.3000000000000007</v>
      </c>
      <c r="N263">
        <v>3118.1</v>
      </c>
      <c r="P263">
        <v>6.91</v>
      </c>
      <c r="Q263">
        <v>2316.7800000000002</v>
      </c>
      <c r="S263">
        <v>0.35470000000000002</v>
      </c>
      <c r="T263">
        <v>0.35470000000000002</v>
      </c>
      <c r="V263">
        <v>1519217.86</v>
      </c>
      <c r="X263">
        <v>87782.66</v>
      </c>
      <c r="Y263">
        <v>1354148.98</v>
      </c>
      <c r="Z263">
        <v>2961149.5</v>
      </c>
      <c r="AA263">
        <v>0.69135556651245245</v>
      </c>
      <c r="AB263">
        <v>48444296</v>
      </c>
      <c r="AC263">
        <v>2.2625300000000001E-2</v>
      </c>
      <c r="AD263">
        <v>1096066.73</v>
      </c>
      <c r="AE263">
        <v>0</v>
      </c>
      <c r="AF263">
        <v>1519217.86</v>
      </c>
      <c r="AH263">
        <v>201963.55</v>
      </c>
      <c r="AJ263">
        <v>1291814.05</v>
      </c>
      <c r="AK263">
        <v>2898814.5700000003</v>
      </c>
      <c r="AL263">
        <v>0.67680189374325794</v>
      </c>
      <c r="AO263">
        <v>261.81895728942976</v>
      </c>
      <c r="AP263">
        <v>3.0282261207207881E-2</v>
      </c>
    </row>
    <row r="264" spans="1:42" x14ac:dyDescent="0.25">
      <c r="A264" t="s">
        <v>655</v>
      </c>
      <c r="B264" t="s">
        <v>656</v>
      </c>
      <c r="C264" t="s">
        <v>652</v>
      </c>
      <c r="D264" t="s">
        <v>102</v>
      </c>
      <c r="F264">
        <v>1154</v>
      </c>
      <c r="H264">
        <v>123884508</v>
      </c>
      <c r="I264">
        <v>14498887.67</v>
      </c>
      <c r="J264">
        <v>12564.02</v>
      </c>
      <c r="L264">
        <v>8.5399999999999991</v>
      </c>
      <c r="M264">
        <v>8.5399999999999991</v>
      </c>
      <c r="N264">
        <v>9855.16</v>
      </c>
      <c r="P264">
        <v>11.49</v>
      </c>
      <c r="Q264">
        <v>13259.46</v>
      </c>
      <c r="S264">
        <v>0.3155</v>
      </c>
      <c r="T264">
        <v>0.3155</v>
      </c>
      <c r="V264">
        <v>4574399.05</v>
      </c>
      <c r="X264">
        <v>279783.07</v>
      </c>
      <c r="Y264">
        <v>4663575.37</v>
      </c>
      <c r="Z264">
        <v>9517757.4900000002</v>
      </c>
      <c r="AA264">
        <v>0.65644742594243444</v>
      </c>
      <c r="AB264">
        <v>126629869</v>
      </c>
      <c r="AC264">
        <v>3.6162600000000003E-2</v>
      </c>
      <c r="AD264">
        <v>4579265.3</v>
      </c>
      <c r="AE264">
        <v>1535.3</v>
      </c>
      <c r="AF264">
        <v>4575934.3499999996</v>
      </c>
      <c r="AH264">
        <v>452048.2</v>
      </c>
      <c r="AJ264">
        <v>4508273.04</v>
      </c>
      <c r="AK264">
        <v>9363990.4600000009</v>
      </c>
      <c r="AL264">
        <v>0.64584198961519379</v>
      </c>
      <c r="AO264">
        <v>242.44633448873483</v>
      </c>
      <c r="AP264">
        <v>2.9878615446603092E-2</v>
      </c>
    </row>
    <row r="265" spans="1:42" x14ac:dyDescent="0.25">
      <c r="A265" t="s">
        <v>659</v>
      </c>
      <c r="B265" t="s">
        <v>660</v>
      </c>
      <c r="C265" t="s">
        <v>652</v>
      </c>
      <c r="D265" t="s">
        <v>102</v>
      </c>
      <c r="F265">
        <v>680.25</v>
      </c>
      <c r="H265">
        <v>102427473</v>
      </c>
      <c r="I265">
        <v>8430554.8800000008</v>
      </c>
      <c r="J265">
        <v>12393.31</v>
      </c>
      <c r="L265">
        <v>12.14</v>
      </c>
      <c r="M265">
        <v>12.14</v>
      </c>
      <c r="N265">
        <v>8258.23</v>
      </c>
      <c r="P265">
        <v>0.04</v>
      </c>
      <c r="Q265">
        <v>27.21</v>
      </c>
      <c r="S265">
        <v>0.51180000000000003</v>
      </c>
      <c r="T265">
        <v>0.51180000000000003</v>
      </c>
      <c r="V265">
        <v>4314757.9800000004</v>
      </c>
      <c r="X265">
        <v>155021.95000000001</v>
      </c>
      <c r="Y265">
        <v>2392694.06</v>
      </c>
      <c r="Z265">
        <v>6862473.9900000002</v>
      </c>
      <c r="AA265">
        <v>0.81400027491428883</v>
      </c>
      <c r="AB265">
        <v>102427473</v>
      </c>
      <c r="AC265">
        <v>4.1418000000000003E-2</v>
      </c>
      <c r="AD265">
        <v>4242341.07</v>
      </c>
      <c r="AE265">
        <v>0</v>
      </c>
      <c r="AF265">
        <v>4314757.9800000004</v>
      </c>
      <c r="AH265">
        <v>231737.63</v>
      </c>
      <c r="AJ265">
        <v>2349590.92</v>
      </c>
      <c r="AK265">
        <v>6819370.8500000006</v>
      </c>
      <c r="AL265">
        <v>0.80888754620146663</v>
      </c>
      <c r="AO265">
        <v>227.88967291436973</v>
      </c>
      <c r="AP265">
        <v>2.2732588300282863E-2</v>
      </c>
    </row>
    <row r="266" spans="1:42" x14ac:dyDescent="0.25">
      <c r="A266" t="s">
        <v>661</v>
      </c>
      <c r="B266" t="s">
        <v>662</v>
      </c>
      <c r="C266" t="s">
        <v>663</v>
      </c>
      <c r="D266" t="s">
        <v>97</v>
      </c>
      <c r="F266">
        <v>33</v>
      </c>
      <c r="H266">
        <v>0</v>
      </c>
      <c r="I266">
        <v>431683.97</v>
      </c>
      <c r="J266">
        <v>13081.33</v>
      </c>
      <c r="L266">
        <v>0</v>
      </c>
      <c r="M266">
        <v>0</v>
      </c>
      <c r="N266">
        <v>0</v>
      </c>
      <c r="P266">
        <v>0</v>
      </c>
      <c r="Q266">
        <v>0</v>
      </c>
      <c r="S266">
        <v>0</v>
      </c>
      <c r="T266">
        <v>0.1</v>
      </c>
      <c r="V266">
        <v>43168.39</v>
      </c>
      <c r="X266">
        <v>0</v>
      </c>
      <c r="Y266">
        <v>216457.87</v>
      </c>
      <c r="Z266">
        <v>259626.26</v>
      </c>
      <c r="AA266">
        <v>0.60142668721287018</v>
      </c>
      <c r="AB266">
        <v>0</v>
      </c>
      <c r="AC266">
        <v>0</v>
      </c>
      <c r="AD266">
        <v>0</v>
      </c>
      <c r="AE266">
        <v>0</v>
      </c>
      <c r="AF266">
        <v>43168.39</v>
      </c>
      <c r="AH266">
        <v>0</v>
      </c>
      <c r="AJ266">
        <v>216457.87</v>
      </c>
      <c r="AK266">
        <v>259626.26</v>
      </c>
      <c r="AL266">
        <v>0.60142668721287018</v>
      </c>
      <c r="AO266">
        <v>0</v>
      </c>
      <c r="AP266">
        <v>0</v>
      </c>
    </row>
    <row r="267" spans="1:42" x14ac:dyDescent="0.25">
      <c r="A267" t="s">
        <v>664</v>
      </c>
      <c r="B267" t="s">
        <v>665</v>
      </c>
      <c r="C267" t="s">
        <v>663</v>
      </c>
      <c r="D267" t="s">
        <v>97</v>
      </c>
      <c r="F267">
        <v>16</v>
      </c>
      <c r="H267">
        <v>0</v>
      </c>
      <c r="I267">
        <v>198587.07</v>
      </c>
      <c r="J267">
        <v>12411.69</v>
      </c>
      <c r="L267">
        <v>0</v>
      </c>
      <c r="M267">
        <v>0</v>
      </c>
      <c r="N267">
        <v>0</v>
      </c>
      <c r="P267">
        <v>0</v>
      </c>
      <c r="Q267">
        <v>0</v>
      </c>
      <c r="S267">
        <v>0</v>
      </c>
      <c r="T267">
        <v>0.1</v>
      </c>
      <c r="V267">
        <v>19858.7</v>
      </c>
      <c r="X267">
        <v>0</v>
      </c>
      <c r="Y267">
        <v>93638.47</v>
      </c>
      <c r="Z267">
        <v>113497.17</v>
      </c>
      <c r="AA267">
        <v>0.57152346323453984</v>
      </c>
      <c r="AB267">
        <v>0</v>
      </c>
      <c r="AC267">
        <v>0</v>
      </c>
      <c r="AD267">
        <v>0</v>
      </c>
      <c r="AE267">
        <v>0</v>
      </c>
      <c r="AF267">
        <v>19858.7</v>
      </c>
      <c r="AH267">
        <v>0</v>
      </c>
      <c r="AJ267">
        <v>93638.47</v>
      </c>
      <c r="AK267">
        <v>113497.17</v>
      </c>
      <c r="AL267">
        <v>0.57152346323453984</v>
      </c>
      <c r="AO267">
        <v>0</v>
      </c>
      <c r="AP267">
        <v>0</v>
      </c>
    </row>
    <row r="268" spans="1:42" x14ac:dyDescent="0.25">
      <c r="A268" t="s">
        <v>666</v>
      </c>
      <c r="B268" t="s">
        <v>667</v>
      </c>
      <c r="C268" t="s">
        <v>668</v>
      </c>
      <c r="D268" t="s">
        <v>102</v>
      </c>
      <c r="F268">
        <v>274.25</v>
      </c>
      <c r="H268">
        <v>30001946</v>
      </c>
      <c r="I268">
        <v>3529622.71</v>
      </c>
      <c r="J268">
        <v>12870.09</v>
      </c>
      <c r="L268">
        <v>8.5</v>
      </c>
      <c r="M268">
        <v>8.5</v>
      </c>
      <c r="N268">
        <v>2331.12</v>
      </c>
      <c r="P268">
        <v>11.76</v>
      </c>
      <c r="Q268">
        <v>3225.18</v>
      </c>
      <c r="S268">
        <v>0.3135</v>
      </c>
      <c r="T268">
        <v>0.3135</v>
      </c>
      <c r="V268">
        <v>1106536.71</v>
      </c>
      <c r="X268">
        <v>98304.06</v>
      </c>
      <c r="Y268">
        <v>1295873.5599999998</v>
      </c>
      <c r="Z268">
        <v>2500714.33</v>
      </c>
      <c r="AA268">
        <v>0.70849338171897702</v>
      </c>
      <c r="AB268">
        <v>30001946</v>
      </c>
      <c r="AC268">
        <v>3.61637E-2</v>
      </c>
      <c r="AD268">
        <v>1084981.3700000001</v>
      </c>
      <c r="AE268">
        <v>0</v>
      </c>
      <c r="AF268">
        <v>1106536.71</v>
      </c>
      <c r="AH268">
        <v>218910.6</v>
      </c>
      <c r="AJ268">
        <v>1232059.67</v>
      </c>
      <c r="AK268">
        <v>2436900.44</v>
      </c>
      <c r="AL268">
        <v>0.69041386012614359</v>
      </c>
      <c r="AO268">
        <v>358.4468915223336</v>
      </c>
      <c r="AP268">
        <v>4.0339793282650478E-2</v>
      </c>
    </row>
    <row r="269" spans="1:42" x14ac:dyDescent="0.25">
      <c r="A269" t="s">
        <v>669</v>
      </c>
      <c r="B269" t="s">
        <v>670</v>
      </c>
      <c r="C269" t="s">
        <v>668</v>
      </c>
      <c r="D269" t="s">
        <v>102</v>
      </c>
      <c r="F269">
        <v>554.87</v>
      </c>
      <c r="H269">
        <v>51549889</v>
      </c>
      <c r="I269">
        <v>7123900.8899999997</v>
      </c>
      <c r="J269">
        <v>12838.86</v>
      </c>
      <c r="L269">
        <v>7.23</v>
      </c>
      <c r="M269">
        <v>7.23</v>
      </c>
      <c r="N269">
        <v>4011.71</v>
      </c>
      <c r="P269">
        <v>22.09</v>
      </c>
      <c r="Q269">
        <v>12257.07</v>
      </c>
      <c r="S269">
        <v>0.25269999999999998</v>
      </c>
      <c r="T269">
        <v>0.25269999999999998</v>
      </c>
      <c r="V269">
        <v>1800209.75</v>
      </c>
      <c r="X269">
        <v>208519.27</v>
      </c>
      <c r="Y269">
        <v>3311981.6099999994</v>
      </c>
      <c r="Z269">
        <v>5320710.629999999</v>
      </c>
      <c r="AA269">
        <v>0.7468816189552574</v>
      </c>
      <c r="AB269">
        <v>51549889</v>
      </c>
      <c r="AC269">
        <v>2.7226199999999999E-2</v>
      </c>
      <c r="AD269">
        <v>1403507.58</v>
      </c>
      <c r="AE269">
        <v>0</v>
      </c>
      <c r="AF269">
        <v>1800209.75</v>
      </c>
      <c r="AH269">
        <v>496703.38</v>
      </c>
      <c r="AJ269">
        <v>3186256.85</v>
      </c>
      <c r="AK269">
        <v>5194985.87</v>
      </c>
      <c r="AL269">
        <v>0.72923331615861386</v>
      </c>
      <c r="AO269">
        <v>375.79842125182472</v>
      </c>
      <c r="AP269">
        <v>4.0138563456766432E-2</v>
      </c>
    </row>
    <row r="270" spans="1:42" x14ac:dyDescent="0.25">
      <c r="A270" t="s">
        <v>671</v>
      </c>
      <c r="B270" t="s">
        <v>672</v>
      </c>
      <c r="C270" t="s">
        <v>668</v>
      </c>
      <c r="D270" t="s">
        <v>102</v>
      </c>
      <c r="F270">
        <v>1259.78</v>
      </c>
      <c r="H270">
        <v>99106748</v>
      </c>
      <c r="I270">
        <v>16141546.67</v>
      </c>
      <c r="J270">
        <v>12812.98</v>
      </c>
      <c r="L270">
        <v>6.13</v>
      </c>
      <c r="M270">
        <v>6.13</v>
      </c>
      <c r="N270">
        <v>7722.45</v>
      </c>
      <c r="P270">
        <v>33.64</v>
      </c>
      <c r="Q270">
        <v>42378.99</v>
      </c>
      <c r="S270">
        <v>0.2056</v>
      </c>
      <c r="T270">
        <v>0.2056</v>
      </c>
      <c r="V270">
        <v>3318701.99</v>
      </c>
      <c r="X270">
        <v>326146.5</v>
      </c>
      <c r="Y270">
        <v>7100079.2199999988</v>
      </c>
      <c r="Z270">
        <v>10744927.709999999</v>
      </c>
      <c r="AA270">
        <v>0.66566902972006203</v>
      </c>
      <c r="AB270">
        <v>99106748</v>
      </c>
      <c r="AC270">
        <v>3.3349499999999997E-2</v>
      </c>
      <c r="AD270">
        <v>3305160.49</v>
      </c>
      <c r="AE270">
        <v>0</v>
      </c>
      <c r="AF270">
        <v>3318701.99</v>
      </c>
      <c r="AH270">
        <v>705716.68</v>
      </c>
      <c r="AJ270">
        <v>6864136.2699999996</v>
      </c>
      <c r="AK270">
        <v>10508984.76</v>
      </c>
      <c r="AL270">
        <v>0.65105190815026148</v>
      </c>
      <c r="AO270">
        <v>258.89163187223164</v>
      </c>
      <c r="AP270">
        <v>3.1035015032222772E-2</v>
      </c>
    </row>
    <row r="271" spans="1:42" x14ac:dyDescent="0.25">
      <c r="A271" t="s">
        <v>673</v>
      </c>
      <c r="B271" t="s">
        <v>674</v>
      </c>
      <c r="C271" t="s">
        <v>675</v>
      </c>
      <c r="D271" t="s">
        <v>102</v>
      </c>
      <c r="F271">
        <v>291.25</v>
      </c>
      <c r="H271">
        <v>25358606</v>
      </c>
      <c r="I271">
        <v>3646496.51</v>
      </c>
      <c r="J271">
        <v>12520.15</v>
      </c>
      <c r="L271">
        <v>6.95</v>
      </c>
      <c r="M271">
        <v>6.95</v>
      </c>
      <c r="N271">
        <v>2024.18</v>
      </c>
      <c r="P271">
        <v>24.8</v>
      </c>
      <c r="Q271">
        <v>7223</v>
      </c>
      <c r="S271">
        <v>0.2402</v>
      </c>
      <c r="T271">
        <v>0.2402</v>
      </c>
      <c r="V271">
        <v>875888.46</v>
      </c>
      <c r="X271">
        <v>413339.98</v>
      </c>
      <c r="Y271">
        <v>1310273.0299999998</v>
      </c>
      <c r="Z271">
        <v>2599501.4699999997</v>
      </c>
      <c r="AA271">
        <v>0.71287644534177819</v>
      </c>
      <c r="AB271">
        <v>25358606</v>
      </c>
      <c r="AC271">
        <v>4.1625000000000002E-2</v>
      </c>
      <c r="AD271">
        <v>1055551.97</v>
      </c>
      <c r="AE271">
        <v>43155.17</v>
      </c>
      <c r="AF271">
        <v>919043.63</v>
      </c>
      <c r="AH271">
        <v>137448.4</v>
      </c>
      <c r="AJ271">
        <v>1270808.3500000001</v>
      </c>
      <c r="AK271">
        <v>2603191.96</v>
      </c>
      <c r="AL271">
        <v>0.71388850993305908</v>
      </c>
      <c r="AO271">
        <v>1419.1930643776823</v>
      </c>
      <c r="AP271">
        <v>0.15878198240901142</v>
      </c>
    </row>
    <row r="272" spans="1:42" x14ac:dyDescent="0.25">
      <c r="A272" t="s">
        <v>676</v>
      </c>
      <c r="B272" t="s">
        <v>677</v>
      </c>
      <c r="C272" t="s">
        <v>675</v>
      </c>
      <c r="D272" t="s">
        <v>102</v>
      </c>
      <c r="F272">
        <v>1531</v>
      </c>
      <c r="H272">
        <v>355722211</v>
      </c>
      <c r="I272">
        <v>18783360.93</v>
      </c>
      <c r="J272">
        <v>12268.68</v>
      </c>
      <c r="L272">
        <v>18.93</v>
      </c>
      <c r="M272">
        <v>18.93</v>
      </c>
      <c r="N272">
        <v>28981.83</v>
      </c>
      <c r="P272">
        <v>49</v>
      </c>
      <c r="Q272">
        <v>75019</v>
      </c>
      <c r="S272">
        <v>0.83919999999999995</v>
      </c>
      <c r="T272">
        <v>0.83919999999999995</v>
      </c>
      <c r="V272">
        <v>15762996.49</v>
      </c>
      <c r="X272">
        <v>876272.34</v>
      </c>
      <c r="Y272">
        <v>1932612.5399999998</v>
      </c>
      <c r="Z272">
        <v>18571881.370000001</v>
      </c>
      <c r="AA272">
        <v>0.98874112248664547</v>
      </c>
      <c r="AB272">
        <v>355722211</v>
      </c>
      <c r="AC272">
        <v>3.0658600000000001E-2</v>
      </c>
      <c r="AD272">
        <v>10905944.970000001</v>
      </c>
      <c r="AE272">
        <v>0</v>
      </c>
      <c r="AF272">
        <v>15762996.49</v>
      </c>
      <c r="AH272">
        <v>723106.4</v>
      </c>
      <c r="AJ272">
        <v>1924471.17</v>
      </c>
      <c r="AK272">
        <v>18563740</v>
      </c>
      <c r="AL272">
        <v>0.98830768727607043</v>
      </c>
      <c r="AO272">
        <v>572.35293272370996</v>
      </c>
      <c r="AP272">
        <v>4.7203437453875133E-2</v>
      </c>
    </row>
    <row r="273" spans="1:42" x14ac:dyDescent="0.25">
      <c r="A273" t="s">
        <v>678</v>
      </c>
      <c r="B273" t="s">
        <v>679</v>
      </c>
      <c r="C273" t="s">
        <v>675</v>
      </c>
      <c r="D273" t="s">
        <v>102</v>
      </c>
      <c r="F273">
        <v>270.75</v>
      </c>
      <c r="H273">
        <v>32712903</v>
      </c>
      <c r="I273">
        <v>3346427.31</v>
      </c>
      <c r="J273">
        <v>12359.84</v>
      </c>
      <c r="L273">
        <v>9.77</v>
      </c>
      <c r="M273">
        <v>9.77</v>
      </c>
      <c r="N273">
        <v>2645.22</v>
      </c>
      <c r="P273">
        <v>4.66</v>
      </c>
      <c r="Q273">
        <v>1261.69</v>
      </c>
      <c r="S273">
        <v>0.37980000000000003</v>
      </c>
      <c r="T273">
        <v>0.37980000000000003</v>
      </c>
      <c r="V273">
        <v>1270973.0900000001</v>
      </c>
      <c r="X273">
        <v>56826.07</v>
      </c>
      <c r="Y273">
        <v>1259201.75</v>
      </c>
      <c r="Z273">
        <v>2587000.91</v>
      </c>
      <c r="AA273">
        <v>0.77306353025190921</v>
      </c>
      <c r="AB273">
        <v>32712903</v>
      </c>
      <c r="AC273">
        <v>4.3924999999999999E-2</v>
      </c>
      <c r="AD273">
        <v>1436914.26</v>
      </c>
      <c r="AE273">
        <v>63024.45</v>
      </c>
      <c r="AF273">
        <v>1333997.54</v>
      </c>
      <c r="AH273">
        <v>129064.16</v>
      </c>
      <c r="AJ273">
        <v>1229912.3799999999</v>
      </c>
      <c r="AK273">
        <v>2620735.9900000002</v>
      </c>
      <c r="AL273">
        <v>0.78314445443609537</v>
      </c>
      <c r="AO273">
        <v>209.88391505078485</v>
      </c>
      <c r="AP273">
        <v>2.1683248605289689E-2</v>
      </c>
    </row>
    <row r="274" spans="1:42" x14ac:dyDescent="0.25">
      <c r="A274" t="s">
        <v>680</v>
      </c>
      <c r="B274" t="s">
        <v>681</v>
      </c>
      <c r="C274" t="s">
        <v>675</v>
      </c>
      <c r="D274" t="s">
        <v>102</v>
      </c>
      <c r="F274">
        <v>546.96</v>
      </c>
      <c r="H274">
        <v>53151874</v>
      </c>
      <c r="I274">
        <v>6989755.96</v>
      </c>
      <c r="J274">
        <v>12779.28</v>
      </c>
      <c r="L274">
        <v>7.6</v>
      </c>
      <c r="M274">
        <v>7.6</v>
      </c>
      <c r="N274">
        <v>4156.8900000000003</v>
      </c>
      <c r="P274">
        <v>18.739999999999998</v>
      </c>
      <c r="Q274">
        <v>10250.030000000001</v>
      </c>
      <c r="S274">
        <v>0.26979999999999998</v>
      </c>
      <c r="T274">
        <v>0.26979999999999998</v>
      </c>
      <c r="V274">
        <v>1885836.15</v>
      </c>
      <c r="X274">
        <v>120994.55</v>
      </c>
      <c r="Y274">
        <v>2705065.37</v>
      </c>
      <c r="Z274">
        <v>4711896.07</v>
      </c>
      <c r="AA274">
        <v>0.67411453231909402</v>
      </c>
      <c r="AB274">
        <v>53151874</v>
      </c>
      <c r="AC274">
        <v>3.17256E-2</v>
      </c>
      <c r="AD274">
        <v>1686275.09</v>
      </c>
      <c r="AE274">
        <v>0</v>
      </c>
      <c r="AF274">
        <v>1885836.15</v>
      </c>
      <c r="AH274">
        <v>271860.21000000002</v>
      </c>
      <c r="AJ274">
        <v>2616470.0699999998</v>
      </c>
      <c r="AK274">
        <v>4623300.7699999996</v>
      </c>
      <c r="AL274">
        <v>0.66143951183096805</v>
      </c>
      <c r="AO274">
        <v>221.21279435424893</v>
      </c>
      <c r="AP274">
        <v>2.6170598890108553E-2</v>
      </c>
    </row>
    <row r="275" spans="1:42" x14ac:dyDescent="0.25">
      <c r="A275" t="s">
        <v>682</v>
      </c>
      <c r="B275" t="s">
        <v>683</v>
      </c>
      <c r="C275" t="s">
        <v>684</v>
      </c>
      <c r="D275" t="s">
        <v>102</v>
      </c>
      <c r="F275">
        <v>1233.04</v>
      </c>
      <c r="H275">
        <v>181541336</v>
      </c>
      <c r="I275">
        <v>15691541.65</v>
      </c>
      <c r="J275">
        <v>12725.89</v>
      </c>
      <c r="L275">
        <v>11.56</v>
      </c>
      <c r="M275">
        <v>11.56</v>
      </c>
      <c r="N275">
        <v>14253.94</v>
      </c>
      <c r="P275">
        <v>0.13</v>
      </c>
      <c r="Q275">
        <v>160.29</v>
      </c>
      <c r="S275">
        <v>0.47910000000000003</v>
      </c>
      <c r="T275">
        <v>0.47910000000000003</v>
      </c>
      <c r="V275">
        <v>7517817.5999999996</v>
      </c>
      <c r="X275">
        <v>1001638.64</v>
      </c>
      <c r="Y275">
        <v>2286893.5299999993</v>
      </c>
      <c r="Z275">
        <v>10806349.77</v>
      </c>
      <c r="AA275">
        <v>0.68867355490210869</v>
      </c>
      <c r="AB275">
        <v>181541336</v>
      </c>
      <c r="AC275">
        <v>3.5027200000000001E-2</v>
      </c>
      <c r="AD275">
        <v>6358884.6799999997</v>
      </c>
      <c r="AE275">
        <v>0</v>
      </c>
      <c r="AF275">
        <v>7517817.5999999996</v>
      </c>
      <c r="AH275">
        <v>459588.26</v>
      </c>
      <c r="AJ275">
        <v>2143811.5499999998</v>
      </c>
      <c r="AK275">
        <v>10663267.789999999</v>
      </c>
      <c r="AL275">
        <v>0.67955514046001964</v>
      </c>
      <c r="AO275">
        <v>812.33264127684424</v>
      </c>
      <c r="AP275">
        <v>9.3933553927937147E-2</v>
      </c>
    </row>
    <row r="276" spans="1:42" x14ac:dyDescent="0.25">
      <c r="A276" t="s">
        <v>685</v>
      </c>
      <c r="B276" t="s">
        <v>686</v>
      </c>
      <c r="C276" t="s">
        <v>687</v>
      </c>
      <c r="D276" t="s">
        <v>102</v>
      </c>
      <c r="F276">
        <v>901</v>
      </c>
      <c r="H276">
        <v>63625470</v>
      </c>
      <c r="I276">
        <v>11284937.140000001</v>
      </c>
      <c r="J276">
        <v>12524.9</v>
      </c>
      <c r="L276">
        <v>5.63</v>
      </c>
      <c r="M276">
        <v>5.63</v>
      </c>
      <c r="N276">
        <v>5072.63</v>
      </c>
      <c r="P276">
        <v>39.69</v>
      </c>
      <c r="Q276">
        <v>35760.69</v>
      </c>
      <c r="S276">
        <v>0.18609999999999999</v>
      </c>
      <c r="T276">
        <v>0.18609999999999999</v>
      </c>
      <c r="V276">
        <v>2100126.7999999998</v>
      </c>
      <c r="X276">
        <v>91025.7</v>
      </c>
      <c r="Y276">
        <v>5303224.8399999989</v>
      </c>
      <c r="Z276">
        <v>7494377.3399999989</v>
      </c>
      <c r="AA276">
        <v>0.6641044825527489</v>
      </c>
      <c r="AB276">
        <v>63625470</v>
      </c>
      <c r="AC276">
        <v>3.05256E-2</v>
      </c>
      <c r="AD276">
        <v>1942205.64</v>
      </c>
      <c r="AE276">
        <v>0</v>
      </c>
      <c r="AF276">
        <v>2100126.7999999998</v>
      </c>
      <c r="AH276">
        <v>300021.09000000003</v>
      </c>
      <c r="AJ276">
        <v>5202449.0999999996</v>
      </c>
      <c r="AK276">
        <v>7393601.5999999996</v>
      </c>
      <c r="AL276">
        <v>0.65517437166690318</v>
      </c>
      <c r="AO276">
        <v>101.0274139844617</v>
      </c>
      <c r="AP276">
        <v>1.2311415318888699E-2</v>
      </c>
    </row>
    <row r="277" spans="1:42" x14ac:dyDescent="0.25">
      <c r="A277" t="s">
        <v>688</v>
      </c>
      <c r="B277" t="s">
        <v>689</v>
      </c>
      <c r="C277" t="s">
        <v>687</v>
      </c>
      <c r="D277" t="s">
        <v>102</v>
      </c>
      <c r="F277">
        <v>1139</v>
      </c>
      <c r="H277">
        <v>76716836</v>
      </c>
      <c r="I277">
        <v>14552421.050000001</v>
      </c>
      <c r="J277">
        <v>12776.48</v>
      </c>
      <c r="L277">
        <v>5.27</v>
      </c>
      <c r="M277">
        <v>5.27</v>
      </c>
      <c r="N277">
        <v>6002.53</v>
      </c>
      <c r="P277">
        <v>44.35</v>
      </c>
      <c r="Q277">
        <v>50514.65</v>
      </c>
      <c r="S277">
        <v>0.17269999999999999</v>
      </c>
      <c r="T277">
        <v>0.17269999999999999</v>
      </c>
      <c r="V277">
        <v>2513203.11</v>
      </c>
      <c r="X277">
        <v>253136.17</v>
      </c>
      <c r="Y277">
        <v>6756192.7999999998</v>
      </c>
      <c r="Z277">
        <v>9522532.0800000001</v>
      </c>
      <c r="AA277">
        <v>0.65436067629447814</v>
      </c>
      <c r="AB277">
        <v>76716836</v>
      </c>
      <c r="AC277">
        <v>2.9401199999999999E-2</v>
      </c>
      <c r="AD277">
        <v>2255567.0299999998</v>
      </c>
      <c r="AE277">
        <v>0</v>
      </c>
      <c r="AF277">
        <v>2513203.11</v>
      </c>
      <c r="AH277">
        <v>590162.54</v>
      </c>
      <c r="AJ277">
        <v>6552209.4100000001</v>
      </c>
      <c r="AK277">
        <v>9318548.6899999995</v>
      </c>
      <c r="AL277">
        <v>0.64034353170395653</v>
      </c>
      <c r="AO277">
        <v>222.2442230026339</v>
      </c>
      <c r="AP277">
        <v>2.7164763357586753E-2</v>
      </c>
    </row>
    <row r="278" spans="1:42" x14ac:dyDescent="0.25">
      <c r="A278" t="s">
        <v>690</v>
      </c>
      <c r="B278" t="s">
        <v>691</v>
      </c>
      <c r="C278" t="s">
        <v>663</v>
      </c>
      <c r="D278" t="s">
        <v>102</v>
      </c>
      <c r="F278">
        <v>2178.3000000000002</v>
      </c>
      <c r="H278">
        <v>238099534</v>
      </c>
      <c r="I278">
        <v>28254764.859999999</v>
      </c>
      <c r="J278">
        <v>12971.01</v>
      </c>
      <c r="L278">
        <v>8.42</v>
      </c>
      <c r="M278">
        <v>8.42</v>
      </c>
      <c r="N278">
        <v>18341.28</v>
      </c>
      <c r="P278">
        <v>12.32</v>
      </c>
      <c r="Q278">
        <v>26836.65</v>
      </c>
      <c r="S278">
        <v>0.3095</v>
      </c>
      <c r="T278">
        <v>0.3095</v>
      </c>
      <c r="V278">
        <v>8744849.7200000007</v>
      </c>
      <c r="X278">
        <v>622229.14</v>
      </c>
      <c r="Y278">
        <v>10163200.34</v>
      </c>
      <c r="Z278">
        <v>19530279.200000003</v>
      </c>
      <c r="AA278">
        <v>0.69122073026517494</v>
      </c>
      <c r="AB278">
        <v>238099534</v>
      </c>
      <c r="AC278">
        <v>3.4692899999999999E-2</v>
      </c>
      <c r="AD278">
        <v>8260363.3200000003</v>
      </c>
      <c r="AE278">
        <v>0</v>
      </c>
      <c r="AF278">
        <v>8744849.7200000007</v>
      </c>
      <c r="AH278">
        <v>1357993.72</v>
      </c>
      <c r="AJ278">
        <v>9743880.0299999993</v>
      </c>
      <c r="AK278">
        <v>19110958.890000001</v>
      </c>
      <c r="AL278">
        <v>0.67638003659535684</v>
      </c>
      <c r="AO278">
        <v>285.64896478905564</v>
      </c>
      <c r="AP278">
        <v>3.2558760844050981E-2</v>
      </c>
    </row>
    <row r="279" spans="1:42" x14ac:dyDescent="0.25">
      <c r="A279" t="s">
        <v>692</v>
      </c>
      <c r="B279" t="s">
        <v>693</v>
      </c>
      <c r="C279" t="s">
        <v>694</v>
      </c>
      <c r="D279" t="s">
        <v>97</v>
      </c>
      <c r="F279">
        <v>54.98</v>
      </c>
      <c r="H279">
        <v>0</v>
      </c>
      <c r="I279">
        <v>738998.83</v>
      </c>
      <c r="J279">
        <v>13441.23</v>
      </c>
      <c r="L279">
        <v>0</v>
      </c>
      <c r="M279">
        <v>0</v>
      </c>
      <c r="N279">
        <v>0</v>
      </c>
      <c r="P279">
        <v>0</v>
      </c>
      <c r="Q279">
        <v>0</v>
      </c>
      <c r="S279">
        <v>0</v>
      </c>
      <c r="T279">
        <v>0.1</v>
      </c>
      <c r="V279">
        <v>73899.88</v>
      </c>
      <c r="X279">
        <v>0</v>
      </c>
      <c r="Y279">
        <v>491573.41000000003</v>
      </c>
      <c r="Z279">
        <v>565473.29</v>
      </c>
      <c r="AA279">
        <v>0.76518834272038028</v>
      </c>
      <c r="AB279">
        <v>0</v>
      </c>
      <c r="AC279">
        <v>0</v>
      </c>
      <c r="AD279">
        <v>0</v>
      </c>
      <c r="AE279">
        <v>0</v>
      </c>
      <c r="AF279">
        <v>73899.88</v>
      </c>
      <c r="AH279">
        <v>0</v>
      </c>
      <c r="AJ279">
        <v>491573.41</v>
      </c>
      <c r="AK279">
        <v>565473.29</v>
      </c>
      <c r="AL279">
        <v>0.76518834272038028</v>
      </c>
      <c r="AO279">
        <v>0</v>
      </c>
      <c r="AP279">
        <v>0</v>
      </c>
    </row>
    <row r="280" spans="1:42" x14ac:dyDescent="0.25">
      <c r="A280" t="s">
        <v>695</v>
      </c>
      <c r="B280" t="s">
        <v>696</v>
      </c>
      <c r="C280" t="s">
        <v>694</v>
      </c>
      <c r="D280" t="s">
        <v>97</v>
      </c>
      <c r="F280">
        <v>53</v>
      </c>
      <c r="H280">
        <v>0</v>
      </c>
      <c r="I280">
        <v>690535.87</v>
      </c>
      <c r="J280">
        <v>13028.97</v>
      </c>
      <c r="L280">
        <v>0</v>
      </c>
      <c r="M280">
        <v>0</v>
      </c>
      <c r="N280">
        <v>0</v>
      </c>
      <c r="P280">
        <v>0</v>
      </c>
      <c r="Q280">
        <v>0</v>
      </c>
      <c r="S280">
        <v>0</v>
      </c>
      <c r="T280">
        <v>0.1</v>
      </c>
      <c r="V280">
        <v>69053.58</v>
      </c>
      <c r="X280">
        <v>0</v>
      </c>
      <c r="Y280">
        <v>321959.06</v>
      </c>
      <c r="Z280">
        <v>391012.64</v>
      </c>
      <c r="AA280">
        <v>0.5662452263341512</v>
      </c>
      <c r="AB280">
        <v>0</v>
      </c>
      <c r="AC280">
        <v>0</v>
      </c>
      <c r="AD280">
        <v>0</v>
      </c>
      <c r="AE280">
        <v>0</v>
      </c>
      <c r="AF280">
        <v>69053.58</v>
      </c>
      <c r="AH280">
        <v>0</v>
      </c>
      <c r="AJ280">
        <v>321959.06</v>
      </c>
      <c r="AK280">
        <v>391012.64</v>
      </c>
      <c r="AL280">
        <v>0.5662452263341512</v>
      </c>
      <c r="AO280">
        <v>0</v>
      </c>
      <c r="AP280">
        <v>0</v>
      </c>
    </row>
    <row r="281" spans="1:42" x14ac:dyDescent="0.25">
      <c r="A281" t="s">
        <v>697</v>
      </c>
      <c r="B281" t="s">
        <v>698</v>
      </c>
      <c r="C281" t="s">
        <v>694</v>
      </c>
      <c r="D281" t="s">
        <v>102</v>
      </c>
      <c r="F281">
        <v>991.7</v>
      </c>
      <c r="H281">
        <v>149654724</v>
      </c>
      <c r="I281">
        <v>12757128.789999999</v>
      </c>
      <c r="J281">
        <v>12863.89</v>
      </c>
      <c r="L281">
        <v>11.73</v>
      </c>
      <c r="M281">
        <v>11.73</v>
      </c>
      <c r="N281">
        <v>11632.64</v>
      </c>
      <c r="P281">
        <v>0.03</v>
      </c>
      <c r="Q281">
        <v>29.75</v>
      </c>
      <c r="S281">
        <v>0.48870000000000002</v>
      </c>
      <c r="T281">
        <v>0.48870000000000002</v>
      </c>
      <c r="V281">
        <v>6234408.8300000001</v>
      </c>
      <c r="X281">
        <v>339395.44</v>
      </c>
      <c r="Y281">
        <v>3340356.07</v>
      </c>
      <c r="Z281">
        <v>9914160.3399999999</v>
      </c>
      <c r="AA281">
        <v>0.77714668427361711</v>
      </c>
      <c r="AB281">
        <v>149654724</v>
      </c>
      <c r="AC281">
        <v>3.3517900000000003E-2</v>
      </c>
      <c r="AD281">
        <v>5016112.07</v>
      </c>
      <c r="AE281">
        <v>0</v>
      </c>
      <c r="AF281">
        <v>6234408.8300000001</v>
      </c>
      <c r="AH281">
        <v>374241.3</v>
      </c>
      <c r="AJ281">
        <v>3256955.15</v>
      </c>
      <c r="AK281">
        <v>9830759.4199999999</v>
      </c>
      <c r="AL281">
        <v>0.77060909095047248</v>
      </c>
      <c r="AO281">
        <v>342.23599878995662</v>
      </c>
      <c r="AP281">
        <v>3.4523827254842945E-2</v>
      </c>
    </row>
    <row r="282" spans="1:42" x14ac:dyDescent="0.25">
      <c r="A282" t="s">
        <v>699</v>
      </c>
      <c r="B282" t="s">
        <v>700</v>
      </c>
      <c r="C282" t="s">
        <v>694</v>
      </c>
      <c r="D282" t="s">
        <v>102</v>
      </c>
      <c r="F282">
        <v>1307.25</v>
      </c>
      <c r="H282">
        <v>144475887</v>
      </c>
      <c r="I282">
        <v>16313164.85</v>
      </c>
      <c r="J282">
        <v>12478.99</v>
      </c>
      <c r="L282">
        <v>8.85</v>
      </c>
      <c r="M282">
        <v>8.85</v>
      </c>
      <c r="N282">
        <v>11569.16</v>
      </c>
      <c r="P282">
        <v>9.48</v>
      </c>
      <c r="Q282">
        <v>12392.73</v>
      </c>
      <c r="S282">
        <v>0.33129999999999998</v>
      </c>
      <c r="T282">
        <v>0.33129999999999998</v>
      </c>
      <c r="V282">
        <v>5404551.5099999998</v>
      </c>
      <c r="X282">
        <v>84982.93</v>
      </c>
      <c r="Y282">
        <v>4835953.580000001</v>
      </c>
      <c r="Z282">
        <v>10325488.02</v>
      </c>
      <c r="AA282">
        <v>0.63295431113111078</v>
      </c>
      <c r="AB282">
        <v>144475887</v>
      </c>
      <c r="AC282">
        <v>3.6463099999999998E-2</v>
      </c>
      <c r="AD282">
        <v>5268038.71</v>
      </c>
      <c r="AE282">
        <v>0</v>
      </c>
      <c r="AF282">
        <v>5404551.5099999998</v>
      </c>
      <c r="AH282">
        <v>224208.86</v>
      </c>
      <c r="AJ282">
        <v>4753658.68</v>
      </c>
      <c r="AK282">
        <v>10243193.119999999</v>
      </c>
      <c r="AL282">
        <v>0.62790961865379535</v>
      </c>
      <c r="AO282">
        <v>65.008934786766105</v>
      </c>
      <c r="AP282">
        <v>8.2965271673019082E-3</v>
      </c>
    </row>
    <row r="283" spans="1:42" x14ac:dyDescent="0.25">
      <c r="A283" t="s">
        <v>701</v>
      </c>
      <c r="B283" t="s">
        <v>702</v>
      </c>
      <c r="C283" t="s">
        <v>694</v>
      </c>
      <c r="D283" t="s">
        <v>211</v>
      </c>
      <c r="F283">
        <v>565.23</v>
      </c>
      <c r="H283">
        <v>126447163</v>
      </c>
      <c r="I283">
        <v>6960337.4500000002</v>
      </c>
      <c r="J283">
        <v>12314.16</v>
      </c>
      <c r="L283">
        <v>18.16</v>
      </c>
      <c r="M283">
        <v>12.57</v>
      </c>
      <c r="N283">
        <v>7104.94</v>
      </c>
      <c r="P283">
        <v>0.4</v>
      </c>
      <c r="Q283">
        <v>226.09</v>
      </c>
      <c r="S283">
        <v>0.53610000000000002</v>
      </c>
      <c r="T283">
        <v>0.53610000000000002</v>
      </c>
      <c r="V283">
        <v>3731436.9</v>
      </c>
      <c r="X283">
        <v>81403.19</v>
      </c>
      <c r="Y283">
        <v>1184863.94</v>
      </c>
      <c r="Z283">
        <v>4997704.0299999993</v>
      </c>
      <c r="AA283">
        <v>0.71802611093230817</v>
      </c>
      <c r="AB283">
        <v>126447163</v>
      </c>
      <c r="AC283">
        <v>1.7632200000000001E-2</v>
      </c>
      <c r="AD283">
        <v>2229541.66</v>
      </c>
      <c r="AE283">
        <v>0</v>
      </c>
      <c r="AF283">
        <v>3731436.9</v>
      </c>
      <c r="AH283">
        <v>131457.74</v>
      </c>
      <c r="AJ283">
        <v>1147796.28</v>
      </c>
      <c r="AK283">
        <v>4960636.37</v>
      </c>
      <c r="AL283">
        <v>0.71270055591916737</v>
      </c>
      <c r="AO283">
        <v>144.01781575641775</v>
      </c>
      <c r="AP283">
        <v>1.6409828080182383E-2</v>
      </c>
    </row>
    <row r="284" spans="1:42" x14ac:dyDescent="0.25">
      <c r="A284" t="s">
        <v>703</v>
      </c>
      <c r="B284" t="s">
        <v>704</v>
      </c>
      <c r="C284" t="s">
        <v>694</v>
      </c>
      <c r="D284" t="s">
        <v>211</v>
      </c>
      <c r="F284">
        <v>355.5</v>
      </c>
      <c r="H284">
        <v>57390417</v>
      </c>
      <c r="I284">
        <v>3945799.72</v>
      </c>
      <c r="J284">
        <v>11099.29</v>
      </c>
      <c r="L284">
        <v>14.54</v>
      </c>
      <c r="M284">
        <v>10.06</v>
      </c>
      <c r="N284">
        <v>3576.33</v>
      </c>
      <c r="P284">
        <v>3.49</v>
      </c>
      <c r="Q284">
        <v>1240.69</v>
      </c>
      <c r="S284">
        <v>0.39550000000000002</v>
      </c>
      <c r="T284">
        <v>0.39550000000000002</v>
      </c>
      <c r="V284">
        <v>1560563.78</v>
      </c>
      <c r="X284">
        <v>14364.32</v>
      </c>
      <c r="Y284">
        <v>1158136.0299999998</v>
      </c>
      <c r="Z284">
        <v>2733064.13</v>
      </c>
      <c r="AA284">
        <v>0.69265150893162919</v>
      </c>
      <c r="AB284">
        <v>57390417</v>
      </c>
      <c r="AC284">
        <v>1.7864700000000001E-2</v>
      </c>
      <c r="AD284">
        <v>1025262.58</v>
      </c>
      <c r="AE284">
        <v>0</v>
      </c>
      <c r="AF284">
        <v>1560563.78</v>
      </c>
      <c r="AH284">
        <v>17274.3</v>
      </c>
      <c r="AJ284">
        <v>1152826.79</v>
      </c>
      <c r="AK284">
        <v>2727754.89</v>
      </c>
      <c r="AL284">
        <v>0.69130596674075495</v>
      </c>
      <c r="AO284">
        <v>40.405963431786219</v>
      </c>
      <c r="AP284">
        <v>5.265986343809652E-3</v>
      </c>
    </row>
    <row r="285" spans="1:42" x14ac:dyDescent="0.25">
      <c r="A285" t="s">
        <v>705</v>
      </c>
      <c r="B285" t="s">
        <v>706</v>
      </c>
      <c r="C285" t="s">
        <v>694</v>
      </c>
      <c r="D285" t="s">
        <v>211</v>
      </c>
      <c r="F285">
        <v>158</v>
      </c>
      <c r="H285">
        <v>14100679</v>
      </c>
      <c r="I285">
        <v>2167496.5499999998</v>
      </c>
      <c r="J285">
        <v>13718.33</v>
      </c>
      <c r="L285">
        <v>6.5</v>
      </c>
      <c r="M285">
        <v>4.5</v>
      </c>
      <c r="N285">
        <v>711</v>
      </c>
      <c r="P285">
        <v>55.2</v>
      </c>
      <c r="Q285">
        <v>8721.6</v>
      </c>
      <c r="S285">
        <v>0.14630000000000001</v>
      </c>
      <c r="T285">
        <v>0.14630000000000001</v>
      </c>
      <c r="V285">
        <v>317104.74</v>
      </c>
      <c r="X285">
        <v>30625.31</v>
      </c>
      <c r="Y285">
        <v>974510.17000000016</v>
      </c>
      <c r="Z285">
        <v>1322240.2200000002</v>
      </c>
      <c r="AA285">
        <v>0.61003106094909365</v>
      </c>
      <c r="AB285">
        <v>14100679</v>
      </c>
      <c r="AC285">
        <v>1.8933999999999999E-2</v>
      </c>
      <c r="AD285">
        <v>266982.25</v>
      </c>
      <c r="AE285">
        <v>0</v>
      </c>
      <c r="AF285">
        <v>317104.74</v>
      </c>
      <c r="AH285">
        <v>101891.18</v>
      </c>
      <c r="AJ285">
        <v>934775.77</v>
      </c>
      <c r="AK285">
        <v>1282505.82</v>
      </c>
      <c r="AL285">
        <v>0.59169912865605256</v>
      </c>
      <c r="AO285">
        <v>193.83107594936709</v>
      </c>
      <c r="AP285">
        <v>2.3879275651162348E-2</v>
      </c>
    </row>
    <row r="286" spans="1:42" x14ac:dyDescent="0.25">
      <c r="A286" t="s">
        <v>707</v>
      </c>
      <c r="B286" t="s">
        <v>708</v>
      </c>
      <c r="C286" t="s">
        <v>694</v>
      </c>
      <c r="D286" t="s">
        <v>211</v>
      </c>
      <c r="F286">
        <v>177.5</v>
      </c>
      <c r="H286">
        <v>25476647</v>
      </c>
      <c r="I286">
        <v>1983692.24</v>
      </c>
      <c r="J286">
        <v>11175.73</v>
      </c>
      <c r="L286">
        <v>12.84</v>
      </c>
      <c r="M286">
        <v>8.8800000000000008</v>
      </c>
      <c r="N286">
        <v>1576.2</v>
      </c>
      <c r="P286">
        <v>9.3000000000000007</v>
      </c>
      <c r="Q286">
        <v>1650.75</v>
      </c>
      <c r="S286">
        <v>0.33279999999999998</v>
      </c>
      <c r="T286">
        <v>0.33279999999999998</v>
      </c>
      <c r="V286">
        <v>660172.77</v>
      </c>
      <c r="X286">
        <v>6156.35</v>
      </c>
      <c r="Y286">
        <v>491307.82999999996</v>
      </c>
      <c r="Z286">
        <v>1157636.95</v>
      </c>
      <c r="AA286">
        <v>0.58357689093949372</v>
      </c>
      <c r="AB286">
        <v>25476647</v>
      </c>
      <c r="AC286">
        <v>2.04371E-2</v>
      </c>
      <c r="AD286">
        <v>520668.78</v>
      </c>
      <c r="AE286">
        <v>0</v>
      </c>
      <c r="AF286">
        <v>660172.77</v>
      </c>
      <c r="AH286">
        <v>4615</v>
      </c>
      <c r="AJ286">
        <v>489386.03</v>
      </c>
      <c r="AK286">
        <v>1155715.1499999999</v>
      </c>
      <c r="AL286">
        <v>0.58260809146483328</v>
      </c>
      <c r="AO286">
        <v>34.683661971830986</v>
      </c>
      <c r="AP286">
        <v>5.3268748791603197E-3</v>
      </c>
    </row>
    <row r="287" spans="1:42" x14ac:dyDescent="0.25">
      <c r="A287" t="s">
        <v>709</v>
      </c>
      <c r="B287" t="s">
        <v>710</v>
      </c>
      <c r="C287" t="s">
        <v>694</v>
      </c>
      <c r="D287" t="s">
        <v>211</v>
      </c>
      <c r="F287">
        <v>224.31</v>
      </c>
      <c r="H287">
        <v>38696788</v>
      </c>
      <c r="I287">
        <v>2567655.23</v>
      </c>
      <c r="J287">
        <v>11446.9</v>
      </c>
      <c r="L287">
        <v>15.07</v>
      </c>
      <c r="M287">
        <v>10.43</v>
      </c>
      <c r="N287">
        <v>2339.5500000000002</v>
      </c>
      <c r="P287">
        <v>2.25</v>
      </c>
      <c r="Q287">
        <v>504.69</v>
      </c>
      <c r="S287">
        <v>0.4158</v>
      </c>
      <c r="T287">
        <v>0.4158</v>
      </c>
      <c r="V287">
        <v>1067631.04</v>
      </c>
      <c r="X287">
        <v>11586.7</v>
      </c>
      <c r="Y287">
        <v>738409.46</v>
      </c>
      <c r="Z287">
        <v>1817627.2</v>
      </c>
      <c r="AA287">
        <v>0.70789379304635069</v>
      </c>
      <c r="AB287">
        <v>38696788</v>
      </c>
      <c r="AC287">
        <v>1.8756999999999999E-2</v>
      </c>
      <c r="AD287">
        <v>725835.65</v>
      </c>
      <c r="AE287">
        <v>0</v>
      </c>
      <c r="AF287">
        <v>1067631.04</v>
      </c>
      <c r="AH287">
        <v>15188.27</v>
      </c>
      <c r="AJ287">
        <v>733972.87</v>
      </c>
      <c r="AK287">
        <v>1813190.6099999999</v>
      </c>
      <c r="AL287">
        <v>0.70616591698722719</v>
      </c>
      <c r="AO287">
        <v>51.654852659266197</v>
      </c>
      <c r="AP287">
        <v>6.3902272249247976E-3</v>
      </c>
    </row>
    <row r="288" spans="1:42" x14ac:dyDescent="0.25">
      <c r="A288" t="s">
        <v>711</v>
      </c>
      <c r="B288" t="s">
        <v>712</v>
      </c>
      <c r="C288" t="s">
        <v>694</v>
      </c>
      <c r="D288" t="s">
        <v>211</v>
      </c>
      <c r="F288">
        <v>92.75</v>
      </c>
      <c r="H288">
        <v>18035607</v>
      </c>
      <c r="I288">
        <v>1081349.27</v>
      </c>
      <c r="J288">
        <v>11658.75</v>
      </c>
      <c r="L288">
        <v>16.670000000000002</v>
      </c>
      <c r="M288">
        <v>11.54</v>
      </c>
      <c r="N288">
        <v>1070.33</v>
      </c>
      <c r="P288">
        <v>0.15</v>
      </c>
      <c r="Q288">
        <v>13.91</v>
      </c>
      <c r="S288">
        <v>0.47789999999999999</v>
      </c>
      <c r="T288">
        <v>0.47789999999999999</v>
      </c>
      <c r="V288">
        <v>516776.81</v>
      </c>
      <c r="X288">
        <v>7382.55</v>
      </c>
      <c r="Y288">
        <v>259783.95</v>
      </c>
      <c r="Z288">
        <v>783943.31</v>
      </c>
      <c r="AA288">
        <v>0.72496771556520312</v>
      </c>
      <c r="AB288">
        <v>18035607</v>
      </c>
      <c r="AC288">
        <v>2.7711199999999998E-2</v>
      </c>
      <c r="AD288">
        <v>499788.31</v>
      </c>
      <c r="AE288">
        <v>0</v>
      </c>
      <c r="AF288">
        <v>516776.81</v>
      </c>
      <c r="AH288">
        <v>24049.46</v>
      </c>
      <c r="AJ288">
        <v>253169.57</v>
      </c>
      <c r="AK288">
        <v>777328.92999999993</v>
      </c>
      <c r="AL288">
        <v>0.71885093148488455</v>
      </c>
      <c r="AO288">
        <v>79.596226415094335</v>
      </c>
      <c r="AP288">
        <v>9.4973308146398209E-3</v>
      </c>
    </row>
    <row r="289" spans="1:42" x14ac:dyDescent="0.25">
      <c r="A289" t="s">
        <v>713</v>
      </c>
      <c r="B289" t="s">
        <v>714</v>
      </c>
      <c r="C289" t="s">
        <v>694</v>
      </c>
      <c r="D289" t="s">
        <v>211</v>
      </c>
      <c r="F289">
        <v>180.05</v>
      </c>
      <c r="H289">
        <v>25416260</v>
      </c>
      <c r="I289">
        <v>2053630.12</v>
      </c>
      <c r="J289">
        <v>11405.88</v>
      </c>
      <c r="L289">
        <v>12.37</v>
      </c>
      <c r="M289">
        <v>8.56</v>
      </c>
      <c r="N289">
        <v>1541.22</v>
      </c>
      <c r="P289">
        <v>11.35</v>
      </c>
      <c r="Q289">
        <v>2043.56</v>
      </c>
      <c r="S289">
        <v>0.3165</v>
      </c>
      <c r="T289">
        <v>0.3165</v>
      </c>
      <c r="V289">
        <v>649973.93000000005</v>
      </c>
      <c r="X289">
        <v>9744.08</v>
      </c>
      <c r="Y289">
        <v>718790.0199999999</v>
      </c>
      <c r="Z289">
        <v>1378508.0299999998</v>
      </c>
      <c r="AA289">
        <v>0.67125429091388655</v>
      </c>
      <c r="AB289">
        <v>25416260</v>
      </c>
      <c r="AC289">
        <v>2.2681799999999998E-2</v>
      </c>
      <c r="AD289">
        <v>576486.52</v>
      </c>
      <c r="AE289">
        <v>0</v>
      </c>
      <c r="AF289">
        <v>649973.93000000005</v>
      </c>
      <c r="AH289">
        <v>10421.92</v>
      </c>
      <c r="AJ289">
        <v>715363.85</v>
      </c>
      <c r="AK289">
        <v>1375081.8599999999</v>
      </c>
      <c r="AL289">
        <v>0.66958594276947969</v>
      </c>
      <c r="AO289">
        <v>54.118744793113024</v>
      </c>
      <c r="AP289">
        <v>7.086181763753324E-3</v>
      </c>
    </row>
    <row r="290" spans="1:42" x14ac:dyDescent="0.25">
      <c r="A290" t="s">
        <v>715</v>
      </c>
      <c r="B290" t="s">
        <v>716</v>
      </c>
      <c r="C290" t="s">
        <v>694</v>
      </c>
      <c r="D290" t="s">
        <v>222</v>
      </c>
      <c r="F290">
        <v>624</v>
      </c>
      <c r="H290">
        <v>322766098</v>
      </c>
      <c r="I290">
        <v>8083449.8200000003</v>
      </c>
      <c r="J290">
        <v>12954.24</v>
      </c>
      <c r="L290">
        <v>39.92</v>
      </c>
      <c r="M290">
        <v>12.28</v>
      </c>
      <c r="N290">
        <v>7662.72</v>
      </c>
      <c r="P290">
        <v>0.12</v>
      </c>
      <c r="Q290">
        <v>74.88</v>
      </c>
      <c r="S290">
        <v>0.51970000000000005</v>
      </c>
      <c r="T290">
        <v>0.51970000000000005</v>
      </c>
      <c r="V290">
        <v>4200968.87</v>
      </c>
      <c r="X290">
        <v>143528.66</v>
      </c>
      <c r="Y290">
        <v>524888.65</v>
      </c>
      <c r="Z290">
        <v>4869386.1800000006</v>
      </c>
      <c r="AA290">
        <v>0.60238960944029218</v>
      </c>
      <c r="AB290">
        <v>322766098</v>
      </c>
      <c r="AC290">
        <v>1.6796200000000001E-2</v>
      </c>
      <c r="AD290">
        <v>5421243.9299999997</v>
      </c>
      <c r="AE290">
        <v>634176.93999999994</v>
      </c>
      <c r="AF290">
        <v>4835145.8099999996</v>
      </c>
      <c r="AH290">
        <v>66434.86</v>
      </c>
      <c r="AJ290">
        <v>498473.45</v>
      </c>
      <c r="AK290">
        <v>5477147.9199999999</v>
      </c>
      <c r="AL290">
        <v>0.67757554533814124</v>
      </c>
      <c r="AO290">
        <v>230.01387820512821</v>
      </c>
      <c r="AP290">
        <v>2.6204999772947525E-2</v>
      </c>
    </row>
    <row r="291" spans="1:42" x14ac:dyDescent="0.25">
      <c r="A291" t="s">
        <v>717</v>
      </c>
      <c r="B291" t="s">
        <v>718</v>
      </c>
      <c r="C291" t="s">
        <v>694</v>
      </c>
      <c r="D291" t="s">
        <v>211</v>
      </c>
      <c r="F291">
        <v>171.25</v>
      </c>
      <c r="H291">
        <v>31303215</v>
      </c>
      <c r="I291">
        <v>2005843.35</v>
      </c>
      <c r="J291">
        <v>11712.95</v>
      </c>
      <c r="L291">
        <v>15.6</v>
      </c>
      <c r="M291">
        <v>10.8</v>
      </c>
      <c r="N291">
        <v>1849.5</v>
      </c>
      <c r="P291">
        <v>1.27</v>
      </c>
      <c r="Q291">
        <v>217.48</v>
      </c>
      <c r="S291">
        <v>0.43640000000000001</v>
      </c>
      <c r="T291">
        <v>0.43640000000000001</v>
      </c>
      <c r="V291">
        <v>875350.03</v>
      </c>
      <c r="X291">
        <v>10479.39</v>
      </c>
      <c r="Y291">
        <v>347918.23</v>
      </c>
      <c r="Z291">
        <v>1233747.6499999999</v>
      </c>
      <c r="AA291">
        <v>0.61507677057632637</v>
      </c>
      <c r="AB291">
        <v>31303215</v>
      </c>
      <c r="AC291">
        <v>2.22217E-2</v>
      </c>
      <c r="AD291">
        <v>695610.65</v>
      </c>
      <c r="AE291">
        <v>0</v>
      </c>
      <c r="AF291">
        <v>875350.03</v>
      </c>
      <c r="AH291">
        <v>11930.73</v>
      </c>
      <c r="AJ291">
        <v>343325.81</v>
      </c>
      <c r="AK291">
        <v>1229155.23</v>
      </c>
      <c r="AL291">
        <v>0.6127872498119058</v>
      </c>
      <c r="AO291">
        <v>61.193518248175181</v>
      </c>
      <c r="AP291">
        <v>8.5256847501678033E-3</v>
      </c>
    </row>
    <row r="292" spans="1:42" x14ac:dyDescent="0.25">
      <c r="A292" t="s">
        <v>719</v>
      </c>
      <c r="B292" t="s">
        <v>720</v>
      </c>
      <c r="C292" t="s">
        <v>694</v>
      </c>
      <c r="D292" t="s">
        <v>211</v>
      </c>
      <c r="F292">
        <v>127.75</v>
      </c>
      <c r="H292">
        <v>9051008</v>
      </c>
      <c r="I292">
        <v>1688105.44</v>
      </c>
      <c r="J292">
        <v>13214.13</v>
      </c>
      <c r="L292">
        <v>5.36</v>
      </c>
      <c r="M292">
        <v>3.71</v>
      </c>
      <c r="N292">
        <v>473.95</v>
      </c>
      <c r="P292">
        <v>67.56</v>
      </c>
      <c r="Q292">
        <v>8630.7900000000009</v>
      </c>
      <c r="S292">
        <v>0.1221</v>
      </c>
      <c r="T292">
        <v>0.1221</v>
      </c>
      <c r="V292">
        <v>206117.67</v>
      </c>
      <c r="X292">
        <v>38864.050000000003</v>
      </c>
      <c r="Y292">
        <v>1029254.22</v>
      </c>
      <c r="Z292">
        <v>1274235.94</v>
      </c>
      <c r="AA292">
        <v>0.75483196120735208</v>
      </c>
      <c r="AB292">
        <v>9051008</v>
      </c>
      <c r="AC292">
        <v>3.5663500000000001E-2</v>
      </c>
      <c r="AD292">
        <v>322790.62</v>
      </c>
      <c r="AE292">
        <v>14245.76</v>
      </c>
      <c r="AF292">
        <v>220363.43</v>
      </c>
      <c r="AH292">
        <v>201181.12</v>
      </c>
      <c r="AJ292">
        <v>979931.03</v>
      </c>
      <c r="AK292">
        <v>1239158.51</v>
      </c>
      <c r="AL292">
        <v>0.7340527911574054</v>
      </c>
      <c r="AO292">
        <v>304.21956947162431</v>
      </c>
      <c r="AP292">
        <v>3.136325957201392E-2</v>
      </c>
    </row>
    <row r="293" spans="1:42" x14ac:dyDescent="0.25">
      <c r="A293" t="s">
        <v>721</v>
      </c>
      <c r="B293" t="s">
        <v>722</v>
      </c>
      <c r="C293" t="s">
        <v>723</v>
      </c>
      <c r="D293" t="s">
        <v>102</v>
      </c>
      <c r="F293">
        <v>345.71</v>
      </c>
      <c r="H293">
        <v>28355797</v>
      </c>
      <c r="I293">
        <v>4293484.3499999996</v>
      </c>
      <c r="J293">
        <v>12419.32</v>
      </c>
      <c r="L293">
        <v>6.6</v>
      </c>
      <c r="M293">
        <v>6.6</v>
      </c>
      <c r="N293">
        <v>2281.6799999999998</v>
      </c>
      <c r="P293">
        <v>28.4</v>
      </c>
      <c r="Q293">
        <v>9818.16</v>
      </c>
      <c r="S293">
        <v>0.22509999999999999</v>
      </c>
      <c r="T293">
        <v>0.22509999999999999</v>
      </c>
      <c r="V293">
        <v>966463.32</v>
      </c>
      <c r="X293">
        <v>233340.23</v>
      </c>
      <c r="Y293">
        <v>1548411.9200000002</v>
      </c>
      <c r="Z293">
        <v>2748215.47</v>
      </c>
      <c r="AA293">
        <v>0.64008978395367866</v>
      </c>
      <c r="AB293">
        <v>31982571</v>
      </c>
      <c r="AC293">
        <v>4.2484800000000003E-2</v>
      </c>
      <c r="AD293">
        <v>1358773.13</v>
      </c>
      <c r="AE293">
        <v>88308.93</v>
      </c>
      <c r="AF293">
        <v>1054772.25</v>
      </c>
      <c r="AH293">
        <v>96378.85</v>
      </c>
      <c r="AJ293">
        <v>1513724.18</v>
      </c>
      <c r="AK293">
        <v>2801836.66</v>
      </c>
      <c r="AL293">
        <v>0.65257875226679241</v>
      </c>
      <c r="AO293">
        <v>674.95944577825355</v>
      </c>
      <c r="AP293">
        <v>8.3281168146325843E-2</v>
      </c>
    </row>
    <row r="294" spans="1:42" x14ac:dyDescent="0.25">
      <c r="A294" t="s">
        <v>724</v>
      </c>
      <c r="B294" t="s">
        <v>725</v>
      </c>
      <c r="C294" t="s">
        <v>723</v>
      </c>
      <c r="D294" t="s">
        <v>211</v>
      </c>
      <c r="F294">
        <v>373.75</v>
      </c>
      <c r="H294">
        <v>33098856</v>
      </c>
      <c r="I294">
        <v>4522964.95</v>
      </c>
      <c r="J294">
        <v>12101.57</v>
      </c>
      <c r="L294">
        <v>7.31</v>
      </c>
      <c r="M294">
        <v>5.0599999999999996</v>
      </c>
      <c r="N294">
        <v>1891.17</v>
      </c>
      <c r="P294">
        <v>47.19</v>
      </c>
      <c r="Q294">
        <v>17637.259999999998</v>
      </c>
      <c r="S294">
        <v>0.16520000000000001</v>
      </c>
      <c r="T294">
        <v>0.16520000000000001</v>
      </c>
      <c r="V294">
        <v>747193.8</v>
      </c>
      <c r="X294">
        <v>46406.13</v>
      </c>
      <c r="Y294">
        <v>1893260.13</v>
      </c>
      <c r="Z294">
        <v>2686860.06</v>
      </c>
      <c r="AA294">
        <v>0.59404839296842216</v>
      </c>
      <c r="AB294">
        <v>33793168</v>
      </c>
      <c r="AC294">
        <v>1.40176E-2</v>
      </c>
      <c r="AD294">
        <v>473699.11</v>
      </c>
      <c r="AE294">
        <v>0</v>
      </c>
      <c r="AF294">
        <v>747193.8</v>
      </c>
      <c r="AH294">
        <v>106682.4</v>
      </c>
      <c r="AJ294">
        <v>1849952.23</v>
      </c>
      <c r="AK294">
        <v>2643552.16</v>
      </c>
      <c r="AL294">
        <v>0.58447328007704324</v>
      </c>
      <c r="AO294">
        <v>124.16355852842808</v>
      </c>
      <c r="AP294">
        <v>1.7554459753879037E-2</v>
      </c>
    </row>
    <row r="295" spans="1:42" x14ac:dyDescent="0.25">
      <c r="A295" t="s">
        <v>726</v>
      </c>
      <c r="B295" t="s">
        <v>727</v>
      </c>
      <c r="C295" t="s">
        <v>723</v>
      </c>
      <c r="D295" t="s">
        <v>211</v>
      </c>
      <c r="F295">
        <v>241.25</v>
      </c>
      <c r="H295">
        <v>28537963</v>
      </c>
      <c r="I295">
        <v>2854174.58</v>
      </c>
      <c r="J295">
        <v>11830.77</v>
      </c>
      <c r="L295">
        <v>9.99</v>
      </c>
      <c r="M295">
        <v>6.91</v>
      </c>
      <c r="N295">
        <v>1667.03</v>
      </c>
      <c r="P295">
        <v>25.2</v>
      </c>
      <c r="Q295">
        <v>6079.5</v>
      </c>
      <c r="S295">
        <v>0.23849999999999999</v>
      </c>
      <c r="T295">
        <v>0.23849999999999999</v>
      </c>
      <c r="V295">
        <v>680720.63</v>
      </c>
      <c r="X295">
        <v>35399.17</v>
      </c>
      <c r="Y295">
        <v>1306959.72</v>
      </c>
      <c r="Z295">
        <v>2023079.52</v>
      </c>
      <c r="AA295">
        <v>0.70881421696356073</v>
      </c>
      <c r="AB295">
        <v>30235979</v>
      </c>
      <c r="AC295">
        <v>1.8463199999999999E-2</v>
      </c>
      <c r="AD295">
        <v>558252.92000000004</v>
      </c>
      <c r="AE295">
        <v>0</v>
      </c>
      <c r="AF295">
        <v>680720.63</v>
      </c>
      <c r="AH295">
        <v>78445.72</v>
      </c>
      <c r="AJ295">
        <v>1284117.44</v>
      </c>
      <c r="AK295">
        <v>2000237.24</v>
      </c>
      <c r="AL295">
        <v>0.7008111045540879</v>
      </c>
      <c r="AO295">
        <v>146.732310880829</v>
      </c>
      <c r="AP295">
        <v>1.769748572424339E-2</v>
      </c>
    </row>
    <row r="296" spans="1:42" x14ac:dyDescent="0.25">
      <c r="A296" t="s">
        <v>728</v>
      </c>
      <c r="B296" t="s">
        <v>729</v>
      </c>
      <c r="C296" t="s">
        <v>723</v>
      </c>
      <c r="D296" t="s">
        <v>211</v>
      </c>
      <c r="F296">
        <v>147.75</v>
      </c>
      <c r="H296">
        <v>17945490</v>
      </c>
      <c r="I296">
        <v>1870576.84</v>
      </c>
      <c r="J296">
        <v>12660.41</v>
      </c>
      <c r="L296">
        <v>9.59</v>
      </c>
      <c r="M296">
        <v>6.63</v>
      </c>
      <c r="N296">
        <v>979.58</v>
      </c>
      <c r="P296">
        <v>28.09</v>
      </c>
      <c r="Q296">
        <v>4150.29</v>
      </c>
      <c r="S296">
        <v>0.22639999999999999</v>
      </c>
      <c r="T296">
        <v>0.22639999999999999</v>
      </c>
      <c r="V296">
        <v>423498.59</v>
      </c>
      <c r="X296">
        <v>118699.08</v>
      </c>
      <c r="Y296">
        <v>934645.67</v>
      </c>
      <c r="Z296">
        <v>1476843.34</v>
      </c>
      <c r="AA296">
        <v>0.78951225548157644</v>
      </c>
      <c r="AB296">
        <v>22031217</v>
      </c>
      <c r="AC296">
        <v>2.0408200000000001E-2</v>
      </c>
      <c r="AD296">
        <v>449617.48</v>
      </c>
      <c r="AE296">
        <v>5913.31</v>
      </c>
      <c r="AF296">
        <v>429411.9</v>
      </c>
      <c r="AH296">
        <v>157191.56</v>
      </c>
      <c r="AJ296">
        <v>901558.77</v>
      </c>
      <c r="AK296">
        <v>1449669.75</v>
      </c>
      <c r="AL296">
        <v>0.77498540503687618</v>
      </c>
      <c r="AO296">
        <v>803.37786802030462</v>
      </c>
      <c r="AP296">
        <v>8.1880083377610657E-2</v>
      </c>
    </row>
    <row r="297" spans="1:42" x14ac:dyDescent="0.25">
      <c r="A297" t="s">
        <v>730</v>
      </c>
      <c r="B297" t="s">
        <v>731</v>
      </c>
      <c r="C297" t="s">
        <v>723</v>
      </c>
      <c r="D297" t="s">
        <v>211</v>
      </c>
      <c r="F297">
        <v>77.5</v>
      </c>
      <c r="H297">
        <v>11341417</v>
      </c>
      <c r="I297">
        <v>959200.63</v>
      </c>
      <c r="J297">
        <v>12376.78</v>
      </c>
      <c r="L297">
        <v>11.82</v>
      </c>
      <c r="M297">
        <v>8.18</v>
      </c>
      <c r="N297">
        <v>633.95000000000005</v>
      </c>
      <c r="P297">
        <v>14.06</v>
      </c>
      <c r="Q297">
        <v>1089.6500000000001</v>
      </c>
      <c r="S297">
        <v>0.29759999999999998</v>
      </c>
      <c r="T297">
        <v>0.29759999999999998</v>
      </c>
      <c r="V297">
        <v>285458.09999999998</v>
      </c>
      <c r="X297">
        <v>13982.97</v>
      </c>
      <c r="Y297">
        <v>416204.35</v>
      </c>
      <c r="Z297">
        <v>715645.41999999993</v>
      </c>
      <c r="AA297">
        <v>0.74608522723760085</v>
      </c>
      <c r="AB297">
        <v>11941178</v>
      </c>
      <c r="AC297">
        <v>2.1945900000000001E-2</v>
      </c>
      <c r="AD297">
        <v>262059.89</v>
      </c>
      <c r="AE297">
        <v>0</v>
      </c>
      <c r="AF297">
        <v>285458.09999999998</v>
      </c>
      <c r="AH297">
        <v>43378.09</v>
      </c>
      <c r="AJ297">
        <v>405190.01</v>
      </c>
      <c r="AK297">
        <v>704631.08</v>
      </c>
      <c r="AL297">
        <v>0.73460239491293911</v>
      </c>
      <c r="AO297">
        <v>180.42541935483871</v>
      </c>
      <c r="AP297">
        <v>1.9844384383385417E-2</v>
      </c>
    </row>
    <row r="298" spans="1:42" x14ac:dyDescent="0.25">
      <c r="A298" t="s">
        <v>732</v>
      </c>
      <c r="B298" t="s">
        <v>733</v>
      </c>
      <c r="C298" t="s">
        <v>723</v>
      </c>
      <c r="D298" t="s">
        <v>211</v>
      </c>
      <c r="F298">
        <v>58.45</v>
      </c>
      <c r="H298">
        <v>14410696</v>
      </c>
      <c r="I298">
        <v>728554.38</v>
      </c>
      <c r="J298">
        <v>12464.57</v>
      </c>
      <c r="L298">
        <v>19.77</v>
      </c>
      <c r="M298">
        <v>13.68</v>
      </c>
      <c r="N298">
        <v>799.59</v>
      </c>
      <c r="P298">
        <v>3.06</v>
      </c>
      <c r="Q298">
        <v>178.85</v>
      </c>
      <c r="S298">
        <v>0.5978</v>
      </c>
      <c r="T298">
        <v>0.5978</v>
      </c>
      <c r="V298">
        <v>435529.8</v>
      </c>
      <c r="X298">
        <v>16573.61</v>
      </c>
      <c r="Y298">
        <v>258927.49000000005</v>
      </c>
      <c r="Z298">
        <v>711030.9</v>
      </c>
      <c r="AA298">
        <v>0.97594760187976637</v>
      </c>
      <c r="AB298">
        <v>18765411</v>
      </c>
      <c r="AC298">
        <v>1.8491400000000002E-2</v>
      </c>
      <c r="AD298">
        <v>346998.72</v>
      </c>
      <c r="AE298">
        <v>0</v>
      </c>
      <c r="AF298">
        <v>435529.8</v>
      </c>
      <c r="AH298">
        <v>23676.639999999999</v>
      </c>
      <c r="AJ298">
        <v>258358.01</v>
      </c>
      <c r="AK298">
        <v>710461.41999999993</v>
      </c>
      <c r="AL298">
        <v>0.97516594437329429</v>
      </c>
      <c r="AO298">
        <v>283.55192472198462</v>
      </c>
      <c r="AP298">
        <v>2.3327952135669804E-2</v>
      </c>
    </row>
    <row r="299" spans="1:42" x14ac:dyDescent="0.25">
      <c r="A299" t="s">
        <v>734</v>
      </c>
      <c r="B299" t="s">
        <v>735</v>
      </c>
      <c r="C299" t="s">
        <v>723</v>
      </c>
      <c r="D299" t="s">
        <v>211</v>
      </c>
      <c r="F299">
        <v>258.25</v>
      </c>
      <c r="H299">
        <v>25305550</v>
      </c>
      <c r="I299">
        <v>3167578.47</v>
      </c>
      <c r="J299">
        <v>12265.55</v>
      </c>
      <c r="L299">
        <v>7.98</v>
      </c>
      <c r="M299">
        <v>5.52</v>
      </c>
      <c r="N299">
        <v>1425.54</v>
      </c>
      <c r="P299">
        <v>41.08</v>
      </c>
      <c r="Q299">
        <v>10608.91</v>
      </c>
      <c r="S299">
        <v>0.18190000000000001</v>
      </c>
      <c r="T299">
        <v>0.18190000000000001</v>
      </c>
      <c r="V299">
        <v>576182.52</v>
      </c>
      <c r="X299">
        <v>26749.77</v>
      </c>
      <c r="Y299">
        <v>1380667.4300000002</v>
      </c>
      <c r="Z299">
        <v>1983599.7200000002</v>
      </c>
      <c r="AA299">
        <v>0.62621959922590331</v>
      </c>
      <c r="AB299">
        <v>25305550</v>
      </c>
      <c r="AC299">
        <v>2.8292299999999999E-2</v>
      </c>
      <c r="AD299">
        <v>715952.21</v>
      </c>
      <c r="AE299">
        <v>25424.1</v>
      </c>
      <c r="AF299">
        <v>601606.62</v>
      </c>
      <c r="AH299">
        <v>125202.27</v>
      </c>
      <c r="AJ299">
        <v>1333869.27</v>
      </c>
      <c r="AK299">
        <v>1962225.6600000001</v>
      </c>
      <c r="AL299">
        <v>0.61947183900388114</v>
      </c>
      <c r="AO299">
        <v>103.58090997095837</v>
      </c>
      <c r="AP299">
        <v>1.3632361733563305E-2</v>
      </c>
    </row>
    <row r="300" spans="1:42" x14ac:dyDescent="0.25">
      <c r="A300" t="s">
        <v>736</v>
      </c>
      <c r="B300" t="s">
        <v>737</v>
      </c>
      <c r="C300" t="s">
        <v>723</v>
      </c>
      <c r="D300" t="s">
        <v>211</v>
      </c>
      <c r="F300">
        <v>1399.14</v>
      </c>
      <c r="H300">
        <v>188548071</v>
      </c>
      <c r="I300">
        <v>19150259.449999999</v>
      </c>
      <c r="J300">
        <v>13687.16</v>
      </c>
      <c r="L300">
        <v>9.84</v>
      </c>
      <c r="M300">
        <v>6.81</v>
      </c>
      <c r="N300">
        <v>9528.14</v>
      </c>
      <c r="P300">
        <v>26.21</v>
      </c>
      <c r="Q300">
        <v>36671.449999999997</v>
      </c>
      <c r="S300">
        <v>0.2341</v>
      </c>
      <c r="T300">
        <v>0.2341</v>
      </c>
      <c r="V300">
        <v>4483075.7300000004</v>
      </c>
      <c r="X300">
        <v>354325.37</v>
      </c>
      <c r="Y300">
        <v>8170278.370000001</v>
      </c>
      <c r="Z300">
        <v>13007679.470000003</v>
      </c>
      <c r="AA300">
        <v>0.67924298905516933</v>
      </c>
      <c r="AB300">
        <v>188548071</v>
      </c>
      <c r="AC300">
        <v>3.05052E-2</v>
      </c>
      <c r="AD300">
        <v>5751696.6100000003</v>
      </c>
      <c r="AE300">
        <v>296984.14</v>
      </c>
      <c r="AF300">
        <v>4780059.87</v>
      </c>
      <c r="AH300">
        <v>2394875.98</v>
      </c>
      <c r="AJ300">
        <v>7402105.0999999996</v>
      </c>
      <c r="AK300">
        <v>12536490.34</v>
      </c>
      <c r="AL300">
        <v>0.65463814590773084</v>
      </c>
      <c r="AO300">
        <v>253.24511485626883</v>
      </c>
      <c r="AP300">
        <v>2.8263521957932605E-2</v>
      </c>
    </row>
    <row r="301" spans="1:42" x14ac:dyDescent="0.25">
      <c r="A301" t="s">
        <v>738</v>
      </c>
      <c r="B301" t="s">
        <v>739</v>
      </c>
      <c r="C301" t="s">
        <v>723</v>
      </c>
      <c r="D301" t="s">
        <v>211</v>
      </c>
      <c r="F301">
        <v>173</v>
      </c>
      <c r="H301">
        <v>21590696</v>
      </c>
      <c r="I301">
        <v>2240139.9900000002</v>
      </c>
      <c r="J301">
        <v>12948.78</v>
      </c>
      <c r="L301">
        <v>9.6300000000000008</v>
      </c>
      <c r="M301">
        <v>6.66</v>
      </c>
      <c r="N301">
        <v>1152.18</v>
      </c>
      <c r="P301">
        <v>27.77</v>
      </c>
      <c r="Q301">
        <v>4804.21</v>
      </c>
      <c r="S301">
        <v>0.2276</v>
      </c>
      <c r="T301">
        <v>0.2276</v>
      </c>
      <c r="V301">
        <v>509855.86</v>
      </c>
      <c r="X301">
        <v>145760.69</v>
      </c>
      <c r="Y301">
        <v>849816.17999999993</v>
      </c>
      <c r="Z301">
        <v>1505432.73</v>
      </c>
      <c r="AA301">
        <v>0.67202618439930617</v>
      </c>
      <c r="AB301">
        <v>21590696</v>
      </c>
      <c r="AC301">
        <v>2.5423899999999999E-2</v>
      </c>
      <c r="AD301">
        <v>548919.68999999994</v>
      </c>
      <c r="AE301">
        <v>8890.92</v>
      </c>
      <c r="AF301">
        <v>518746.78</v>
      </c>
      <c r="AH301">
        <v>140103.74</v>
      </c>
      <c r="AJ301">
        <v>803865.82</v>
      </c>
      <c r="AK301">
        <v>1468373.29</v>
      </c>
      <c r="AL301">
        <v>0.65548282542824476</v>
      </c>
      <c r="AO301">
        <v>842.54734104046247</v>
      </c>
      <c r="AP301">
        <v>9.9266781133018289E-2</v>
      </c>
    </row>
    <row r="302" spans="1:42" x14ac:dyDescent="0.25">
      <c r="A302" t="s">
        <v>740</v>
      </c>
      <c r="B302" t="s">
        <v>741</v>
      </c>
      <c r="C302" t="s">
        <v>723</v>
      </c>
      <c r="D302" t="s">
        <v>211</v>
      </c>
      <c r="F302">
        <v>60.38</v>
      </c>
      <c r="H302">
        <v>6876679</v>
      </c>
      <c r="I302">
        <v>712024.9</v>
      </c>
      <c r="J302">
        <v>11792.39</v>
      </c>
      <c r="L302">
        <v>9.65</v>
      </c>
      <c r="M302">
        <v>6.68</v>
      </c>
      <c r="N302">
        <v>403.33</v>
      </c>
      <c r="P302">
        <v>27.56</v>
      </c>
      <c r="Q302">
        <v>1664.07</v>
      </c>
      <c r="S302">
        <v>0.22850000000000001</v>
      </c>
      <c r="T302">
        <v>0.22850000000000001</v>
      </c>
      <c r="V302">
        <v>162697.68</v>
      </c>
      <c r="X302">
        <v>11846.48</v>
      </c>
      <c r="Y302">
        <v>370527.03999999992</v>
      </c>
      <c r="Z302">
        <v>545071.19999999995</v>
      </c>
      <c r="AA302">
        <v>0.76552266641236832</v>
      </c>
      <c r="AB302">
        <v>8117440</v>
      </c>
      <c r="AC302">
        <v>1.45173E-2</v>
      </c>
      <c r="AD302">
        <v>117843.31</v>
      </c>
      <c r="AE302">
        <v>0</v>
      </c>
      <c r="AF302">
        <v>162697.68</v>
      </c>
      <c r="AH302">
        <v>21205.88</v>
      </c>
      <c r="AJ302">
        <v>365554.74</v>
      </c>
      <c r="AK302">
        <v>540098.9</v>
      </c>
      <c r="AL302">
        <v>0.75853934321678917</v>
      </c>
      <c r="AO302">
        <v>196.1987413050679</v>
      </c>
      <c r="AP302">
        <v>2.1933908771152838E-2</v>
      </c>
    </row>
    <row r="303" spans="1:42" x14ac:dyDescent="0.25">
      <c r="A303" t="s">
        <v>742</v>
      </c>
      <c r="B303" t="s">
        <v>743</v>
      </c>
      <c r="C303" t="s">
        <v>723</v>
      </c>
      <c r="D303" t="s">
        <v>211</v>
      </c>
      <c r="F303">
        <v>232</v>
      </c>
      <c r="H303">
        <v>25513627</v>
      </c>
      <c r="I303">
        <v>2875835.41</v>
      </c>
      <c r="J303">
        <v>12395.84</v>
      </c>
      <c r="L303">
        <v>8.8699999999999992</v>
      </c>
      <c r="M303">
        <v>6.14</v>
      </c>
      <c r="N303">
        <v>1424.48</v>
      </c>
      <c r="P303">
        <v>33.520000000000003</v>
      </c>
      <c r="Q303">
        <v>7776.64</v>
      </c>
      <c r="S303">
        <v>0.20599999999999999</v>
      </c>
      <c r="T303">
        <v>0.20599999999999999</v>
      </c>
      <c r="V303">
        <v>592422.09</v>
      </c>
      <c r="X303">
        <v>44893.45</v>
      </c>
      <c r="Y303">
        <v>1311091.1899999997</v>
      </c>
      <c r="Z303">
        <v>1948406.7299999995</v>
      </c>
      <c r="AA303">
        <v>0.67750981965967216</v>
      </c>
      <c r="AB303">
        <v>27120913</v>
      </c>
      <c r="AC303">
        <v>2.7156199999999998E-2</v>
      </c>
      <c r="AD303">
        <v>736500.93</v>
      </c>
      <c r="AE303">
        <v>29680.240000000002</v>
      </c>
      <c r="AF303">
        <v>622102.32999999996</v>
      </c>
      <c r="AH303">
        <v>137956.96</v>
      </c>
      <c r="AJ303">
        <v>1266601.42</v>
      </c>
      <c r="AK303">
        <v>1933597.1999999997</v>
      </c>
      <c r="AL303">
        <v>0.67236017516037183</v>
      </c>
      <c r="AO303">
        <v>193.50624999999999</v>
      </c>
      <c r="AP303">
        <v>2.321758120046926E-2</v>
      </c>
    </row>
    <row r="304" spans="1:42" x14ac:dyDescent="0.25">
      <c r="A304" t="s">
        <v>744</v>
      </c>
      <c r="B304" t="s">
        <v>745</v>
      </c>
      <c r="C304" t="s">
        <v>723</v>
      </c>
      <c r="D304" t="s">
        <v>222</v>
      </c>
      <c r="F304">
        <v>1149.32</v>
      </c>
      <c r="H304">
        <v>387367104</v>
      </c>
      <c r="I304">
        <v>16080940.289999999</v>
      </c>
      <c r="J304">
        <v>13991.69</v>
      </c>
      <c r="L304">
        <v>24.08</v>
      </c>
      <c r="M304">
        <v>7.4</v>
      </c>
      <c r="N304">
        <v>8504.9599999999991</v>
      </c>
      <c r="P304">
        <v>20.52</v>
      </c>
      <c r="Q304">
        <v>23584.04</v>
      </c>
      <c r="S304">
        <v>0.26050000000000001</v>
      </c>
      <c r="T304">
        <v>0.26050000000000001</v>
      </c>
      <c r="V304">
        <v>4189084.94</v>
      </c>
      <c r="X304">
        <v>702164.47999999998</v>
      </c>
      <c r="Y304">
        <v>5465948.1699999999</v>
      </c>
      <c r="Z304">
        <v>10357197.59</v>
      </c>
      <c r="AA304">
        <v>0.64406666545740909</v>
      </c>
      <c r="AB304">
        <v>387367104</v>
      </c>
      <c r="AC304">
        <v>2.01624E-2</v>
      </c>
      <c r="AD304">
        <v>7810250.4900000002</v>
      </c>
      <c r="AE304">
        <v>943313.62</v>
      </c>
      <c r="AF304">
        <v>5132398.5599999996</v>
      </c>
      <c r="AH304">
        <v>911689.73</v>
      </c>
      <c r="AJ304">
        <v>5141447.4000000004</v>
      </c>
      <c r="AK304">
        <v>10976010.439999999</v>
      </c>
      <c r="AL304">
        <v>0.68254780143829508</v>
      </c>
      <c r="AO304">
        <v>610.93905961786106</v>
      </c>
      <c r="AP304">
        <v>6.3972650521640723E-2</v>
      </c>
    </row>
    <row r="305" spans="1:42" x14ac:dyDescent="0.25">
      <c r="A305" t="s">
        <v>746</v>
      </c>
      <c r="B305" t="s">
        <v>747</v>
      </c>
      <c r="C305" t="s">
        <v>723</v>
      </c>
      <c r="D305" t="s">
        <v>102</v>
      </c>
      <c r="F305">
        <v>501.5</v>
      </c>
      <c r="H305">
        <v>27776229</v>
      </c>
      <c r="I305">
        <v>6153865.1299999999</v>
      </c>
      <c r="J305">
        <v>12270.91</v>
      </c>
      <c r="L305">
        <v>4.51</v>
      </c>
      <c r="M305">
        <v>4.51</v>
      </c>
      <c r="N305">
        <v>2261.7600000000002</v>
      </c>
      <c r="P305">
        <v>55.05</v>
      </c>
      <c r="Q305">
        <v>27607.57</v>
      </c>
      <c r="S305">
        <v>0.14660000000000001</v>
      </c>
      <c r="T305">
        <v>0.14660000000000001</v>
      </c>
      <c r="V305">
        <v>902156.62</v>
      </c>
      <c r="X305">
        <v>121039.27</v>
      </c>
      <c r="Y305">
        <v>2419587.65</v>
      </c>
      <c r="Z305">
        <v>3442783.54</v>
      </c>
      <c r="AA305">
        <v>0.55945060011414327</v>
      </c>
      <c r="AB305">
        <v>43433799</v>
      </c>
      <c r="AC305">
        <v>4.4381799999999999E-2</v>
      </c>
      <c r="AD305">
        <v>1927670.18</v>
      </c>
      <c r="AE305">
        <v>150340.28</v>
      </c>
      <c r="AF305">
        <v>1052496.8999999999</v>
      </c>
      <c r="AH305">
        <v>140539.67000000001</v>
      </c>
      <c r="AJ305">
        <v>2357672.98</v>
      </c>
      <c r="AK305">
        <v>3531209.15</v>
      </c>
      <c r="AL305">
        <v>0.57381971743017379</v>
      </c>
      <c r="AO305">
        <v>241.35447657028914</v>
      </c>
      <c r="AP305">
        <v>3.4277003954863453E-2</v>
      </c>
    </row>
    <row r="306" spans="1:42" x14ac:dyDescent="0.25">
      <c r="A306" t="s">
        <v>748</v>
      </c>
      <c r="B306" t="s">
        <v>749</v>
      </c>
      <c r="C306" t="s">
        <v>723</v>
      </c>
      <c r="D306" t="s">
        <v>102</v>
      </c>
      <c r="F306">
        <v>361.25</v>
      </c>
      <c r="H306">
        <v>16183080</v>
      </c>
      <c r="I306">
        <v>4653612.1500000004</v>
      </c>
      <c r="J306">
        <v>12881.97</v>
      </c>
      <c r="L306">
        <v>3.47</v>
      </c>
      <c r="M306">
        <v>3.47</v>
      </c>
      <c r="N306">
        <v>1253.53</v>
      </c>
      <c r="P306">
        <v>71.569999999999993</v>
      </c>
      <c r="Q306">
        <v>25854.66</v>
      </c>
      <c r="S306">
        <v>0.1154</v>
      </c>
      <c r="T306">
        <v>0.1154</v>
      </c>
      <c r="V306">
        <v>537026.84</v>
      </c>
      <c r="X306">
        <v>60276.89</v>
      </c>
      <c r="Y306">
        <v>2221984.5499999998</v>
      </c>
      <c r="Z306">
        <v>2819288.28</v>
      </c>
      <c r="AA306">
        <v>0.6058279437834112</v>
      </c>
      <c r="AB306">
        <v>28524532</v>
      </c>
      <c r="AC306">
        <v>2.8424399999999999E-2</v>
      </c>
      <c r="AD306">
        <v>810792.7</v>
      </c>
      <c r="AE306">
        <v>31592.58</v>
      </c>
      <c r="AF306">
        <v>568619.42000000004</v>
      </c>
      <c r="AH306">
        <v>208938.67</v>
      </c>
      <c r="AJ306">
        <v>2139626.7599999998</v>
      </c>
      <c r="AK306">
        <v>2768523.07</v>
      </c>
      <c r="AL306">
        <v>0.59491916832819847</v>
      </c>
      <c r="AO306">
        <v>166.85644290657439</v>
      </c>
      <c r="AP306">
        <v>2.1772218788120846E-2</v>
      </c>
    </row>
    <row r="307" spans="1:42" x14ac:dyDescent="0.25">
      <c r="A307" t="s">
        <v>750</v>
      </c>
      <c r="B307" t="s">
        <v>751</v>
      </c>
      <c r="C307" t="s">
        <v>752</v>
      </c>
      <c r="D307" t="s">
        <v>211</v>
      </c>
      <c r="F307">
        <v>210.81</v>
      </c>
      <c r="H307">
        <v>29560977</v>
      </c>
      <c r="I307">
        <v>2609489.11</v>
      </c>
      <c r="J307">
        <v>12378.39</v>
      </c>
      <c r="L307">
        <v>11.32</v>
      </c>
      <c r="M307">
        <v>7.83</v>
      </c>
      <c r="N307">
        <v>1650.64</v>
      </c>
      <c r="P307">
        <v>16.809999999999999</v>
      </c>
      <c r="Q307">
        <v>3543.71</v>
      </c>
      <c r="S307">
        <v>0.28070000000000001</v>
      </c>
      <c r="T307">
        <v>0.28070000000000001</v>
      </c>
      <c r="V307">
        <v>732483.59</v>
      </c>
      <c r="X307">
        <v>43780.79</v>
      </c>
      <c r="Y307">
        <v>1116631.5999999999</v>
      </c>
      <c r="Z307">
        <v>1892895.98</v>
      </c>
      <c r="AA307">
        <v>0.72538949204505399</v>
      </c>
      <c r="AB307">
        <v>34262139</v>
      </c>
      <c r="AC307">
        <v>2.1237599999999999E-2</v>
      </c>
      <c r="AD307">
        <v>727645.6</v>
      </c>
      <c r="AE307">
        <v>0</v>
      </c>
      <c r="AF307">
        <v>732483.59</v>
      </c>
      <c r="AH307">
        <v>88404.29</v>
      </c>
      <c r="AJ307">
        <v>1092354.8500000001</v>
      </c>
      <c r="AK307">
        <v>1868619.23</v>
      </c>
      <c r="AL307">
        <v>0.71608623421310236</v>
      </c>
      <c r="AO307">
        <v>207.67890517527633</v>
      </c>
      <c r="AP307">
        <v>2.3429487022885876E-2</v>
      </c>
    </row>
    <row r="308" spans="1:42" x14ac:dyDescent="0.25">
      <c r="A308" t="s">
        <v>753</v>
      </c>
      <c r="B308" t="s">
        <v>754</v>
      </c>
      <c r="C308" t="s">
        <v>752</v>
      </c>
      <c r="D308" t="s">
        <v>211</v>
      </c>
      <c r="F308">
        <v>99</v>
      </c>
      <c r="H308">
        <v>8582841</v>
      </c>
      <c r="I308">
        <v>1163175.8999999999</v>
      </c>
      <c r="J308">
        <v>11749.25</v>
      </c>
      <c r="L308">
        <v>7.37</v>
      </c>
      <c r="M308">
        <v>5.0999999999999996</v>
      </c>
      <c r="N308">
        <v>504.9</v>
      </c>
      <c r="P308">
        <v>46.64</v>
      </c>
      <c r="Q308">
        <v>4617.3599999999997</v>
      </c>
      <c r="S308">
        <v>0.1666</v>
      </c>
      <c r="T308">
        <v>0.1666</v>
      </c>
      <c r="V308">
        <v>193785.1</v>
      </c>
      <c r="X308">
        <v>23632.15</v>
      </c>
      <c r="Y308">
        <v>559394.59</v>
      </c>
      <c r="Z308">
        <v>776811.84</v>
      </c>
      <c r="AA308">
        <v>0.66783694538375493</v>
      </c>
      <c r="AB308">
        <v>10076372</v>
      </c>
      <c r="AC308">
        <v>2.6849499999999998E-2</v>
      </c>
      <c r="AD308">
        <v>270545.55</v>
      </c>
      <c r="AE308">
        <v>12788.29</v>
      </c>
      <c r="AF308">
        <v>206573.39</v>
      </c>
      <c r="AH308">
        <v>40153.5</v>
      </c>
      <c r="AJ308">
        <v>546057.07999999996</v>
      </c>
      <c r="AK308">
        <v>776262.62</v>
      </c>
      <c r="AL308">
        <v>0.66736477260232097</v>
      </c>
      <c r="AO308">
        <v>238.70858585858588</v>
      </c>
      <c r="AP308">
        <v>3.044349861906271E-2</v>
      </c>
    </row>
    <row r="309" spans="1:42" x14ac:dyDescent="0.25">
      <c r="A309" t="s">
        <v>755</v>
      </c>
      <c r="B309" t="s">
        <v>756</v>
      </c>
      <c r="C309" t="s">
        <v>752</v>
      </c>
      <c r="D309" t="s">
        <v>211</v>
      </c>
      <c r="F309">
        <v>208.25</v>
      </c>
      <c r="H309">
        <v>19602553</v>
      </c>
      <c r="I309">
        <v>2570448.9500000002</v>
      </c>
      <c r="J309">
        <v>12343.09</v>
      </c>
      <c r="L309">
        <v>7.62</v>
      </c>
      <c r="M309">
        <v>5.27</v>
      </c>
      <c r="N309">
        <v>1097.47</v>
      </c>
      <c r="P309">
        <v>44.35</v>
      </c>
      <c r="Q309">
        <v>9235.8799999999992</v>
      </c>
      <c r="S309">
        <v>0.17269999999999999</v>
      </c>
      <c r="T309">
        <v>0.17269999999999999</v>
      </c>
      <c r="V309">
        <v>443916.53</v>
      </c>
      <c r="X309">
        <v>29397.82</v>
      </c>
      <c r="Y309">
        <v>1166147.4200000002</v>
      </c>
      <c r="Z309">
        <v>1639461.7700000003</v>
      </c>
      <c r="AA309">
        <v>0.63781144924119193</v>
      </c>
      <c r="AB309">
        <v>21776008</v>
      </c>
      <c r="AC309">
        <v>2.4800900000000001E-2</v>
      </c>
      <c r="AD309">
        <v>540064.59</v>
      </c>
      <c r="AE309">
        <v>16604.759999999998</v>
      </c>
      <c r="AF309">
        <v>460521.29</v>
      </c>
      <c r="AH309">
        <v>112869.52</v>
      </c>
      <c r="AJ309">
        <v>1125267.3700000001</v>
      </c>
      <c r="AK309">
        <v>1615186.48</v>
      </c>
      <c r="AL309">
        <v>0.62836746086709871</v>
      </c>
      <c r="AO309">
        <v>141.16600240096039</v>
      </c>
      <c r="AP309">
        <v>1.8200882909817324E-2</v>
      </c>
    </row>
    <row r="310" spans="1:42" x14ac:dyDescent="0.25">
      <c r="A310" t="s">
        <v>757</v>
      </c>
      <c r="B310" t="s">
        <v>758</v>
      </c>
      <c r="C310" t="s">
        <v>752</v>
      </c>
      <c r="D310" t="s">
        <v>211</v>
      </c>
      <c r="F310">
        <v>274.39999999999998</v>
      </c>
      <c r="H310">
        <v>34701078</v>
      </c>
      <c r="I310">
        <v>3252726.29</v>
      </c>
      <c r="J310">
        <v>11853.95</v>
      </c>
      <c r="L310">
        <v>10.66</v>
      </c>
      <c r="M310">
        <v>7.38</v>
      </c>
      <c r="N310">
        <v>2025.07</v>
      </c>
      <c r="P310">
        <v>20.7</v>
      </c>
      <c r="Q310">
        <v>5680.08</v>
      </c>
      <c r="S310">
        <v>0.2596</v>
      </c>
      <c r="T310">
        <v>0.2596</v>
      </c>
      <c r="V310">
        <v>844407.74</v>
      </c>
      <c r="X310">
        <v>71981.09</v>
      </c>
      <c r="Y310">
        <v>1093434.19</v>
      </c>
      <c r="Z310">
        <v>2009823.02</v>
      </c>
      <c r="AA310">
        <v>0.6178887618607467</v>
      </c>
      <c r="AB310">
        <v>34891927</v>
      </c>
      <c r="AC310">
        <v>2.4812799999999999E-2</v>
      </c>
      <c r="AD310">
        <v>865766.40000000002</v>
      </c>
      <c r="AE310">
        <v>5544.7</v>
      </c>
      <c r="AF310">
        <v>849952.44</v>
      </c>
      <c r="AH310">
        <v>54088.9</v>
      </c>
      <c r="AJ310">
        <v>1072766.21</v>
      </c>
      <c r="AK310">
        <v>1994699.7399999998</v>
      </c>
      <c r="AL310">
        <v>0.61323934514022693</v>
      </c>
      <c r="AO310">
        <v>262.32175655976675</v>
      </c>
      <c r="AP310">
        <v>3.6086178063070289E-2</v>
      </c>
    </row>
    <row r="311" spans="1:42" x14ac:dyDescent="0.25">
      <c r="A311" t="s">
        <v>759</v>
      </c>
      <c r="B311" t="s">
        <v>760</v>
      </c>
      <c r="C311" t="s">
        <v>752</v>
      </c>
      <c r="D311" t="s">
        <v>102</v>
      </c>
      <c r="F311">
        <v>232.1</v>
      </c>
      <c r="H311">
        <v>43771273</v>
      </c>
      <c r="I311">
        <v>2805832.43</v>
      </c>
      <c r="J311">
        <v>12088.89</v>
      </c>
      <c r="L311">
        <v>15.6</v>
      </c>
      <c r="M311">
        <v>15.6</v>
      </c>
      <c r="N311">
        <v>3620.76</v>
      </c>
      <c r="P311">
        <v>13.46</v>
      </c>
      <c r="Q311">
        <v>3124.06</v>
      </c>
      <c r="S311">
        <v>0.69840000000000002</v>
      </c>
      <c r="T311">
        <v>0.69840000000000002</v>
      </c>
      <c r="V311">
        <v>1959593.36</v>
      </c>
      <c r="X311">
        <v>680457.09</v>
      </c>
      <c r="Y311">
        <v>427346.75999999995</v>
      </c>
      <c r="Z311">
        <v>3067397.21</v>
      </c>
      <c r="AA311">
        <v>1</v>
      </c>
      <c r="AB311">
        <v>43771273</v>
      </c>
      <c r="AC311">
        <v>3.3250099999999998E-2</v>
      </c>
      <c r="AD311">
        <v>1455399.2</v>
      </c>
      <c r="AE311">
        <v>0</v>
      </c>
      <c r="AF311">
        <v>1959593.36</v>
      </c>
      <c r="AH311">
        <v>232142.95</v>
      </c>
      <c r="AJ311">
        <v>427346.76</v>
      </c>
      <c r="AK311">
        <v>3067397.21</v>
      </c>
      <c r="AL311">
        <v>1.0932218108263863</v>
      </c>
      <c r="AO311">
        <v>2931.741016803102</v>
      </c>
      <c r="AP311">
        <v>0.22183533576337836</v>
      </c>
    </row>
    <row r="312" spans="1:42" x14ac:dyDescent="0.25">
      <c r="A312" t="s">
        <v>761</v>
      </c>
      <c r="B312" t="s">
        <v>762</v>
      </c>
      <c r="C312" t="s">
        <v>752</v>
      </c>
      <c r="D312" t="s">
        <v>211</v>
      </c>
      <c r="F312">
        <v>967.75</v>
      </c>
      <c r="H312">
        <v>97453083</v>
      </c>
      <c r="I312">
        <v>12120585</v>
      </c>
      <c r="J312">
        <v>12524.5</v>
      </c>
      <c r="L312">
        <v>8.0399999999999991</v>
      </c>
      <c r="M312">
        <v>5.56</v>
      </c>
      <c r="N312">
        <v>5380.69</v>
      </c>
      <c r="P312">
        <v>40.57</v>
      </c>
      <c r="Q312">
        <v>39261.61</v>
      </c>
      <c r="S312">
        <v>0.18340000000000001</v>
      </c>
      <c r="T312">
        <v>0.18340000000000001</v>
      </c>
      <c r="V312">
        <v>2222915.2799999998</v>
      </c>
      <c r="X312">
        <v>297837.28000000003</v>
      </c>
      <c r="Y312">
        <v>5249790.4499999993</v>
      </c>
      <c r="Z312">
        <v>7770543.0099999988</v>
      </c>
      <c r="AA312">
        <v>0.64110296738977524</v>
      </c>
      <c r="AB312">
        <v>100092811</v>
      </c>
      <c r="AC312">
        <v>2.2272E-2</v>
      </c>
      <c r="AD312">
        <v>2229267.08</v>
      </c>
      <c r="AE312">
        <v>1164.92</v>
      </c>
      <c r="AF312">
        <v>2224080.2000000002</v>
      </c>
      <c r="AH312">
        <v>652935.23</v>
      </c>
      <c r="AJ312">
        <v>5015453.93</v>
      </c>
      <c r="AK312">
        <v>7537371.4100000001</v>
      </c>
      <c r="AL312">
        <v>0.62186531508173903</v>
      </c>
      <c r="AO312">
        <v>307.76262464479464</v>
      </c>
      <c r="AP312">
        <v>3.951474112113576E-2</v>
      </c>
    </row>
    <row r="313" spans="1:42" x14ac:dyDescent="0.25">
      <c r="A313" t="s">
        <v>763</v>
      </c>
      <c r="B313" t="s">
        <v>764</v>
      </c>
      <c r="C313" t="s">
        <v>752</v>
      </c>
      <c r="D313" t="s">
        <v>211</v>
      </c>
      <c r="F313">
        <v>347.75</v>
      </c>
      <c r="H313">
        <v>17646950</v>
      </c>
      <c r="I313">
        <v>4341707.6500000004</v>
      </c>
      <c r="J313">
        <v>12485.14</v>
      </c>
      <c r="L313">
        <v>4.0599999999999996</v>
      </c>
      <c r="M313">
        <v>2.81</v>
      </c>
      <c r="N313">
        <v>977.17</v>
      </c>
      <c r="P313">
        <v>83.17</v>
      </c>
      <c r="Q313">
        <v>28922.36</v>
      </c>
      <c r="S313">
        <v>9.8199999999999996E-2</v>
      </c>
      <c r="T313">
        <v>9.8199999999999996E-2</v>
      </c>
      <c r="V313">
        <v>426355.69</v>
      </c>
      <c r="X313">
        <v>45547.94</v>
      </c>
      <c r="Y313">
        <v>2033739.9799999997</v>
      </c>
      <c r="Z313">
        <v>2505643.61</v>
      </c>
      <c r="AA313">
        <v>0.57711016309446805</v>
      </c>
      <c r="AB313">
        <v>18875410</v>
      </c>
      <c r="AC313">
        <v>7.8799000000000004E-3</v>
      </c>
      <c r="AD313">
        <v>148736.34</v>
      </c>
      <c r="AE313">
        <v>0</v>
      </c>
      <c r="AF313">
        <v>426355.69</v>
      </c>
      <c r="AH313">
        <v>141423</v>
      </c>
      <c r="AJ313">
        <v>1973933.63</v>
      </c>
      <c r="AK313">
        <v>2445837.2599999998</v>
      </c>
      <c r="AL313">
        <v>0.56333531807467496</v>
      </c>
      <c r="AO313">
        <v>130.97897915168943</v>
      </c>
      <c r="AP313">
        <v>1.8622637223214111E-2</v>
      </c>
    </row>
    <row r="314" spans="1:42" x14ac:dyDescent="0.25">
      <c r="A314" t="s">
        <v>765</v>
      </c>
      <c r="B314" t="s">
        <v>766</v>
      </c>
      <c r="C314" t="s">
        <v>752</v>
      </c>
      <c r="D314" t="s">
        <v>211</v>
      </c>
      <c r="F314">
        <v>1214.54</v>
      </c>
      <c r="H314">
        <v>122270680</v>
      </c>
      <c r="I314">
        <v>16754906.550000001</v>
      </c>
      <c r="J314">
        <v>13795.26</v>
      </c>
      <c r="L314">
        <v>7.29</v>
      </c>
      <c r="M314">
        <v>5.04</v>
      </c>
      <c r="N314">
        <v>6121.28</v>
      </c>
      <c r="P314">
        <v>47.47</v>
      </c>
      <c r="Q314">
        <v>57654.21</v>
      </c>
      <c r="S314">
        <v>0.16450000000000001</v>
      </c>
      <c r="T314">
        <v>0.16450000000000001</v>
      </c>
      <c r="V314">
        <v>2756182.12</v>
      </c>
      <c r="X314">
        <v>761007.4</v>
      </c>
      <c r="Y314">
        <v>8808774.9499999993</v>
      </c>
      <c r="Z314">
        <v>12325964.469999999</v>
      </c>
      <c r="AA314">
        <v>0.73566297927218216</v>
      </c>
      <c r="AB314">
        <v>122270680</v>
      </c>
      <c r="AC314">
        <v>2.4036200000000001E-2</v>
      </c>
      <c r="AD314">
        <v>2938922.51</v>
      </c>
      <c r="AE314">
        <v>30060.79</v>
      </c>
      <c r="AF314">
        <v>2786242.91</v>
      </c>
      <c r="AH314">
        <v>3110987.74</v>
      </c>
      <c r="AJ314">
        <v>7986425.71</v>
      </c>
      <c r="AK314">
        <v>11533676.02</v>
      </c>
      <c r="AL314">
        <v>0.68837602797611541</v>
      </c>
      <c r="AO314">
        <v>626.58076308725936</v>
      </c>
      <c r="AP314">
        <v>6.598134009316485E-2</v>
      </c>
    </row>
    <row r="315" spans="1:42" x14ac:dyDescent="0.25">
      <c r="A315" t="s">
        <v>767</v>
      </c>
      <c r="B315" t="s">
        <v>768</v>
      </c>
      <c r="C315" t="s">
        <v>752</v>
      </c>
      <c r="D315" t="s">
        <v>222</v>
      </c>
      <c r="F315">
        <v>829.66</v>
      </c>
      <c r="H315">
        <v>198756306</v>
      </c>
      <c r="I315">
        <v>11859296.1</v>
      </c>
      <c r="J315">
        <v>14294.16</v>
      </c>
      <c r="L315">
        <v>16.75</v>
      </c>
      <c r="M315">
        <v>5.15</v>
      </c>
      <c r="N315">
        <v>4272.74</v>
      </c>
      <c r="P315">
        <v>45.96</v>
      </c>
      <c r="Q315">
        <v>38131.17</v>
      </c>
      <c r="S315">
        <v>0.16839999999999999</v>
      </c>
      <c r="T315">
        <v>0.16839999999999999</v>
      </c>
      <c r="V315">
        <v>1997105.46</v>
      </c>
      <c r="X315">
        <v>621265.61</v>
      </c>
      <c r="Y315">
        <v>5297177.0999999996</v>
      </c>
      <c r="Z315">
        <v>7915548.1699999999</v>
      </c>
      <c r="AA315">
        <v>0.66745514263700689</v>
      </c>
      <c r="AB315">
        <v>198756306</v>
      </c>
      <c r="AC315">
        <v>1.8846600000000002E-2</v>
      </c>
      <c r="AD315">
        <v>3745880.59</v>
      </c>
      <c r="AE315">
        <v>294493.73</v>
      </c>
      <c r="AF315">
        <v>2291599.19</v>
      </c>
      <c r="AH315">
        <v>969542.86</v>
      </c>
      <c r="AJ315">
        <v>4974760.5999999996</v>
      </c>
      <c r="AK315">
        <v>7887625.3999999994</v>
      </c>
      <c r="AL315">
        <v>0.66510063780260953</v>
      </c>
      <c r="AO315">
        <v>748.81952848154663</v>
      </c>
      <c r="AP315">
        <v>7.8764593714098038E-2</v>
      </c>
    </row>
    <row r="316" spans="1:42" x14ac:dyDescent="0.25">
      <c r="A316" t="s">
        <v>769</v>
      </c>
      <c r="B316" t="s">
        <v>770</v>
      </c>
      <c r="C316" t="s">
        <v>752</v>
      </c>
      <c r="D316" t="s">
        <v>102</v>
      </c>
      <c r="F316">
        <v>630.5</v>
      </c>
      <c r="H316">
        <v>61864944</v>
      </c>
      <c r="I316">
        <v>8092271.6600000001</v>
      </c>
      <c r="J316">
        <v>12834.68</v>
      </c>
      <c r="L316">
        <v>7.64</v>
      </c>
      <c r="M316">
        <v>7.64</v>
      </c>
      <c r="N316">
        <v>4817.0200000000004</v>
      </c>
      <c r="P316">
        <v>18.399999999999999</v>
      </c>
      <c r="Q316">
        <v>11601.2</v>
      </c>
      <c r="S316">
        <v>0.2717</v>
      </c>
      <c r="T316">
        <v>0.2717</v>
      </c>
      <c r="V316">
        <v>2198670.21</v>
      </c>
      <c r="X316">
        <v>266043.95</v>
      </c>
      <c r="Y316">
        <v>2915564.37</v>
      </c>
      <c r="Z316">
        <v>5380278.5300000003</v>
      </c>
      <c r="AA316">
        <v>0.66486627686940503</v>
      </c>
      <c r="AB316">
        <v>61864944</v>
      </c>
      <c r="AC316">
        <v>3.2063099999999997E-2</v>
      </c>
      <c r="AD316">
        <v>1983581.88</v>
      </c>
      <c r="AE316">
        <v>0</v>
      </c>
      <c r="AF316">
        <v>2198670.21</v>
      </c>
      <c r="AH316">
        <v>445574.31</v>
      </c>
      <c r="AJ316">
        <v>2766237.39</v>
      </c>
      <c r="AK316">
        <v>5230951.5500000007</v>
      </c>
      <c r="AL316">
        <v>0.64641324090199914</v>
      </c>
      <c r="AO316">
        <v>421.95709754163363</v>
      </c>
      <c r="AP316">
        <v>5.0859570664538077E-2</v>
      </c>
    </row>
    <row r="317" spans="1:42" x14ac:dyDescent="0.25">
      <c r="A317" t="s">
        <v>771</v>
      </c>
      <c r="B317" t="s">
        <v>772</v>
      </c>
      <c r="C317" t="s">
        <v>752</v>
      </c>
      <c r="D317" t="s">
        <v>102</v>
      </c>
      <c r="F317">
        <v>431.44</v>
      </c>
      <c r="H317">
        <v>20311169</v>
      </c>
      <c r="I317">
        <v>5773706.9699999997</v>
      </c>
      <c r="J317">
        <v>13382.4</v>
      </c>
      <c r="L317">
        <v>3.51</v>
      </c>
      <c r="M317">
        <v>3.51</v>
      </c>
      <c r="N317">
        <v>1514.35</v>
      </c>
      <c r="P317">
        <v>70.89</v>
      </c>
      <c r="Q317">
        <v>30584.78</v>
      </c>
      <c r="S317">
        <v>0.11650000000000001</v>
      </c>
      <c r="T317">
        <v>0.11650000000000001</v>
      </c>
      <c r="V317">
        <v>672636.86</v>
      </c>
      <c r="X317">
        <v>112880.1</v>
      </c>
      <c r="Y317">
        <v>3142503.9099999997</v>
      </c>
      <c r="Z317">
        <v>3928020.8699999996</v>
      </c>
      <c r="AA317">
        <v>0.68032910059514151</v>
      </c>
      <c r="AB317">
        <v>20311169</v>
      </c>
      <c r="AC317">
        <v>4.6260599999999999E-2</v>
      </c>
      <c r="AD317">
        <v>939606.86</v>
      </c>
      <c r="AE317">
        <v>31102</v>
      </c>
      <c r="AF317">
        <v>703738.86</v>
      </c>
      <c r="AH317">
        <v>454623.23</v>
      </c>
      <c r="AJ317">
        <v>2997174.09</v>
      </c>
      <c r="AK317">
        <v>3813793.05</v>
      </c>
      <c r="AL317">
        <v>0.66054496180986477</v>
      </c>
      <c r="AO317">
        <v>261.63568514741331</v>
      </c>
      <c r="AP317">
        <v>2.9597856653496186E-2</v>
      </c>
    </row>
    <row r="318" spans="1:42" x14ac:dyDescent="0.25">
      <c r="A318" t="s">
        <v>773</v>
      </c>
      <c r="B318" t="s">
        <v>774</v>
      </c>
      <c r="C318" t="s">
        <v>752</v>
      </c>
      <c r="D318" t="s">
        <v>222</v>
      </c>
      <c r="F318">
        <v>662.5</v>
      </c>
      <c r="H318">
        <v>186606651</v>
      </c>
      <c r="I318">
        <v>8948907.4000000004</v>
      </c>
      <c r="J318">
        <v>13507.78</v>
      </c>
      <c r="L318">
        <v>20.85</v>
      </c>
      <c r="M318">
        <v>6.41</v>
      </c>
      <c r="N318">
        <v>4246.62</v>
      </c>
      <c r="P318">
        <v>30.47</v>
      </c>
      <c r="Q318">
        <v>20186.37</v>
      </c>
      <c r="S318">
        <v>0.21709999999999999</v>
      </c>
      <c r="T318">
        <v>0.21709999999999999</v>
      </c>
      <c r="V318">
        <v>1942807.79</v>
      </c>
      <c r="X318">
        <v>316514.56</v>
      </c>
      <c r="Y318">
        <v>3503416.94</v>
      </c>
      <c r="Z318">
        <v>5762739.29</v>
      </c>
      <c r="AA318">
        <v>0.64396009841380186</v>
      </c>
      <c r="AB318">
        <v>188321375</v>
      </c>
      <c r="AC318">
        <v>1.7936000000000001E-2</v>
      </c>
      <c r="AD318">
        <v>3377732.18</v>
      </c>
      <c r="AE318">
        <v>311522.08</v>
      </c>
      <c r="AF318">
        <v>2254329.87</v>
      </c>
      <c r="AH318">
        <v>316646.37</v>
      </c>
      <c r="AJ318">
        <v>3390678.19</v>
      </c>
      <c r="AK318">
        <v>5961522.6200000001</v>
      </c>
      <c r="AL318">
        <v>0.66617323808714346</v>
      </c>
      <c r="AO318">
        <v>477.75782641509431</v>
      </c>
      <c r="AP318">
        <v>5.3092905986491079E-2</v>
      </c>
    </row>
    <row r="319" spans="1:42" x14ac:dyDescent="0.25">
      <c r="A319" t="s">
        <v>775</v>
      </c>
      <c r="B319" t="s">
        <v>776</v>
      </c>
      <c r="C319" t="s">
        <v>752</v>
      </c>
      <c r="D319" t="s">
        <v>102</v>
      </c>
      <c r="F319">
        <v>215.47</v>
      </c>
      <c r="H319">
        <v>12845762</v>
      </c>
      <c r="I319">
        <v>2792269.27</v>
      </c>
      <c r="J319">
        <v>12958.97</v>
      </c>
      <c r="L319">
        <v>4.5999999999999996</v>
      </c>
      <c r="M319">
        <v>4.5999999999999996</v>
      </c>
      <c r="N319">
        <v>991.16</v>
      </c>
      <c r="P319">
        <v>53.72</v>
      </c>
      <c r="Q319">
        <v>11575.04</v>
      </c>
      <c r="S319">
        <v>0.14949999999999999</v>
      </c>
      <c r="T319">
        <v>0.14949999999999999</v>
      </c>
      <c r="V319">
        <v>417444.25</v>
      </c>
      <c r="X319">
        <v>92481.04</v>
      </c>
      <c r="Y319">
        <v>1701426.0700000003</v>
      </c>
      <c r="Z319">
        <v>2211351.3600000003</v>
      </c>
      <c r="AA319">
        <v>0.79195491056634393</v>
      </c>
      <c r="AB319">
        <v>13673286</v>
      </c>
      <c r="AC319">
        <v>4.3682499999999999E-2</v>
      </c>
      <c r="AD319">
        <v>597283.31000000006</v>
      </c>
      <c r="AE319">
        <v>26885.93</v>
      </c>
      <c r="AF319">
        <v>444330.18</v>
      </c>
      <c r="AH319">
        <v>223967</v>
      </c>
      <c r="AJ319">
        <v>1654830.83</v>
      </c>
      <c r="AK319">
        <v>2191642.0499999998</v>
      </c>
      <c r="AL319">
        <v>0.78489638286210117</v>
      </c>
      <c r="AO319">
        <v>429.20610757878126</v>
      </c>
      <c r="AP319">
        <v>4.2197146199124992E-2</v>
      </c>
    </row>
    <row r="320" spans="1:42" x14ac:dyDescent="0.25">
      <c r="A320" t="s">
        <v>777</v>
      </c>
      <c r="B320" t="s">
        <v>778</v>
      </c>
      <c r="C320" t="s">
        <v>779</v>
      </c>
      <c r="D320" t="s">
        <v>211</v>
      </c>
      <c r="F320">
        <v>66.64</v>
      </c>
      <c r="H320">
        <v>12460292</v>
      </c>
      <c r="I320">
        <v>810383.85</v>
      </c>
      <c r="J320">
        <v>12160.62</v>
      </c>
      <c r="L320">
        <v>15.37</v>
      </c>
      <c r="M320">
        <v>10.64</v>
      </c>
      <c r="N320">
        <v>709.04</v>
      </c>
      <c r="P320">
        <v>1.66</v>
      </c>
      <c r="Q320">
        <v>110.62</v>
      </c>
      <c r="S320">
        <v>0.42749999999999999</v>
      </c>
      <c r="T320">
        <v>0.42749999999999999</v>
      </c>
      <c r="V320">
        <v>346439.09</v>
      </c>
      <c r="X320">
        <v>22601.02</v>
      </c>
      <c r="Y320">
        <v>338811.27999999997</v>
      </c>
      <c r="Z320">
        <v>707851.39</v>
      </c>
      <c r="AA320">
        <v>0.87347667404773677</v>
      </c>
      <c r="AB320">
        <v>12460292</v>
      </c>
      <c r="AC320">
        <v>2.7612899999999999E-2</v>
      </c>
      <c r="AD320">
        <v>344064.79</v>
      </c>
      <c r="AE320">
        <v>0</v>
      </c>
      <c r="AF320">
        <v>346439.09</v>
      </c>
      <c r="AH320">
        <v>49756.49</v>
      </c>
      <c r="AJ320">
        <v>332515.92</v>
      </c>
      <c r="AK320">
        <v>701556.03</v>
      </c>
      <c r="AL320">
        <v>0.86570830600831949</v>
      </c>
      <c r="AO320">
        <v>339.15096038415368</v>
      </c>
      <c r="AP320">
        <v>3.2215559461444582E-2</v>
      </c>
    </row>
    <row r="321" spans="1:42" x14ac:dyDescent="0.25">
      <c r="A321" t="s">
        <v>780</v>
      </c>
      <c r="B321" t="s">
        <v>781</v>
      </c>
      <c r="C321" t="s">
        <v>779</v>
      </c>
      <c r="D321" t="s">
        <v>102</v>
      </c>
      <c r="F321">
        <v>523.38</v>
      </c>
      <c r="H321">
        <v>47175498</v>
      </c>
      <c r="I321">
        <v>6266840.8700000001</v>
      </c>
      <c r="J321">
        <v>11973.78</v>
      </c>
      <c r="L321">
        <v>7.52</v>
      </c>
      <c r="M321">
        <v>7.52</v>
      </c>
      <c r="N321">
        <v>3935.81</v>
      </c>
      <c r="P321">
        <v>19.440000000000001</v>
      </c>
      <c r="Q321">
        <v>10174.5</v>
      </c>
      <c r="S321">
        <v>0.2661</v>
      </c>
      <c r="T321">
        <v>0.2661</v>
      </c>
      <c r="V321">
        <v>1667606.35</v>
      </c>
      <c r="X321">
        <v>92696.71</v>
      </c>
      <c r="Y321">
        <v>2527007.5</v>
      </c>
      <c r="Z321">
        <v>4287310.5600000005</v>
      </c>
      <c r="AA321">
        <v>0.68412628450864121</v>
      </c>
      <c r="AB321">
        <v>59879847</v>
      </c>
      <c r="AC321">
        <v>3.4456599999999997E-2</v>
      </c>
      <c r="AD321">
        <v>2063255.93</v>
      </c>
      <c r="AE321">
        <v>105282.35</v>
      </c>
      <c r="AF321">
        <v>1772888.7</v>
      </c>
      <c r="AH321">
        <v>101169.53</v>
      </c>
      <c r="AJ321">
        <v>2495050.7000000002</v>
      </c>
      <c r="AK321">
        <v>4360636.1100000003</v>
      </c>
      <c r="AL321">
        <v>0.69582684489003155</v>
      </c>
      <c r="AO321">
        <v>177.11167793954681</v>
      </c>
      <c r="AP321">
        <v>2.1257611885436595E-2</v>
      </c>
    </row>
    <row r="322" spans="1:42" x14ac:dyDescent="0.25">
      <c r="A322" t="s">
        <v>782</v>
      </c>
      <c r="B322" t="s">
        <v>783</v>
      </c>
      <c r="C322" t="s">
        <v>779</v>
      </c>
      <c r="D322" t="s">
        <v>211</v>
      </c>
      <c r="F322">
        <v>61.3</v>
      </c>
      <c r="H322">
        <v>11982712</v>
      </c>
      <c r="I322">
        <v>748422.67</v>
      </c>
      <c r="J322">
        <v>12209.17</v>
      </c>
      <c r="L322">
        <v>16.010000000000002</v>
      </c>
      <c r="M322">
        <v>11.08</v>
      </c>
      <c r="N322">
        <v>679.2</v>
      </c>
      <c r="P322">
        <v>0.72</v>
      </c>
      <c r="Q322">
        <v>44.13</v>
      </c>
      <c r="S322">
        <v>0.45200000000000001</v>
      </c>
      <c r="T322">
        <v>0.45200000000000001</v>
      </c>
      <c r="V322">
        <v>338287.04</v>
      </c>
      <c r="X322">
        <v>23481.24</v>
      </c>
      <c r="Y322">
        <v>223498.34000000003</v>
      </c>
      <c r="Z322">
        <v>585266.62</v>
      </c>
      <c r="AA322">
        <v>0.78200012300536004</v>
      </c>
      <c r="AB322">
        <v>11982712</v>
      </c>
      <c r="AC322">
        <v>3.3032400000000003E-2</v>
      </c>
      <c r="AD322">
        <v>395817.73</v>
      </c>
      <c r="AE322">
        <v>26003.87</v>
      </c>
      <c r="AF322">
        <v>364290.91</v>
      </c>
      <c r="AH322">
        <v>46975.02</v>
      </c>
      <c r="AJ322">
        <v>213257.79</v>
      </c>
      <c r="AK322">
        <v>601029.93999999994</v>
      </c>
      <c r="AL322">
        <v>0.80306217875522112</v>
      </c>
      <c r="AO322">
        <v>383.05448613376842</v>
      </c>
      <c r="AP322">
        <v>3.9068336595677752E-2</v>
      </c>
    </row>
    <row r="323" spans="1:42" x14ac:dyDescent="0.25">
      <c r="A323" t="s">
        <v>784</v>
      </c>
      <c r="B323" t="s">
        <v>785</v>
      </c>
      <c r="C323" t="s">
        <v>779</v>
      </c>
      <c r="D323" t="s">
        <v>211</v>
      </c>
      <c r="F323">
        <v>123.04</v>
      </c>
      <c r="H323">
        <v>26569452</v>
      </c>
      <c r="I323">
        <v>1552046.55</v>
      </c>
      <c r="J323">
        <v>12614.16</v>
      </c>
      <c r="L323">
        <v>17.11</v>
      </c>
      <c r="M323">
        <v>11.84</v>
      </c>
      <c r="N323">
        <v>1456.79</v>
      </c>
      <c r="P323">
        <v>0</v>
      </c>
      <c r="Q323">
        <v>0</v>
      </c>
      <c r="S323">
        <v>0.49490000000000001</v>
      </c>
      <c r="T323">
        <v>0.49490000000000001</v>
      </c>
      <c r="V323">
        <v>768107.83</v>
      </c>
      <c r="X323">
        <v>62906.14</v>
      </c>
      <c r="Y323">
        <v>575356.45999999985</v>
      </c>
      <c r="Z323">
        <v>1406370.4299999997</v>
      </c>
      <c r="AA323">
        <v>0.9061393358337092</v>
      </c>
      <c r="AB323">
        <v>26569452</v>
      </c>
      <c r="AC323">
        <v>2.1934700000000001E-2</v>
      </c>
      <c r="AD323">
        <v>582792.94999999995</v>
      </c>
      <c r="AE323">
        <v>0</v>
      </c>
      <c r="AF323">
        <v>768107.83</v>
      </c>
      <c r="AH323">
        <v>188374</v>
      </c>
      <c r="AJ323">
        <v>557675.55000000005</v>
      </c>
      <c r="AK323">
        <v>1388689.52</v>
      </c>
      <c r="AL323">
        <v>0.89474733860269851</v>
      </c>
      <c r="AO323">
        <v>511.26576723016905</v>
      </c>
      <c r="AP323">
        <v>4.5298923261118867E-2</v>
      </c>
    </row>
    <row r="324" spans="1:42" x14ac:dyDescent="0.25">
      <c r="A324" t="s">
        <v>786</v>
      </c>
      <c r="B324" t="s">
        <v>787</v>
      </c>
      <c r="C324" t="s">
        <v>779</v>
      </c>
      <c r="D324" t="s">
        <v>211</v>
      </c>
      <c r="F324">
        <v>531.5</v>
      </c>
      <c r="H324">
        <v>118959804</v>
      </c>
      <c r="I324">
        <v>6423454.9500000002</v>
      </c>
      <c r="J324">
        <v>12085.52</v>
      </c>
      <c r="L324">
        <v>18.510000000000002</v>
      </c>
      <c r="M324">
        <v>12.81</v>
      </c>
      <c r="N324">
        <v>6808.51</v>
      </c>
      <c r="P324">
        <v>0.77</v>
      </c>
      <c r="Q324">
        <v>409.25</v>
      </c>
      <c r="S324">
        <v>0.54949999999999999</v>
      </c>
      <c r="T324">
        <v>0.54949999999999999</v>
      </c>
      <c r="V324">
        <v>3529688.49</v>
      </c>
      <c r="X324">
        <v>233493.84</v>
      </c>
      <c r="Y324">
        <v>980657.1</v>
      </c>
      <c r="Z324">
        <v>4743839.43</v>
      </c>
      <c r="AA324">
        <v>0.73851836230282886</v>
      </c>
      <c r="AB324">
        <v>123253648</v>
      </c>
      <c r="AC324">
        <v>2.7135200000000002E-2</v>
      </c>
      <c r="AD324">
        <v>3344512.38</v>
      </c>
      <c r="AE324">
        <v>0</v>
      </c>
      <c r="AF324">
        <v>3529688.49</v>
      </c>
      <c r="AH324">
        <v>179474.86</v>
      </c>
      <c r="AJ324">
        <v>933727.71</v>
      </c>
      <c r="AK324">
        <v>4696910.04</v>
      </c>
      <c r="AL324">
        <v>0.7312124201945247</v>
      </c>
      <c r="AO324">
        <v>439.31108184383817</v>
      </c>
      <c r="AP324">
        <v>4.9712223144899745E-2</v>
      </c>
    </row>
    <row r="325" spans="1:42" x14ac:dyDescent="0.25">
      <c r="A325" t="s">
        <v>788</v>
      </c>
      <c r="B325" t="s">
        <v>789</v>
      </c>
      <c r="C325" t="s">
        <v>779</v>
      </c>
      <c r="D325" t="s">
        <v>222</v>
      </c>
      <c r="F325">
        <v>419</v>
      </c>
      <c r="H325">
        <v>155443508</v>
      </c>
      <c r="I325">
        <v>5482482.6500000004</v>
      </c>
      <c r="J325">
        <v>13084.68</v>
      </c>
      <c r="L325">
        <v>28.35</v>
      </c>
      <c r="M325">
        <v>8.7200000000000006</v>
      </c>
      <c r="N325">
        <v>3653.68</v>
      </c>
      <c r="P325">
        <v>10.3</v>
      </c>
      <c r="Q325">
        <v>4315.7</v>
      </c>
      <c r="S325">
        <v>0.3246</v>
      </c>
      <c r="T325">
        <v>0.3246</v>
      </c>
      <c r="V325">
        <v>1779613.86</v>
      </c>
      <c r="X325">
        <v>264854.40999999997</v>
      </c>
      <c r="Y325">
        <v>1172395.6100000001</v>
      </c>
      <c r="Z325">
        <v>3216863.88</v>
      </c>
      <c r="AA325">
        <v>0.58675313454936329</v>
      </c>
      <c r="AB325">
        <v>155443508</v>
      </c>
      <c r="AC325">
        <v>1.61736E-2</v>
      </c>
      <c r="AD325">
        <v>2514081.12</v>
      </c>
      <c r="AE325">
        <v>238408.07</v>
      </c>
      <c r="AF325">
        <v>2018021.93</v>
      </c>
      <c r="AH325">
        <v>59814.57</v>
      </c>
      <c r="AJ325">
        <v>1147677.42</v>
      </c>
      <c r="AK325">
        <v>3430553.76</v>
      </c>
      <c r="AL325">
        <v>0.62572998019428283</v>
      </c>
      <c r="AO325">
        <v>632.11076372315028</v>
      </c>
      <c r="AP325">
        <v>7.720456478140135E-2</v>
      </c>
    </row>
    <row r="326" spans="1:42" x14ac:dyDescent="0.25">
      <c r="A326" t="s">
        <v>790</v>
      </c>
      <c r="B326" t="s">
        <v>791</v>
      </c>
      <c r="C326" t="s">
        <v>233</v>
      </c>
      <c r="D326" t="s">
        <v>102</v>
      </c>
      <c r="F326">
        <v>341689.53</v>
      </c>
      <c r="H326">
        <v>64448220334</v>
      </c>
      <c r="I326">
        <v>5521468215.1499996</v>
      </c>
      <c r="J326">
        <v>16159.31</v>
      </c>
      <c r="L326">
        <v>11.67</v>
      </c>
      <c r="M326">
        <v>11.67</v>
      </c>
      <c r="N326">
        <v>3987516.81</v>
      </c>
      <c r="P326">
        <v>0.06</v>
      </c>
      <c r="Q326">
        <v>20501.37</v>
      </c>
      <c r="S326">
        <v>0.48530000000000001</v>
      </c>
      <c r="T326">
        <v>0.48530000000000001</v>
      </c>
      <c r="V326">
        <v>2679568524.8099999</v>
      </c>
      <c r="X326">
        <v>193437214.97999999</v>
      </c>
      <c r="Y326">
        <v>1665495099.2999997</v>
      </c>
      <c r="Z326">
        <v>4538500839.0900002</v>
      </c>
      <c r="AA326">
        <v>0.82197355164285857</v>
      </c>
      <c r="AB326">
        <v>83643502527</v>
      </c>
      <c r="AC326">
        <v>2.9082799999999999E-2</v>
      </c>
      <c r="AD326">
        <v>2432587255.29</v>
      </c>
      <c r="AE326">
        <v>0</v>
      </c>
      <c r="AF326">
        <v>2012388524.8099999</v>
      </c>
      <c r="AH326">
        <v>704375960.94000006</v>
      </c>
      <c r="AJ326">
        <v>1540097548.6600001</v>
      </c>
      <c r="AK326">
        <v>3745923288.4499998</v>
      </c>
      <c r="AL326">
        <v>0.67842884220030519</v>
      </c>
      <c r="AO326">
        <v>566.11981929911633</v>
      </c>
      <c r="AP326">
        <v>5.1639395706910236E-2</v>
      </c>
    </row>
    <row r="327" spans="1:42" x14ac:dyDescent="0.25">
      <c r="A327" t="s">
        <v>792</v>
      </c>
      <c r="B327" t="s">
        <v>793</v>
      </c>
      <c r="C327" t="s">
        <v>794</v>
      </c>
      <c r="D327" t="s">
        <v>97</v>
      </c>
      <c r="F327">
        <v>33</v>
      </c>
      <c r="H327">
        <v>0</v>
      </c>
      <c r="I327">
        <v>479021.66</v>
      </c>
      <c r="J327">
        <v>14515.8</v>
      </c>
      <c r="L327">
        <v>0</v>
      </c>
      <c r="M327">
        <v>0</v>
      </c>
      <c r="N327">
        <v>0</v>
      </c>
      <c r="P327">
        <v>0</v>
      </c>
      <c r="Q327">
        <v>0</v>
      </c>
      <c r="S327">
        <v>0</v>
      </c>
      <c r="T327">
        <v>0.1</v>
      </c>
      <c r="V327">
        <v>47902.16</v>
      </c>
      <c r="X327">
        <v>0</v>
      </c>
      <c r="Y327">
        <v>202800.28999999998</v>
      </c>
      <c r="Z327">
        <v>250702.44999999998</v>
      </c>
      <c r="AA327">
        <v>0.52336349466953125</v>
      </c>
      <c r="AB327">
        <v>0</v>
      </c>
      <c r="AC327">
        <v>0</v>
      </c>
      <c r="AD327">
        <v>0</v>
      </c>
      <c r="AE327">
        <v>0</v>
      </c>
      <c r="AF327">
        <v>47902.16</v>
      </c>
      <c r="AH327">
        <v>0</v>
      </c>
      <c r="AJ327">
        <v>202800.29</v>
      </c>
      <c r="AK327">
        <v>250702.45</v>
      </c>
      <c r="AL327">
        <v>0.52336349466953125</v>
      </c>
      <c r="AO327">
        <v>0</v>
      </c>
      <c r="AP327">
        <v>0</v>
      </c>
    </row>
    <row r="328" spans="1:42" x14ac:dyDescent="0.25">
      <c r="A328" t="s">
        <v>795</v>
      </c>
      <c r="B328" t="s">
        <v>796</v>
      </c>
      <c r="C328" t="s">
        <v>794</v>
      </c>
      <c r="D328" t="s">
        <v>102</v>
      </c>
      <c r="F328">
        <v>1600.95</v>
      </c>
      <c r="H328">
        <v>181539636</v>
      </c>
      <c r="I328">
        <v>22225973.640000001</v>
      </c>
      <c r="J328">
        <v>13882.99</v>
      </c>
      <c r="L328">
        <v>8.16</v>
      </c>
      <c r="M328">
        <v>8.16</v>
      </c>
      <c r="N328">
        <v>13063.75</v>
      </c>
      <c r="P328">
        <v>14.21</v>
      </c>
      <c r="Q328">
        <v>22749.49</v>
      </c>
      <c r="S328">
        <v>0.29659999999999997</v>
      </c>
      <c r="T328">
        <v>0.29659999999999997</v>
      </c>
      <c r="V328">
        <v>6592223.7800000003</v>
      </c>
      <c r="X328">
        <v>156924.6</v>
      </c>
      <c r="Y328">
        <v>7800256.9399999995</v>
      </c>
      <c r="Z328">
        <v>14549405.32</v>
      </c>
      <c r="AA328">
        <v>0.654612731737227</v>
      </c>
      <c r="AB328">
        <v>191826130</v>
      </c>
      <c r="AC328">
        <v>4.3187299999999998E-2</v>
      </c>
      <c r="AD328">
        <v>8284452.6200000001</v>
      </c>
      <c r="AE328">
        <v>501915.07</v>
      </c>
      <c r="AF328">
        <v>7094138.8499999996</v>
      </c>
      <c r="AH328">
        <v>360911.98</v>
      </c>
      <c r="AJ328">
        <v>7675602.5300000003</v>
      </c>
      <c r="AK328">
        <v>14926665.98</v>
      </c>
      <c r="AL328">
        <v>0.67158659601469772</v>
      </c>
      <c r="AO328">
        <v>98.019675817483375</v>
      </c>
      <c r="AP328">
        <v>1.0513037553748489E-2</v>
      </c>
    </row>
    <row r="329" spans="1:42" x14ac:dyDescent="0.25">
      <c r="A329" t="s">
        <v>797</v>
      </c>
      <c r="B329" t="s">
        <v>798</v>
      </c>
      <c r="C329" t="s">
        <v>794</v>
      </c>
      <c r="D329" t="s">
        <v>102</v>
      </c>
      <c r="F329">
        <v>667.71</v>
      </c>
      <c r="H329">
        <v>164153740</v>
      </c>
      <c r="I329">
        <v>8808361.4900000002</v>
      </c>
      <c r="J329">
        <v>13191.89</v>
      </c>
      <c r="L329">
        <v>18.63</v>
      </c>
      <c r="M329">
        <v>18.63</v>
      </c>
      <c r="N329">
        <v>12439.43</v>
      </c>
      <c r="P329">
        <v>44.89</v>
      </c>
      <c r="Q329">
        <v>29973.5</v>
      </c>
      <c r="S329">
        <v>0.8286</v>
      </c>
      <c r="T329">
        <v>0.8286</v>
      </c>
      <c r="V329">
        <v>7298608.3300000001</v>
      </c>
      <c r="X329">
        <v>393101.9</v>
      </c>
      <c r="Y329">
        <v>667253.55000000005</v>
      </c>
      <c r="Z329">
        <v>8358963.7800000003</v>
      </c>
      <c r="AA329">
        <v>0.9489805555198666</v>
      </c>
      <c r="AB329">
        <v>173344177</v>
      </c>
      <c r="AC329">
        <v>4.6774299999999998E-2</v>
      </c>
      <c r="AD329">
        <v>8108052.5300000003</v>
      </c>
      <c r="AE329">
        <v>670705.46</v>
      </c>
      <c r="AF329">
        <v>7969313.79</v>
      </c>
      <c r="AH329">
        <v>126819.74</v>
      </c>
      <c r="AJ329">
        <v>660783.27</v>
      </c>
      <c r="AK329">
        <v>9023198.9600000009</v>
      </c>
      <c r="AL329">
        <v>1.0243901740685715</v>
      </c>
      <c r="AO329">
        <v>588.7314852256219</v>
      </c>
      <c r="AP329">
        <v>4.3565691252362676E-2</v>
      </c>
    </row>
    <row r="330" spans="1:42" x14ac:dyDescent="0.25">
      <c r="A330" t="s">
        <v>799</v>
      </c>
      <c r="B330" t="s">
        <v>800</v>
      </c>
      <c r="C330" t="s">
        <v>794</v>
      </c>
      <c r="D330" t="s">
        <v>102</v>
      </c>
      <c r="F330">
        <v>435.21</v>
      </c>
      <c r="H330">
        <v>76067948</v>
      </c>
      <c r="I330">
        <v>5942186.0700000003</v>
      </c>
      <c r="J330">
        <v>13653.6</v>
      </c>
      <c r="L330">
        <v>12.8</v>
      </c>
      <c r="M330">
        <v>12.8</v>
      </c>
      <c r="N330">
        <v>5570.68</v>
      </c>
      <c r="P330">
        <v>0.75</v>
      </c>
      <c r="Q330">
        <v>326.39999999999998</v>
      </c>
      <c r="S330">
        <v>0.54900000000000004</v>
      </c>
      <c r="T330">
        <v>0.54900000000000004</v>
      </c>
      <c r="V330">
        <v>3262260.15</v>
      </c>
      <c r="X330">
        <v>111670.5</v>
      </c>
      <c r="Y330">
        <v>1611316.3</v>
      </c>
      <c r="Z330">
        <v>4985246.95</v>
      </c>
      <c r="AA330">
        <v>0.83895840542065014</v>
      </c>
      <c r="AB330">
        <v>76067948</v>
      </c>
      <c r="AC330">
        <v>5.1964799999999998E-2</v>
      </c>
      <c r="AD330">
        <v>3952855.7</v>
      </c>
      <c r="AE330">
        <v>379136.95</v>
      </c>
      <c r="AF330">
        <v>3641397.1</v>
      </c>
      <c r="AH330">
        <v>166487.88</v>
      </c>
      <c r="AJ330">
        <v>1584504.82</v>
      </c>
      <c r="AK330">
        <v>5337572.42</v>
      </c>
      <c r="AL330">
        <v>0.89825063657086046</v>
      </c>
      <c r="AO330">
        <v>256.58992210656925</v>
      </c>
      <c r="AP330">
        <v>2.0921589669035349E-2</v>
      </c>
    </row>
    <row r="331" spans="1:42" x14ac:dyDescent="0.25">
      <c r="A331" t="s">
        <v>801</v>
      </c>
      <c r="B331" t="s">
        <v>802</v>
      </c>
      <c r="C331" t="s">
        <v>794</v>
      </c>
      <c r="D331" t="s">
        <v>102</v>
      </c>
      <c r="F331">
        <v>3749.75</v>
      </c>
      <c r="H331">
        <v>506528849</v>
      </c>
      <c r="I331">
        <v>49320682.789999999</v>
      </c>
      <c r="J331">
        <v>13153.05</v>
      </c>
      <c r="L331">
        <v>10.27</v>
      </c>
      <c r="M331">
        <v>10.27</v>
      </c>
      <c r="N331">
        <v>38509.93</v>
      </c>
      <c r="P331">
        <v>2.75</v>
      </c>
      <c r="Q331">
        <v>10311.81</v>
      </c>
      <c r="S331">
        <v>0.40699999999999997</v>
      </c>
      <c r="T331">
        <v>0.40699999999999997</v>
      </c>
      <c r="V331">
        <v>20073517.890000001</v>
      </c>
      <c r="X331">
        <v>752311.87</v>
      </c>
      <c r="Y331">
        <v>11143933.33</v>
      </c>
      <c r="Z331">
        <v>31969763.090000004</v>
      </c>
      <c r="AA331">
        <v>0.64820195669476866</v>
      </c>
      <c r="AB331">
        <v>561169334</v>
      </c>
      <c r="AC331">
        <v>4.9895299999999997E-2</v>
      </c>
      <c r="AD331">
        <v>27999712.27</v>
      </c>
      <c r="AE331">
        <v>3225961.11</v>
      </c>
      <c r="AF331">
        <v>23299479</v>
      </c>
      <c r="AH331">
        <v>551999.18000000005</v>
      </c>
      <c r="AJ331">
        <v>10949741.09</v>
      </c>
      <c r="AK331">
        <v>35001531.960000001</v>
      </c>
      <c r="AL331">
        <v>0.70967249397238119</v>
      </c>
      <c r="AO331">
        <v>200.62987399159942</v>
      </c>
      <c r="AP331">
        <v>2.1493684072449951E-2</v>
      </c>
    </row>
    <row r="332" spans="1:42" x14ac:dyDescent="0.25">
      <c r="A332" t="s">
        <v>803</v>
      </c>
      <c r="B332" t="s">
        <v>804</v>
      </c>
      <c r="C332" t="s">
        <v>794</v>
      </c>
      <c r="D332" t="s">
        <v>102</v>
      </c>
      <c r="F332">
        <v>6485.5</v>
      </c>
      <c r="H332">
        <v>697188459</v>
      </c>
      <c r="I332">
        <v>98373021.120000005</v>
      </c>
      <c r="J332">
        <v>15168.14</v>
      </c>
      <c r="L332">
        <v>7.08</v>
      </c>
      <c r="M332">
        <v>7.08</v>
      </c>
      <c r="N332">
        <v>45917.34</v>
      </c>
      <c r="P332">
        <v>23.52</v>
      </c>
      <c r="Q332">
        <v>152538.96</v>
      </c>
      <c r="S332">
        <v>0.246</v>
      </c>
      <c r="T332">
        <v>0.246</v>
      </c>
      <c r="V332">
        <v>24199763.190000001</v>
      </c>
      <c r="X332">
        <v>1355700.81</v>
      </c>
      <c r="Y332">
        <v>36537144.18</v>
      </c>
      <c r="Z332">
        <v>62092608.18</v>
      </c>
      <c r="AA332">
        <v>0.63119549926454466</v>
      </c>
      <c r="AB332">
        <v>714218884</v>
      </c>
      <c r="AC332">
        <v>6.4723500000000003E-2</v>
      </c>
      <c r="AD332">
        <v>46226745.93</v>
      </c>
      <c r="AE332">
        <v>5418637.75</v>
      </c>
      <c r="AF332">
        <v>29618400.940000001</v>
      </c>
      <c r="AH332">
        <v>3723910.6</v>
      </c>
      <c r="AJ332">
        <v>35163749.189999998</v>
      </c>
      <c r="AK332">
        <v>66137850.939999998</v>
      </c>
      <c r="AL332">
        <v>0.67231696441773359</v>
      </c>
      <c r="AO332">
        <v>209.03566571582763</v>
      </c>
      <c r="AP332">
        <v>2.0498107977985052E-2</v>
      </c>
    </row>
    <row r="333" spans="1:42" x14ac:dyDescent="0.25">
      <c r="A333" t="s">
        <v>805</v>
      </c>
      <c r="B333" t="s">
        <v>806</v>
      </c>
      <c r="C333" t="s">
        <v>794</v>
      </c>
      <c r="D333" t="s">
        <v>102</v>
      </c>
      <c r="F333">
        <v>701.75</v>
      </c>
      <c r="H333">
        <v>143798738</v>
      </c>
      <c r="I333">
        <v>9374891.9700000007</v>
      </c>
      <c r="J333">
        <v>13359.3</v>
      </c>
      <c r="L333">
        <v>15.33</v>
      </c>
      <c r="M333">
        <v>15.33</v>
      </c>
      <c r="N333">
        <v>10757.82</v>
      </c>
      <c r="P333">
        <v>11.56</v>
      </c>
      <c r="Q333">
        <v>8112.23</v>
      </c>
      <c r="S333">
        <v>0.68489999999999995</v>
      </c>
      <c r="T333">
        <v>0.68489999999999995</v>
      </c>
      <c r="V333">
        <v>6420863.5099999998</v>
      </c>
      <c r="X333">
        <v>163476.31</v>
      </c>
      <c r="Y333">
        <v>729781.06999999983</v>
      </c>
      <c r="Z333">
        <v>7314120.8899999987</v>
      </c>
      <c r="AA333">
        <v>0.78018188512523179</v>
      </c>
      <c r="AB333">
        <v>163077036</v>
      </c>
      <c r="AC333">
        <v>4.54624E-2</v>
      </c>
      <c r="AD333">
        <v>7413873.4400000004</v>
      </c>
      <c r="AE333">
        <v>680112.5</v>
      </c>
      <c r="AF333">
        <v>7100976.0099999998</v>
      </c>
      <c r="AH333">
        <v>102252.55</v>
      </c>
      <c r="AJ333">
        <v>707304.1</v>
      </c>
      <c r="AK333">
        <v>7971756.419999999</v>
      </c>
      <c r="AL333">
        <v>0.85033048332822536</v>
      </c>
      <c r="AO333">
        <v>232.95519771998573</v>
      </c>
      <c r="AP333">
        <v>2.0506937415932739E-2</v>
      </c>
    </row>
    <row r="334" spans="1:42" x14ac:dyDescent="0.25">
      <c r="A334" t="s">
        <v>807</v>
      </c>
      <c r="B334" t="s">
        <v>808</v>
      </c>
      <c r="C334" t="s">
        <v>794</v>
      </c>
      <c r="D334" t="s">
        <v>102</v>
      </c>
      <c r="F334">
        <v>1899.37</v>
      </c>
      <c r="H334">
        <v>297346988</v>
      </c>
      <c r="I334">
        <v>26436225.050000001</v>
      </c>
      <c r="J334">
        <v>13918.41</v>
      </c>
      <c r="L334">
        <v>11.24</v>
      </c>
      <c r="M334">
        <v>11.24</v>
      </c>
      <c r="N334">
        <v>21348.91</v>
      </c>
      <c r="P334">
        <v>0.47</v>
      </c>
      <c r="Q334">
        <v>892.7</v>
      </c>
      <c r="S334">
        <v>0.46100000000000002</v>
      </c>
      <c r="T334">
        <v>0.46100000000000002</v>
      </c>
      <c r="V334">
        <v>12187099.74</v>
      </c>
      <c r="X334">
        <v>345962.55</v>
      </c>
      <c r="Y334">
        <v>6178237.6000000006</v>
      </c>
      <c r="Z334">
        <v>18711299.890000001</v>
      </c>
      <c r="AA334">
        <v>0.70779015743021145</v>
      </c>
      <c r="AB334">
        <v>308992693</v>
      </c>
      <c r="AC334">
        <v>4.55529E-2</v>
      </c>
      <c r="AD334">
        <v>14075513.24</v>
      </c>
      <c r="AE334">
        <v>870558.62</v>
      </c>
      <c r="AF334">
        <v>13057658.359999999</v>
      </c>
      <c r="AH334">
        <v>659885.64</v>
      </c>
      <c r="AJ334">
        <v>5985412.5199999996</v>
      </c>
      <c r="AK334">
        <v>19389033.43</v>
      </c>
      <c r="AL334">
        <v>0.73342670495990503</v>
      </c>
      <c r="AO334">
        <v>182.14594839341467</v>
      </c>
      <c r="AP334">
        <v>1.7843207669377876E-2</v>
      </c>
    </row>
    <row r="335" spans="1:42" x14ac:dyDescent="0.25">
      <c r="A335" t="s">
        <v>809</v>
      </c>
      <c r="B335" t="s">
        <v>810</v>
      </c>
      <c r="C335" t="s">
        <v>794</v>
      </c>
      <c r="D335" t="s">
        <v>102</v>
      </c>
      <c r="F335">
        <v>799.79</v>
      </c>
      <c r="H335">
        <v>135275131</v>
      </c>
      <c r="I335">
        <v>10694203.560000001</v>
      </c>
      <c r="J335">
        <v>13371.26</v>
      </c>
      <c r="L335">
        <v>12.64</v>
      </c>
      <c r="M335">
        <v>12.64</v>
      </c>
      <c r="N335">
        <v>10109.34</v>
      </c>
      <c r="P335">
        <v>0.5</v>
      </c>
      <c r="Q335">
        <v>399.89</v>
      </c>
      <c r="S335">
        <v>0.54</v>
      </c>
      <c r="T335">
        <v>0.54</v>
      </c>
      <c r="V335">
        <v>5774869.9199999999</v>
      </c>
      <c r="X335">
        <v>99939.66</v>
      </c>
      <c r="Y335">
        <v>1662466.7</v>
      </c>
      <c r="Z335">
        <v>7537276.2800000003</v>
      </c>
      <c r="AA335">
        <v>0.70480015063412538</v>
      </c>
      <c r="AB335">
        <v>135275131</v>
      </c>
      <c r="AC335">
        <v>5.1006000000000003E-2</v>
      </c>
      <c r="AD335">
        <v>6899843.3300000001</v>
      </c>
      <c r="AE335">
        <v>607485.64</v>
      </c>
      <c r="AF335">
        <v>6382355.5599999996</v>
      </c>
      <c r="AH335">
        <v>113459.52</v>
      </c>
      <c r="AJ335">
        <v>1628973.46</v>
      </c>
      <c r="AK335">
        <v>8111268.6799999997</v>
      </c>
      <c r="AL335">
        <v>0.75847337620717581</v>
      </c>
      <c r="AO335">
        <v>124.95737631128172</v>
      </c>
      <c r="AP335">
        <v>1.2321088592025287E-2</v>
      </c>
    </row>
    <row r="336" spans="1:42" x14ac:dyDescent="0.25">
      <c r="A336" t="s">
        <v>811</v>
      </c>
      <c r="B336" t="s">
        <v>812</v>
      </c>
      <c r="C336" t="s">
        <v>813</v>
      </c>
      <c r="D336" t="s">
        <v>97</v>
      </c>
      <c r="F336">
        <v>38</v>
      </c>
      <c r="H336">
        <v>0</v>
      </c>
      <c r="I336">
        <v>463620.88</v>
      </c>
      <c r="J336">
        <v>12200.54</v>
      </c>
      <c r="L336">
        <v>0</v>
      </c>
      <c r="M336">
        <v>0</v>
      </c>
      <c r="N336">
        <v>0</v>
      </c>
      <c r="P336">
        <v>0</v>
      </c>
      <c r="Q336">
        <v>0</v>
      </c>
      <c r="S336">
        <v>0</v>
      </c>
      <c r="T336">
        <v>0.1</v>
      </c>
      <c r="V336">
        <v>46362.080000000002</v>
      </c>
      <c r="X336">
        <v>0</v>
      </c>
      <c r="Y336">
        <v>538545.79</v>
      </c>
      <c r="Z336">
        <v>584907.87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46362.080000000002</v>
      </c>
      <c r="AH336">
        <v>0</v>
      </c>
      <c r="AJ336">
        <v>538545.79</v>
      </c>
      <c r="AK336">
        <v>584907.87</v>
      </c>
      <c r="AL336">
        <v>1.261608126881602</v>
      </c>
      <c r="AO336">
        <v>0</v>
      </c>
      <c r="AP336">
        <v>0</v>
      </c>
    </row>
    <row r="337" spans="1:42" x14ac:dyDescent="0.25">
      <c r="A337" t="s">
        <v>814</v>
      </c>
      <c r="B337" t="s">
        <v>815</v>
      </c>
      <c r="C337" t="s">
        <v>813</v>
      </c>
      <c r="D337" t="s">
        <v>97</v>
      </c>
      <c r="F337">
        <v>223.3</v>
      </c>
      <c r="H337">
        <v>0</v>
      </c>
      <c r="I337">
        <v>2954138.03</v>
      </c>
      <c r="J337">
        <v>13229.45</v>
      </c>
      <c r="L337">
        <v>0</v>
      </c>
      <c r="M337">
        <v>0</v>
      </c>
      <c r="N337">
        <v>0</v>
      </c>
      <c r="P337">
        <v>0</v>
      </c>
      <c r="Q337">
        <v>0</v>
      </c>
      <c r="S337">
        <v>0</v>
      </c>
      <c r="T337">
        <v>0.1</v>
      </c>
      <c r="V337">
        <v>295413.8</v>
      </c>
      <c r="X337">
        <v>0</v>
      </c>
      <c r="Y337">
        <v>1684932.01</v>
      </c>
      <c r="Z337">
        <v>1980345.81</v>
      </c>
      <c r="AA337">
        <v>0.67036333099168022</v>
      </c>
      <c r="AB337">
        <v>0</v>
      </c>
      <c r="AC337">
        <v>0</v>
      </c>
      <c r="AD337">
        <v>0</v>
      </c>
      <c r="AE337">
        <v>0</v>
      </c>
      <c r="AF337">
        <v>295413.8</v>
      </c>
      <c r="AH337">
        <v>0</v>
      </c>
      <c r="AJ337">
        <v>1684932.01</v>
      </c>
      <c r="AK337">
        <v>1980345.81</v>
      </c>
      <c r="AL337">
        <v>0.67036333099168022</v>
      </c>
      <c r="AO337">
        <v>0</v>
      </c>
      <c r="AP337">
        <v>0</v>
      </c>
    </row>
    <row r="338" spans="1:42" x14ac:dyDescent="0.25">
      <c r="A338" t="s">
        <v>816</v>
      </c>
      <c r="B338" t="s">
        <v>817</v>
      </c>
      <c r="C338" t="s">
        <v>818</v>
      </c>
      <c r="D338" t="s">
        <v>102</v>
      </c>
      <c r="F338">
        <v>1687.13</v>
      </c>
      <c r="H338">
        <v>466068154</v>
      </c>
      <c r="I338">
        <v>21216146.629999999</v>
      </c>
      <c r="J338">
        <v>12575.28</v>
      </c>
      <c r="L338">
        <v>21.96</v>
      </c>
      <c r="M338">
        <v>21.96</v>
      </c>
      <c r="N338">
        <v>37049.370000000003</v>
      </c>
      <c r="P338">
        <v>100.6</v>
      </c>
      <c r="Q338">
        <v>169725.27</v>
      </c>
      <c r="S338">
        <v>0.92220000000000002</v>
      </c>
      <c r="T338">
        <v>0.9</v>
      </c>
      <c r="V338">
        <v>19094531.960000001</v>
      </c>
      <c r="X338">
        <v>1130348.18</v>
      </c>
      <c r="Y338">
        <v>2150371.1999999997</v>
      </c>
      <c r="Z338">
        <v>22375251.34</v>
      </c>
      <c r="AA338">
        <v>1</v>
      </c>
      <c r="AB338">
        <v>466068154</v>
      </c>
      <c r="AC338">
        <v>2.9748400000000001E-2</v>
      </c>
      <c r="AD338">
        <v>13864781.869999999</v>
      </c>
      <c r="AE338">
        <v>0</v>
      </c>
      <c r="AF338">
        <v>19094531.960000001</v>
      </c>
      <c r="AH338">
        <v>858841.64</v>
      </c>
      <c r="AJ338">
        <v>2150371.2000000002</v>
      </c>
      <c r="AK338">
        <v>22375251.34</v>
      </c>
      <c r="AL338">
        <v>1.054633140042547</v>
      </c>
      <c r="AO338">
        <v>669.98285846378155</v>
      </c>
      <c r="AP338">
        <v>5.0517786943438191E-2</v>
      </c>
    </row>
    <row r="339" spans="1:42" x14ac:dyDescent="0.25">
      <c r="A339" t="s">
        <v>819</v>
      </c>
      <c r="B339" t="s">
        <v>820</v>
      </c>
      <c r="C339" t="s">
        <v>818</v>
      </c>
      <c r="D339" t="s">
        <v>102</v>
      </c>
      <c r="F339">
        <v>643.29</v>
      </c>
      <c r="H339">
        <v>152827041</v>
      </c>
      <c r="I339">
        <v>7858804.5800000001</v>
      </c>
      <c r="J339">
        <v>12216.58</v>
      </c>
      <c r="L339">
        <v>19.440000000000001</v>
      </c>
      <c r="M339">
        <v>19.440000000000001</v>
      </c>
      <c r="N339">
        <v>12505.55</v>
      </c>
      <c r="P339">
        <v>56.4</v>
      </c>
      <c r="Q339">
        <v>36281.550000000003</v>
      </c>
      <c r="S339">
        <v>0.85619999999999996</v>
      </c>
      <c r="T339">
        <v>0.85619999999999996</v>
      </c>
      <c r="V339">
        <v>6728708.4800000004</v>
      </c>
      <c r="X339">
        <v>324239.77</v>
      </c>
      <c r="Y339">
        <v>886790.87999999989</v>
      </c>
      <c r="Z339">
        <v>7939739.1299999999</v>
      </c>
      <c r="AA339">
        <v>1</v>
      </c>
      <c r="AB339">
        <v>152827041</v>
      </c>
      <c r="AC339">
        <v>4.6147500000000001E-2</v>
      </c>
      <c r="AD339">
        <v>7052585.8700000001</v>
      </c>
      <c r="AE339">
        <v>277303.82</v>
      </c>
      <c r="AF339">
        <v>7006012.2999999998</v>
      </c>
      <c r="AH339">
        <v>267446.40000000002</v>
      </c>
      <c r="AJ339">
        <v>886790.88</v>
      </c>
      <c r="AK339">
        <v>8217042.9500000002</v>
      </c>
      <c r="AL339">
        <v>1.0455843336417459</v>
      </c>
      <c r="AO339">
        <v>504.03359293631183</v>
      </c>
      <c r="AP339">
        <v>3.9459422565145535E-2</v>
      </c>
    </row>
    <row r="340" spans="1:42" x14ac:dyDescent="0.25">
      <c r="A340" t="s">
        <v>821</v>
      </c>
      <c r="B340" t="s">
        <v>822</v>
      </c>
      <c r="C340" t="s">
        <v>823</v>
      </c>
      <c r="D340" t="s">
        <v>102</v>
      </c>
      <c r="F340">
        <v>483.7</v>
      </c>
      <c r="H340">
        <v>51004121</v>
      </c>
      <c r="I340">
        <v>6148962.5700000003</v>
      </c>
      <c r="J340">
        <v>12712.34</v>
      </c>
      <c r="L340">
        <v>8.2899999999999991</v>
      </c>
      <c r="M340">
        <v>8.2899999999999991</v>
      </c>
      <c r="N340">
        <v>4009.87</v>
      </c>
      <c r="P340">
        <v>13.24</v>
      </c>
      <c r="Q340">
        <v>6404.18</v>
      </c>
      <c r="S340">
        <v>0.30299999999999999</v>
      </c>
      <c r="T340">
        <v>0.30299999999999999</v>
      </c>
      <c r="V340">
        <v>1863135.65</v>
      </c>
      <c r="X340">
        <v>556421.80000000005</v>
      </c>
      <c r="Y340">
        <v>1496902.42</v>
      </c>
      <c r="Z340">
        <v>3916459.87</v>
      </c>
      <c r="AA340">
        <v>0.63693018544427404</v>
      </c>
      <c r="AB340">
        <v>52471046</v>
      </c>
      <c r="AC340">
        <v>5.6210400000000001E-2</v>
      </c>
      <c r="AD340">
        <v>2949418.48</v>
      </c>
      <c r="AE340">
        <v>329143.69</v>
      </c>
      <c r="AF340">
        <v>2192279.34</v>
      </c>
      <c r="AH340">
        <v>175097.60000000001</v>
      </c>
      <c r="AJ340">
        <v>1433329.76</v>
      </c>
      <c r="AK340">
        <v>4182030.8999999994</v>
      </c>
      <c r="AL340">
        <v>0.68011975229831323</v>
      </c>
      <c r="AO340">
        <v>1150.3448418441185</v>
      </c>
      <c r="AP340">
        <v>0.13305061901862086</v>
      </c>
    </row>
    <row r="341" spans="1:42" x14ac:dyDescent="0.25">
      <c r="A341" t="s">
        <v>826</v>
      </c>
      <c r="B341" t="s">
        <v>827</v>
      </c>
      <c r="C341" t="s">
        <v>823</v>
      </c>
      <c r="D341" t="s">
        <v>102</v>
      </c>
      <c r="F341">
        <v>1695.46</v>
      </c>
      <c r="H341">
        <v>233548394</v>
      </c>
      <c r="I341">
        <v>21256686.039999999</v>
      </c>
      <c r="J341">
        <v>12537.41</v>
      </c>
      <c r="L341">
        <v>10.98</v>
      </c>
      <c r="M341">
        <v>10.98</v>
      </c>
      <c r="N341">
        <v>18616.150000000001</v>
      </c>
      <c r="P341">
        <v>0.9</v>
      </c>
      <c r="Q341">
        <v>1525.91</v>
      </c>
      <c r="S341">
        <v>0.44640000000000002</v>
      </c>
      <c r="T341">
        <v>0.44640000000000002</v>
      </c>
      <c r="V341">
        <v>9488984.6400000006</v>
      </c>
      <c r="X341">
        <v>797910.58</v>
      </c>
      <c r="Y341">
        <v>6155903.7799999993</v>
      </c>
      <c r="Z341">
        <v>16442799</v>
      </c>
      <c r="AA341">
        <v>0.7735353934784841</v>
      </c>
      <c r="AB341">
        <v>233548394</v>
      </c>
      <c r="AC341">
        <v>4.6904800000000003E-2</v>
      </c>
      <c r="AD341">
        <v>10954540.710000001</v>
      </c>
      <c r="AE341">
        <v>654224.22</v>
      </c>
      <c r="AF341">
        <v>10143208.859999999</v>
      </c>
      <c r="AH341">
        <v>612755.85</v>
      </c>
      <c r="AJ341">
        <v>6017136.2599999998</v>
      </c>
      <c r="AK341">
        <v>16958255.699999999</v>
      </c>
      <c r="AL341">
        <v>0.79778454967479961</v>
      </c>
      <c r="AO341">
        <v>470.6159862220282</v>
      </c>
      <c r="AP341">
        <v>4.705145352891453E-2</v>
      </c>
    </row>
    <row r="342" spans="1:42" x14ac:dyDescent="0.25">
      <c r="A342" t="s">
        <v>828</v>
      </c>
      <c r="B342" t="s">
        <v>829</v>
      </c>
      <c r="C342" t="s">
        <v>823</v>
      </c>
      <c r="D342" t="s">
        <v>102</v>
      </c>
      <c r="F342">
        <v>299.45</v>
      </c>
      <c r="H342">
        <v>43121251</v>
      </c>
      <c r="I342">
        <v>3721718.94</v>
      </c>
      <c r="J342">
        <v>12428.51</v>
      </c>
      <c r="L342">
        <v>11.58</v>
      </c>
      <c r="M342">
        <v>11.58</v>
      </c>
      <c r="N342">
        <v>3467.63</v>
      </c>
      <c r="P342">
        <v>0.12</v>
      </c>
      <c r="Q342">
        <v>35.93</v>
      </c>
      <c r="S342">
        <v>0.48020000000000002</v>
      </c>
      <c r="T342">
        <v>0.48020000000000002</v>
      </c>
      <c r="V342">
        <v>1787169.43</v>
      </c>
      <c r="X342">
        <v>80191.070000000007</v>
      </c>
      <c r="Y342">
        <v>775664.98</v>
      </c>
      <c r="Z342">
        <v>2643025.48</v>
      </c>
      <c r="AA342">
        <v>0.71016256805249245</v>
      </c>
      <c r="AB342">
        <v>44029289</v>
      </c>
      <c r="AC342">
        <v>5.2478499999999997E-2</v>
      </c>
      <c r="AD342">
        <v>2310591.04</v>
      </c>
      <c r="AE342">
        <v>251347.05</v>
      </c>
      <c r="AF342">
        <v>2038516.48</v>
      </c>
      <c r="AH342">
        <v>136236.04999999999</v>
      </c>
      <c r="AJ342">
        <v>736178.67</v>
      </c>
      <c r="AK342">
        <v>2854886.2199999997</v>
      </c>
      <c r="AL342">
        <v>0.76708807570514714</v>
      </c>
      <c r="AO342">
        <v>267.79452329270333</v>
      </c>
      <c r="AP342">
        <v>2.8089059885545987E-2</v>
      </c>
    </row>
    <row r="343" spans="1:42" x14ac:dyDescent="0.25">
      <c r="A343" t="s">
        <v>830</v>
      </c>
      <c r="B343" t="s">
        <v>831</v>
      </c>
      <c r="C343" t="s">
        <v>823</v>
      </c>
      <c r="D343" t="s">
        <v>222</v>
      </c>
      <c r="F343">
        <v>685</v>
      </c>
      <c r="H343">
        <v>208700462</v>
      </c>
      <c r="I343">
        <v>9215203.1699999999</v>
      </c>
      <c r="J343">
        <v>13452.85</v>
      </c>
      <c r="L343">
        <v>22.64</v>
      </c>
      <c r="M343">
        <v>6.96</v>
      </c>
      <c r="N343">
        <v>4767.6000000000004</v>
      </c>
      <c r="P343">
        <v>24.7</v>
      </c>
      <c r="Q343">
        <v>16919.5</v>
      </c>
      <c r="S343">
        <v>0.2407</v>
      </c>
      <c r="T343">
        <v>0.2407</v>
      </c>
      <c r="V343">
        <v>2218099.4</v>
      </c>
      <c r="X343">
        <v>456746.05</v>
      </c>
      <c r="Y343">
        <v>2688783.16</v>
      </c>
      <c r="Z343">
        <v>5363628.6099999994</v>
      </c>
      <c r="AA343">
        <v>0.58204127581920684</v>
      </c>
      <c r="AB343">
        <v>211534266</v>
      </c>
      <c r="AC343">
        <v>2.3967700000000002E-2</v>
      </c>
      <c r="AD343">
        <v>5069989.82</v>
      </c>
      <c r="AE343">
        <v>686450.02</v>
      </c>
      <c r="AF343">
        <v>2904549.42</v>
      </c>
      <c r="AH343">
        <v>209014.8</v>
      </c>
      <c r="AJ343">
        <v>2601423.6</v>
      </c>
      <c r="AK343">
        <v>5962719.0700000003</v>
      </c>
      <c r="AL343">
        <v>0.64705237204227595</v>
      </c>
      <c r="AO343">
        <v>666.78255474452556</v>
      </c>
      <c r="AP343">
        <v>7.6600296716645408E-2</v>
      </c>
    </row>
    <row r="344" spans="1:42" x14ac:dyDescent="0.25">
      <c r="A344" t="s">
        <v>832</v>
      </c>
      <c r="B344" t="s">
        <v>833</v>
      </c>
      <c r="C344" t="s">
        <v>823</v>
      </c>
      <c r="D344" t="s">
        <v>222</v>
      </c>
      <c r="F344">
        <v>228.5</v>
      </c>
      <c r="H344">
        <v>119189512</v>
      </c>
      <c r="I344">
        <v>2924550.64</v>
      </c>
      <c r="J344">
        <v>12798.9</v>
      </c>
      <c r="L344">
        <v>40.75</v>
      </c>
      <c r="M344">
        <v>12.53</v>
      </c>
      <c r="N344">
        <v>2863.1</v>
      </c>
      <c r="P344">
        <v>0.36</v>
      </c>
      <c r="Q344">
        <v>82.26</v>
      </c>
      <c r="S344">
        <v>0.53380000000000005</v>
      </c>
      <c r="T344">
        <v>0.53380000000000005</v>
      </c>
      <c r="V344">
        <v>1561125.13</v>
      </c>
      <c r="X344">
        <v>140707.09</v>
      </c>
      <c r="Y344">
        <v>661861.18999999994</v>
      </c>
      <c r="Z344">
        <v>2363693.41</v>
      </c>
      <c r="AA344">
        <v>0.80822447649598572</v>
      </c>
      <c r="AB344">
        <v>119189512</v>
      </c>
      <c r="AC344">
        <v>2.5074800000000001E-2</v>
      </c>
      <c r="AD344">
        <v>2988653.17</v>
      </c>
      <c r="AE344">
        <v>762014.46</v>
      </c>
      <c r="AF344">
        <v>2323139.59</v>
      </c>
      <c r="AH344">
        <v>57897.440000000002</v>
      </c>
      <c r="AJ344">
        <v>650757.87</v>
      </c>
      <c r="AK344">
        <v>3114604.55</v>
      </c>
      <c r="AL344">
        <v>1.0649856793042229</v>
      </c>
      <c r="AO344">
        <v>615.78595185995619</v>
      </c>
      <c r="AP344">
        <v>4.5176550583283522E-2</v>
      </c>
    </row>
    <row r="345" spans="1:42" x14ac:dyDescent="0.25">
      <c r="A345" t="s">
        <v>834</v>
      </c>
      <c r="B345" t="s">
        <v>835</v>
      </c>
      <c r="C345" t="s">
        <v>823</v>
      </c>
      <c r="D345" t="s">
        <v>211</v>
      </c>
      <c r="F345">
        <v>469.5</v>
      </c>
      <c r="H345">
        <v>115974356</v>
      </c>
      <c r="I345">
        <v>5655633.1900000004</v>
      </c>
      <c r="J345">
        <v>12046.07</v>
      </c>
      <c r="L345">
        <v>20.5</v>
      </c>
      <c r="M345">
        <v>14.19</v>
      </c>
      <c r="N345">
        <v>6662.2</v>
      </c>
      <c r="P345">
        <v>5.0999999999999996</v>
      </c>
      <c r="Q345">
        <v>2394.4499999999998</v>
      </c>
      <c r="S345">
        <v>0.62549999999999994</v>
      </c>
      <c r="T345">
        <v>0.62549999999999994</v>
      </c>
      <c r="V345">
        <v>3537598.56</v>
      </c>
      <c r="X345">
        <v>171336.37</v>
      </c>
      <c r="Y345">
        <v>814693.92999999993</v>
      </c>
      <c r="Z345">
        <v>4523628.8600000003</v>
      </c>
      <c r="AA345">
        <v>0.79984481101045379</v>
      </c>
      <c r="AB345">
        <v>115974356</v>
      </c>
      <c r="AC345">
        <v>2.9024999999999999E-2</v>
      </c>
      <c r="AD345">
        <v>3366155.68</v>
      </c>
      <c r="AE345">
        <v>0</v>
      </c>
      <c r="AF345">
        <v>3537598.56</v>
      </c>
      <c r="AH345">
        <v>153355.09</v>
      </c>
      <c r="AJ345">
        <v>783999.11</v>
      </c>
      <c r="AK345">
        <v>4492934.04</v>
      </c>
      <c r="AL345">
        <v>0.79441751065896116</v>
      </c>
      <c r="AO345">
        <v>364.93369542066029</v>
      </c>
      <c r="AP345">
        <v>3.8134628390849912E-2</v>
      </c>
    </row>
    <row r="346" spans="1:42" x14ac:dyDescent="0.25">
      <c r="A346" t="s">
        <v>836</v>
      </c>
      <c r="B346" t="s">
        <v>837</v>
      </c>
      <c r="C346" t="s">
        <v>823</v>
      </c>
      <c r="D346" t="s">
        <v>211</v>
      </c>
      <c r="F346">
        <v>50.75</v>
      </c>
      <c r="H346">
        <v>17991852</v>
      </c>
      <c r="I346">
        <v>558225.76</v>
      </c>
      <c r="J346">
        <v>10999.52</v>
      </c>
      <c r="L346">
        <v>32.229999999999997</v>
      </c>
      <c r="M346">
        <v>22.31</v>
      </c>
      <c r="N346">
        <v>1132.23</v>
      </c>
      <c r="P346">
        <v>107.74</v>
      </c>
      <c r="Q346">
        <v>5467.8</v>
      </c>
      <c r="S346">
        <v>0.92920000000000003</v>
      </c>
      <c r="T346">
        <v>0.9</v>
      </c>
      <c r="V346">
        <v>502403.18</v>
      </c>
      <c r="X346">
        <v>11232.75</v>
      </c>
      <c r="Y346">
        <v>31626.099999999995</v>
      </c>
      <c r="Z346">
        <v>545262.03</v>
      </c>
      <c r="AA346">
        <v>0.97677690474190948</v>
      </c>
      <c r="AB346">
        <v>19443258</v>
      </c>
      <c r="AC346">
        <v>3.32381E-2</v>
      </c>
      <c r="AD346">
        <v>646256.94999999995</v>
      </c>
      <c r="AE346">
        <v>129468.39</v>
      </c>
      <c r="AF346">
        <v>631871.56999999995</v>
      </c>
      <c r="AH346">
        <v>3476.88</v>
      </c>
      <c r="AJ346">
        <v>31545.35</v>
      </c>
      <c r="AK346">
        <v>674649.66999999993</v>
      </c>
      <c r="AL346">
        <v>1.2085606189151856</v>
      </c>
      <c r="AO346">
        <v>221.33497536945814</v>
      </c>
      <c r="AP346">
        <v>1.6649752455967261E-2</v>
      </c>
    </row>
    <row r="347" spans="1:42" x14ac:dyDescent="0.25">
      <c r="A347" t="s">
        <v>838</v>
      </c>
      <c r="B347" t="s">
        <v>839</v>
      </c>
      <c r="C347" t="s">
        <v>823</v>
      </c>
      <c r="D347" t="s">
        <v>211</v>
      </c>
      <c r="F347">
        <v>108.21</v>
      </c>
      <c r="H347">
        <v>21622127</v>
      </c>
      <c r="I347">
        <v>1318321.48</v>
      </c>
      <c r="J347">
        <v>12182.99</v>
      </c>
      <c r="L347">
        <v>16.399999999999999</v>
      </c>
      <c r="M347">
        <v>11.35</v>
      </c>
      <c r="N347">
        <v>1228.18</v>
      </c>
      <c r="P347">
        <v>0.33</v>
      </c>
      <c r="Q347">
        <v>35.700000000000003</v>
      </c>
      <c r="S347">
        <v>0.4672</v>
      </c>
      <c r="T347">
        <v>0.4672</v>
      </c>
      <c r="V347">
        <v>615919.79</v>
      </c>
      <c r="X347">
        <v>25150.23</v>
      </c>
      <c r="Y347">
        <v>254636.96999999997</v>
      </c>
      <c r="Z347">
        <v>895706.99</v>
      </c>
      <c r="AA347">
        <v>0.67942986865388855</v>
      </c>
      <c r="AB347">
        <v>22594582</v>
      </c>
      <c r="AC347">
        <v>4.1244700000000002E-2</v>
      </c>
      <c r="AD347">
        <v>931906.75</v>
      </c>
      <c r="AE347">
        <v>147629.1</v>
      </c>
      <c r="AF347">
        <v>763548.89</v>
      </c>
      <c r="AH347">
        <v>29748.880000000001</v>
      </c>
      <c r="AJ347">
        <v>245100.36</v>
      </c>
      <c r="AK347">
        <v>1033799.48</v>
      </c>
      <c r="AL347">
        <v>0.78417859049068972</v>
      </c>
      <c r="AO347">
        <v>232.42057111172721</v>
      </c>
      <c r="AP347">
        <v>2.4327957680922805E-2</v>
      </c>
    </row>
    <row r="348" spans="1:42" x14ac:dyDescent="0.25">
      <c r="A348" t="s">
        <v>840</v>
      </c>
      <c r="B348" t="s">
        <v>841</v>
      </c>
      <c r="C348" t="s">
        <v>823</v>
      </c>
      <c r="D348" t="s">
        <v>211</v>
      </c>
      <c r="F348">
        <v>1118.98</v>
      </c>
      <c r="H348">
        <v>182282220</v>
      </c>
      <c r="I348">
        <v>14191390.939999999</v>
      </c>
      <c r="J348">
        <v>12682.43</v>
      </c>
      <c r="L348">
        <v>12.84</v>
      </c>
      <c r="M348">
        <v>8.8800000000000008</v>
      </c>
      <c r="N348">
        <v>9936.5400000000009</v>
      </c>
      <c r="P348">
        <v>9.3000000000000007</v>
      </c>
      <c r="Q348">
        <v>10406.51</v>
      </c>
      <c r="S348">
        <v>0.33279999999999998</v>
      </c>
      <c r="T348">
        <v>0.33279999999999998</v>
      </c>
      <c r="V348">
        <v>4722894.9000000004</v>
      </c>
      <c r="X348">
        <v>577950.9</v>
      </c>
      <c r="Y348">
        <v>4313069.9499999993</v>
      </c>
      <c r="Z348">
        <v>9613915.75</v>
      </c>
      <c r="AA348">
        <v>0.67744703747834323</v>
      </c>
      <c r="AB348">
        <v>182282220</v>
      </c>
      <c r="AC348">
        <v>3.1653100000000003E-2</v>
      </c>
      <c r="AD348">
        <v>5769797.3300000001</v>
      </c>
      <c r="AE348">
        <v>348409.12</v>
      </c>
      <c r="AF348">
        <v>5071304.0199999996</v>
      </c>
      <c r="AH348">
        <v>950228.76</v>
      </c>
      <c r="AJ348">
        <v>4006570.84</v>
      </c>
      <c r="AK348">
        <v>9655825.7599999998</v>
      </c>
      <c r="AL348">
        <v>0.68040023707499953</v>
      </c>
      <c r="AO348">
        <v>516.49797136678046</v>
      </c>
      <c r="AP348">
        <v>5.9855150078847327E-2</v>
      </c>
    </row>
    <row r="349" spans="1:42" x14ac:dyDescent="0.25">
      <c r="A349" t="s">
        <v>842</v>
      </c>
      <c r="B349" t="s">
        <v>843</v>
      </c>
      <c r="C349" t="s">
        <v>823</v>
      </c>
      <c r="D349" t="s">
        <v>211</v>
      </c>
      <c r="F349">
        <v>159.75</v>
      </c>
      <c r="H349">
        <v>21492010</v>
      </c>
      <c r="I349">
        <v>2007056.91</v>
      </c>
      <c r="J349">
        <v>12563.73</v>
      </c>
      <c r="L349">
        <v>10.7</v>
      </c>
      <c r="M349">
        <v>7.4</v>
      </c>
      <c r="N349">
        <v>1182.1500000000001</v>
      </c>
      <c r="P349">
        <v>20.52</v>
      </c>
      <c r="Q349">
        <v>3278.07</v>
      </c>
      <c r="S349">
        <v>0.26050000000000001</v>
      </c>
      <c r="T349">
        <v>0.26050000000000001</v>
      </c>
      <c r="V349">
        <v>522838.32</v>
      </c>
      <c r="X349">
        <v>94548.68</v>
      </c>
      <c r="Y349">
        <v>490059.82</v>
      </c>
      <c r="Z349">
        <v>1107446.82</v>
      </c>
      <c r="AA349">
        <v>0.55177649147975583</v>
      </c>
      <c r="AB349">
        <v>24420474</v>
      </c>
      <c r="AC349">
        <v>3.0057400000000001E-2</v>
      </c>
      <c r="AD349">
        <v>734015.95</v>
      </c>
      <c r="AE349">
        <v>55011.77</v>
      </c>
      <c r="AF349">
        <v>577850.09</v>
      </c>
      <c r="AH349">
        <v>58148.53</v>
      </c>
      <c r="AJ349">
        <v>463996.28</v>
      </c>
      <c r="AK349">
        <v>1136395.05</v>
      </c>
      <c r="AL349">
        <v>0.56619971478536701</v>
      </c>
      <c r="AO349">
        <v>591.8540219092331</v>
      </c>
      <c r="AP349">
        <v>8.3200538404316335E-2</v>
      </c>
    </row>
    <row r="350" spans="1:42" x14ac:dyDescent="0.25">
      <c r="A350" t="s">
        <v>844</v>
      </c>
      <c r="B350" t="s">
        <v>845</v>
      </c>
      <c r="C350" t="s">
        <v>823</v>
      </c>
      <c r="D350" t="s">
        <v>211</v>
      </c>
      <c r="F350">
        <v>119.5</v>
      </c>
      <c r="H350">
        <v>6975107</v>
      </c>
      <c r="I350">
        <v>1415344.94</v>
      </c>
      <c r="J350">
        <v>11843.89</v>
      </c>
      <c r="L350">
        <v>4.92</v>
      </c>
      <c r="M350">
        <v>3.4</v>
      </c>
      <c r="N350">
        <v>406.3</v>
      </c>
      <c r="P350">
        <v>72.760000000000005</v>
      </c>
      <c r="Q350">
        <v>8694.82</v>
      </c>
      <c r="S350">
        <v>0.1134</v>
      </c>
      <c r="T350">
        <v>0.1134</v>
      </c>
      <c r="V350">
        <v>160500.10999999999</v>
      </c>
      <c r="X350">
        <v>107161.85</v>
      </c>
      <c r="Y350">
        <v>608175.41999999993</v>
      </c>
      <c r="Z350">
        <v>875837.37999999989</v>
      </c>
      <c r="AA350">
        <v>0.61881549525305113</v>
      </c>
      <c r="AB350">
        <v>19475534</v>
      </c>
      <c r="AC350">
        <v>3.5624200000000002E-2</v>
      </c>
      <c r="AD350">
        <v>693800.31</v>
      </c>
      <c r="AE350">
        <v>60476.24</v>
      </c>
      <c r="AF350">
        <v>220976.35</v>
      </c>
      <c r="AH350">
        <v>47229.24</v>
      </c>
      <c r="AJ350">
        <v>590172.36</v>
      </c>
      <c r="AK350">
        <v>918310.56</v>
      </c>
      <c r="AL350">
        <v>0.64882456145284284</v>
      </c>
      <c r="AO350">
        <v>896.75188284518833</v>
      </c>
      <c r="AP350">
        <v>0.11669456354721654</v>
      </c>
    </row>
    <row r="351" spans="1:42" x14ac:dyDescent="0.25">
      <c r="A351" t="s">
        <v>846</v>
      </c>
      <c r="B351" t="s">
        <v>847</v>
      </c>
      <c r="C351" t="s">
        <v>848</v>
      </c>
      <c r="D351" t="s">
        <v>102</v>
      </c>
      <c r="F351">
        <v>202.7</v>
      </c>
      <c r="H351">
        <v>38936403</v>
      </c>
      <c r="I351">
        <v>2495806.06</v>
      </c>
      <c r="J351">
        <v>12312.8</v>
      </c>
      <c r="L351">
        <v>15.6</v>
      </c>
      <c r="M351">
        <v>15.6</v>
      </c>
      <c r="N351">
        <v>3162.12</v>
      </c>
      <c r="P351">
        <v>13.46</v>
      </c>
      <c r="Q351">
        <v>2728.34</v>
      </c>
      <c r="S351">
        <v>0.69840000000000002</v>
      </c>
      <c r="T351">
        <v>0.69840000000000002</v>
      </c>
      <c r="V351">
        <v>1743070.95</v>
      </c>
      <c r="X351">
        <v>73398.259999999995</v>
      </c>
      <c r="Y351">
        <v>323582.24</v>
      </c>
      <c r="Z351">
        <v>2140051.4500000002</v>
      </c>
      <c r="AA351">
        <v>0.85745903269423107</v>
      </c>
      <c r="AB351">
        <v>44292282</v>
      </c>
      <c r="AC351">
        <v>4.71011E-2</v>
      </c>
      <c r="AD351">
        <v>2086215.2</v>
      </c>
      <c r="AE351">
        <v>239651.94</v>
      </c>
      <c r="AF351">
        <v>1982722.89</v>
      </c>
      <c r="AH351">
        <v>72133.61</v>
      </c>
      <c r="AJ351">
        <v>313300.24</v>
      </c>
      <c r="AK351">
        <v>2369421.3899999997</v>
      </c>
      <c r="AL351">
        <v>0.94936118153347204</v>
      </c>
      <c r="AO351">
        <v>362.10291070547606</v>
      </c>
      <c r="AP351">
        <v>3.0977292730526081E-2</v>
      </c>
    </row>
    <row r="352" spans="1:42" x14ac:dyDescent="0.25">
      <c r="A352" t="s">
        <v>849</v>
      </c>
      <c r="B352" t="s">
        <v>850</v>
      </c>
      <c r="C352" t="s">
        <v>848</v>
      </c>
      <c r="D352" t="s">
        <v>102</v>
      </c>
      <c r="F352">
        <v>491.5</v>
      </c>
      <c r="H352">
        <v>128119122</v>
      </c>
      <c r="I352">
        <v>5940171.3700000001</v>
      </c>
      <c r="J352">
        <v>12085.8</v>
      </c>
      <c r="L352">
        <v>21.56</v>
      </c>
      <c r="M352">
        <v>21.56</v>
      </c>
      <c r="N352">
        <v>10596.74</v>
      </c>
      <c r="P352">
        <v>92.73</v>
      </c>
      <c r="Q352">
        <v>45576.79</v>
      </c>
      <c r="S352">
        <v>0.91369999999999996</v>
      </c>
      <c r="T352">
        <v>0.9</v>
      </c>
      <c r="V352">
        <v>5346154.2300000004</v>
      </c>
      <c r="X352">
        <v>233940.52</v>
      </c>
      <c r="Y352">
        <v>548549.60999999987</v>
      </c>
      <c r="Z352">
        <v>6128644.3599999994</v>
      </c>
      <c r="AA352">
        <v>1</v>
      </c>
      <c r="AB352">
        <v>128119122</v>
      </c>
      <c r="AC352">
        <v>4.5702800000000002E-2</v>
      </c>
      <c r="AD352">
        <v>5855402.5999999996</v>
      </c>
      <c r="AE352">
        <v>458323.53</v>
      </c>
      <c r="AF352">
        <v>5804477.7599999998</v>
      </c>
      <c r="AH352">
        <v>166623.51999999999</v>
      </c>
      <c r="AJ352">
        <v>548549.61</v>
      </c>
      <c r="AK352">
        <v>6586967.8899999997</v>
      </c>
      <c r="AL352">
        <v>1.1088851616750577</v>
      </c>
      <c r="AO352">
        <v>475.97257375381486</v>
      </c>
      <c r="AP352">
        <v>3.5515661212673681E-2</v>
      </c>
    </row>
    <row r="353" spans="1:42" x14ac:dyDescent="0.25">
      <c r="A353" t="s">
        <v>851</v>
      </c>
      <c r="B353" t="s">
        <v>852</v>
      </c>
      <c r="C353" t="s">
        <v>848</v>
      </c>
      <c r="D353" t="s">
        <v>211</v>
      </c>
      <c r="F353">
        <v>1068</v>
      </c>
      <c r="H353">
        <v>117653643</v>
      </c>
      <c r="I353">
        <v>14141130.35</v>
      </c>
      <c r="J353">
        <v>13240.75</v>
      </c>
      <c r="L353">
        <v>8.31</v>
      </c>
      <c r="M353">
        <v>5.75</v>
      </c>
      <c r="N353">
        <v>6141</v>
      </c>
      <c r="P353">
        <v>38.19</v>
      </c>
      <c r="Q353">
        <v>40786.92</v>
      </c>
      <c r="S353">
        <v>0.19059999999999999</v>
      </c>
      <c r="T353">
        <v>0.19059999999999999</v>
      </c>
      <c r="V353">
        <v>2695299.44</v>
      </c>
      <c r="X353">
        <v>430851.19</v>
      </c>
      <c r="Y353">
        <v>6293537.96</v>
      </c>
      <c r="Z353">
        <v>9419688.5899999999</v>
      </c>
      <c r="AA353">
        <v>0.66611991805874271</v>
      </c>
      <c r="AB353">
        <v>117653643</v>
      </c>
      <c r="AC353">
        <v>3.3724200000000003E-2</v>
      </c>
      <c r="AD353">
        <v>3967774.98</v>
      </c>
      <c r="AE353">
        <v>242533.83</v>
      </c>
      <c r="AF353">
        <v>2937833.27</v>
      </c>
      <c r="AH353">
        <v>1370439.14</v>
      </c>
      <c r="AJ353">
        <v>5835975.6200000001</v>
      </c>
      <c r="AK353">
        <v>9204660.0800000001</v>
      </c>
      <c r="AL353">
        <v>0.65091402541240284</v>
      </c>
      <c r="AO353">
        <v>403.4187172284644</v>
      </c>
      <c r="AP353">
        <v>4.6807941440027624E-2</v>
      </c>
    </row>
    <row r="354" spans="1:42" x14ac:dyDescent="0.25">
      <c r="A354" t="s">
        <v>853</v>
      </c>
      <c r="B354" t="s">
        <v>854</v>
      </c>
      <c r="C354" t="s">
        <v>848</v>
      </c>
      <c r="D354" t="s">
        <v>211</v>
      </c>
      <c r="F354">
        <v>280</v>
      </c>
      <c r="H354">
        <v>80871979</v>
      </c>
      <c r="I354">
        <v>3283337.89</v>
      </c>
      <c r="J354">
        <v>11726.2</v>
      </c>
      <c r="L354">
        <v>24.63</v>
      </c>
      <c r="M354">
        <v>17.05</v>
      </c>
      <c r="N354">
        <v>4774</v>
      </c>
      <c r="P354">
        <v>26.21</v>
      </c>
      <c r="Q354">
        <v>7338.8</v>
      </c>
      <c r="S354">
        <v>0.76580000000000004</v>
      </c>
      <c r="T354">
        <v>0.76580000000000004</v>
      </c>
      <c r="V354">
        <v>2514380.15</v>
      </c>
      <c r="X354">
        <v>136508.82</v>
      </c>
      <c r="Y354">
        <v>306922.5</v>
      </c>
      <c r="Z354">
        <v>2957811.4699999997</v>
      </c>
      <c r="AA354">
        <v>0.90085503505702225</v>
      </c>
      <c r="AB354">
        <v>80871979</v>
      </c>
      <c r="AC354">
        <v>2.54255E-2</v>
      </c>
      <c r="AD354">
        <v>2056210.5</v>
      </c>
      <c r="AE354">
        <v>0</v>
      </c>
      <c r="AF354">
        <v>2514380.15</v>
      </c>
      <c r="AH354">
        <v>91492.84</v>
      </c>
      <c r="AJ354">
        <v>297851.44</v>
      </c>
      <c r="AK354">
        <v>2948740.4099999997</v>
      </c>
      <c r="AL354">
        <v>0.89809227950035919</v>
      </c>
      <c r="AO354">
        <v>487.53150000000005</v>
      </c>
      <c r="AP354">
        <v>4.6293942843208778E-2</v>
      </c>
    </row>
    <row r="355" spans="1:42" x14ac:dyDescent="0.25">
      <c r="A355" t="s">
        <v>855</v>
      </c>
      <c r="B355" t="s">
        <v>856</v>
      </c>
      <c r="C355" t="s">
        <v>848</v>
      </c>
      <c r="D355" t="s">
        <v>211</v>
      </c>
      <c r="F355">
        <v>87.89</v>
      </c>
      <c r="H355">
        <v>34027197</v>
      </c>
      <c r="I355">
        <v>1090292.46</v>
      </c>
      <c r="J355">
        <v>12405.19</v>
      </c>
      <c r="L355">
        <v>31.2</v>
      </c>
      <c r="M355">
        <v>21.6</v>
      </c>
      <c r="N355">
        <v>1898.42</v>
      </c>
      <c r="P355">
        <v>93.5</v>
      </c>
      <c r="Q355">
        <v>8217.7099999999991</v>
      </c>
      <c r="S355">
        <v>0.91459999999999997</v>
      </c>
      <c r="T355">
        <v>0.9</v>
      </c>
      <c r="V355">
        <v>981263.21</v>
      </c>
      <c r="X355">
        <v>64221.86</v>
      </c>
      <c r="Y355">
        <v>159858.19999999998</v>
      </c>
      <c r="Z355">
        <v>1205343.27</v>
      </c>
      <c r="AA355">
        <v>1</v>
      </c>
      <c r="AB355">
        <v>34027197</v>
      </c>
      <c r="AC355">
        <v>3.2097800000000003E-2</v>
      </c>
      <c r="AD355">
        <v>1092198.1599999999</v>
      </c>
      <c r="AE355">
        <v>99841.45</v>
      </c>
      <c r="AF355">
        <v>1081104.6599999999</v>
      </c>
      <c r="AH355">
        <v>59012.95</v>
      </c>
      <c r="AJ355">
        <v>159858.20000000001</v>
      </c>
      <c r="AK355">
        <v>1305184.72</v>
      </c>
      <c r="AL355">
        <v>1.1970959791834201</v>
      </c>
      <c r="AO355">
        <v>730.7072476959836</v>
      </c>
      <c r="AP355">
        <v>4.9205188365980874E-2</v>
      </c>
    </row>
    <row r="356" spans="1:42" x14ac:dyDescent="0.25">
      <c r="A356" t="s">
        <v>857</v>
      </c>
      <c r="B356" t="s">
        <v>858</v>
      </c>
      <c r="C356" t="s">
        <v>848</v>
      </c>
      <c r="D356" t="s">
        <v>211</v>
      </c>
      <c r="F356">
        <v>192.25</v>
      </c>
      <c r="H356">
        <v>80739987</v>
      </c>
      <c r="I356">
        <v>2212258.81</v>
      </c>
      <c r="J356">
        <v>11507.19</v>
      </c>
      <c r="L356">
        <v>36.49</v>
      </c>
      <c r="M356">
        <v>25.26</v>
      </c>
      <c r="N356">
        <v>4856.2299999999996</v>
      </c>
      <c r="P356">
        <v>177.68</v>
      </c>
      <c r="Q356">
        <v>34158.980000000003</v>
      </c>
      <c r="S356">
        <v>0.97040000000000004</v>
      </c>
      <c r="T356">
        <v>0.9</v>
      </c>
      <c r="V356">
        <v>1991032.92</v>
      </c>
      <c r="X356">
        <v>155478.01999999999</v>
      </c>
      <c r="Y356">
        <v>152425.19</v>
      </c>
      <c r="Z356">
        <v>2298936.13</v>
      </c>
      <c r="AA356">
        <v>1</v>
      </c>
      <c r="AB356">
        <v>81990977</v>
      </c>
      <c r="AC356">
        <v>1.8881599999999998E-2</v>
      </c>
      <c r="AD356">
        <v>1548120.83</v>
      </c>
      <c r="AE356">
        <v>0</v>
      </c>
      <c r="AF356">
        <v>1991032.92</v>
      </c>
      <c r="AH356">
        <v>21614.880000000001</v>
      </c>
      <c r="AJ356">
        <v>152425.19</v>
      </c>
      <c r="AK356">
        <v>2298936.13</v>
      </c>
      <c r="AL356">
        <v>1.0391804609877449</v>
      </c>
      <c r="AO356">
        <v>808.728322496749</v>
      </c>
      <c r="AP356">
        <v>6.7630421729028195E-2</v>
      </c>
    </row>
    <row r="357" spans="1:42" x14ac:dyDescent="0.25">
      <c r="A357" t="s">
        <v>859</v>
      </c>
      <c r="B357" t="s">
        <v>860</v>
      </c>
      <c r="C357" t="s">
        <v>848</v>
      </c>
      <c r="D357" t="s">
        <v>222</v>
      </c>
      <c r="F357">
        <v>800.5</v>
      </c>
      <c r="H357">
        <v>315629925</v>
      </c>
      <c r="I357">
        <v>10925343.91</v>
      </c>
      <c r="J357">
        <v>13648.14</v>
      </c>
      <c r="L357">
        <v>28.88</v>
      </c>
      <c r="M357">
        <v>8.8800000000000008</v>
      </c>
      <c r="N357">
        <v>7108.44</v>
      </c>
      <c r="P357">
        <v>9.3000000000000007</v>
      </c>
      <c r="Q357">
        <v>7444.65</v>
      </c>
      <c r="S357">
        <v>0.33279999999999998</v>
      </c>
      <c r="T357">
        <v>0.33279999999999998</v>
      </c>
      <c r="V357">
        <v>3635954.45</v>
      </c>
      <c r="X357">
        <v>560267.92000000004</v>
      </c>
      <c r="Y357">
        <v>2470449.2700000005</v>
      </c>
      <c r="Z357">
        <v>6666671.6400000006</v>
      </c>
      <c r="AA357">
        <v>0.61020245174140253</v>
      </c>
      <c r="AB357">
        <v>315629925</v>
      </c>
      <c r="AC357">
        <v>1.9652200000000002E-2</v>
      </c>
      <c r="AD357">
        <v>6202822.4100000001</v>
      </c>
      <c r="AE357">
        <v>854253.65</v>
      </c>
      <c r="AF357">
        <v>4490208.0999999996</v>
      </c>
      <c r="AH357">
        <v>325162.88</v>
      </c>
      <c r="AJ357">
        <v>2343701.5699999998</v>
      </c>
      <c r="AK357">
        <v>7394177.5899999999</v>
      </c>
      <c r="AL357">
        <v>0.67679128921809839</v>
      </c>
      <c r="AO357">
        <v>699.89746408494693</v>
      </c>
      <c r="AP357">
        <v>7.5771499018053745E-2</v>
      </c>
    </row>
    <row r="358" spans="1:42" x14ac:dyDescent="0.25">
      <c r="A358" t="s">
        <v>861</v>
      </c>
      <c r="B358" t="s">
        <v>862</v>
      </c>
      <c r="C358" t="s">
        <v>813</v>
      </c>
      <c r="D358" t="s">
        <v>102</v>
      </c>
      <c r="F358">
        <v>745</v>
      </c>
      <c r="H358">
        <v>109898715</v>
      </c>
      <c r="I358">
        <v>8761350.0899999999</v>
      </c>
      <c r="J358">
        <v>11760.2</v>
      </c>
      <c r="L358">
        <v>12.54</v>
      </c>
      <c r="M358">
        <v>12.54</v>
      </c>
      <c r="N358">
        <v>9342.2999999999993</v>
      </c>
      <c r="P358">
        <v>0.37</v>
      </c>
      <c r="Q358">
        <v>275.64999999999998</v>
      </c>
      <c r="S358">
        <v>0.53439999999999999</v>
      </c>
      <c r="T358">
        <v>0.53439999999999999</v>
      </c>
      <c r="V358">
        <v>4682065.4800000004</v>
      </c>
      <c r="X358">
        <v>92657.94</v>
      </c>
      <c r="Y358">
        <v>1738772.3799999997</v>
      </c>
      <c r="Z358">
        <v>6513495.8000000007</v>
      </c>
      <c r="AA358">
        <v>0.74343517073177479</v>
      </c>
      <c r="AB358">
        <v>109898715</v>
      </c>
      <c r="AC358">
        <v>4.4644499999999997E-2</v>
      </c>
      <c r="AD358">
        <v>4906373.18</v>
      </c>
      <c r="AE358">
        <v>119870.03</v>
      </c>
      <c r="AF358">
        <v>4801935.51</v>
      </c>
      <c r="AH358">
        <v>59812.72</v>
      </c>
      <c r="AJ358">
        <v>1723426.53</v>
      </c>
      <c r="AK358">
        <v>6618019.9800000004</v>
      </c>
      <c r="AL358">
        <v>0.75536531607767321</v>
      </c>
      <c r="AO358">
        <v>124.37307382550335</v>
      </c>
      <c r="AP358">
        <v>1.4000855283002635E-2</v>
      </c>
    </row>
    <row r="359" spans="1:42" x14ac:dyDescent="0.25">
      <c r="A359" t="s">
        <v>863</v>
      </c>
      <c r="B359" t="s">
        <v>864</v>
      </c>
      <c r="C359" t="s">
        <v>813</v>
      </c>
      <c r="D359" t="s">
        <v>102</v>
      </c>
      <c r="F359">
        <v>1093.25</v>
      </c>
      <c r="H359">
        <v>167330343</v>
      </c>
      <c r="I359">
        <v>12375205.66</v>
      </c>
      <c r="J359">
        <v>11319.64</v>
      </c>
      <c r="L359">
        <v>13.52</v>
      </c>
      <c r="M359">
        <v>13.52</v>
      </c>
      <c r="N359">
        <v>14780.74</v>
      </c>
      <c r="P359">
        <v>2.52</v>
      </c>
      <c r="Q359">
        <v>2754.99</v>
      </c>
      <c r="S359">
        <v>0.58899999999999997</v>
      </c>
      <c r="T359">
        <v>0.58899999999999997</v>
      </c>
      <c r="V359">
        <v>7288996.1299999999</v>
      </c>
      <c r="X359">
        <v>138431.63</v>
      </c>
      <c r="Y359">
        <v>1949982.2200000002</v>
      </c>
      <c r="Z359">
        <v>9377409.9800000004</v>
      </c>
      <c r="AA359">
        <v>0.75775791026328687</v>
      </c>
      <c r="AB359">
        <v>167330343</v>
      </c>
      <c r="AC359">
        <v>4.6394600000000001E-2</v>
      </c>
      <c r="AD359">
        <v>7763224.3300000001</v>
      </c>
      <c r="AE359">
        <v>279320.40000000002</v>
      </c>
      <c r="AF359">
        <v>7568316.5300000003</v>
      </c>
      <c r="AH359">
        <v>28755</v>
      </c>
      <c r="AJ359">
        <v>1943016.54</v>
      </c>
      <c r="AK359">
        <v>9649764.6999999993</v>
      </c>
      <c r="AL359">
        <v>0.77976600673317609</v>
      </c>
      <c r="AO359">
        <v>126.62394694717585</v>
      </c>
      <c r="AP359">
        <v>1.434559642682272E-2</v>
      </c>
    </row>
    <row r="360" spans="1:42" x14ac:dyDescent="0.25">
      <c r="A360" t="s">
        <v>865</v>
      </c>
      <c r="B360" t="s">
        <v>866</v>
      </c>
      <c r="C360" t="s">
        <v>813</v>
      </c>
      <c r="D360" t="s">
        <v>102</v>
      </c>
      <c r="F360">
        <v>897.2</v>
      </c>
      <c r="H360">
        <v>95438241</v>
      </c>
      <c r="I360">
        <v>10653491.17</v>
      </c>
      <c r="J360">
        <v>11874.15</v>
      </c>
      <c r="L360">
        <v>8.9499999999999993</v>
      </c>
      <c r="M360">
        <v>8.9499999999999993</v>
      </c>
      <c r="N360">
        <v>8029.94</v>
      </c>
      <c r="P360">
        <v>8.8800000000000008</v>
      </c>
      <c r="Q360">
        <v>7967.13</v>
      </c>
      <c r="S360">
        <v>0.33639999999999998</v>
      </c>
      <c r="T360">
        <v>0.33639999999999998</v>
      </c>
      <c r="V360">
        <v>3583834.42</v>
      </c>
      <c r="X360">
        <v>106077.19</v>
      </c>
      <c r="Y360">
        <v>3342378.7299999995</v>
      </c>
      <c r="Z360">
        <v>7032290.3399999999</v>
      </c>
      <c r="AA360">
        <v>0.66009256757097401</v>
      </c>
      <c r="AB360">
        <v>95438241</v>
      </c>
      <c r="AC360">
        <v>4.5607500000000002E-2</v>
      </c>
      <c r="AD360">
        <v>4352699.57</v>
      </c>
      <c r="AE360">
        <v>258646.23</v>
      </c>
      <c r="AF360">
        <v>3842480.65</v>
      </c>
      <c r="AH360">
        <v>88434.39</v>
      </c>
      <c r="AJ360">
        <v>3312319.22</v>
      </c>
      <c r="AK360">
        <v>7260877.0600000005</v>
      </c>
      <c r="AL360">
        <v>0.68154907571017409</v>
      </c>
      <c r="AO360">
        <v>118.23137539010254</v>
      </c>
      <c r="AP360">
        <v>1.460941827322442E-2</v>
      </c>
    </row>
    <row r="361" spans="1:42" x14ac:dyDescent="0.25">
      <c r="A361" t="s">
        <v>867</v>
      </c>
      <c r="B361" t="s">
        <v>868</v>
      </c>
      <c r="C361" t="s">
        <v>813</v>
      </c>
      <c r="D361" t="s">
        <v>102</v>
      </c>
      <c r="F361">
        <v>12749.78</v>
      </c>
      <c r="H361">
        <v>2231320029</v>
      </c>
      <c r="I361">
        <v>157546281.06999999</v>
      </c>
      <c r="J361">
        <v>12356.78</v>
      </c>
      <c r="L361">
        <v>14.16</v>
      </c>
      <c r="M361">
        <v>14.16</v>
      </c>
      <c r="N361">
        <v>180536.88</v>
      </c>
      <c r="P361">
        <v>4.97</v>
      </c>
      <c r="Q361">
        <v>63366.400000000001</v>
      </c>
      <c r="S361">
        <v>0.62390000000000001</v>
      </c>
      <c r="T361">
        <v>0.62390000000000001</v>
      </c>
      <c r="V361">
        <v>98293124.75</v>
      </c>
      <c r="X361">
        <v>1878949.39</v>
      </c>
      <c r="Y361">
        <v>21405131.109999999</v>
      </c>
      <c r="Z361">
        <v>121577205.25</v>
      </c>
      <c r="AA361">
        <v>0.77169200329128407</v>
      </c>
      <c r="AB361">
        <v>2231320029</v>
      </c>
      <c r="AC361">
        <v>3.89749E-2</v>
      </c>
      <c r="AD361">
        <v>86965474.989999995</v>
      </c>
      <c r="AE361">
        <v>0</v>
      </c>
      <c r="AF361">
        <v>98293124.75</v>
      </c>
      <c r="AH361">
        <v>2075703.51</v>
      </c>
      <c r="AJ361">
        <v>20931231.390000001</v>
      </c>
      <c r="AK361">
        <v>121103305.53</v>
      </c>
      <c r="AL361">
        <v>0.76868400007609272</v>
      </c>
      <c r="AO361">
        <v>147.37112248211341</v>
      </c>
      <c r="AP361">
        <v>1.5515260973075108E-2</v>
      </c>
    </row>
    <row r="362" spans="1:42" x14ac:dyDescent="0.25">
      <c r="A362" t="s">
        <v>869</v>
      </c>
      <c r="B362" t="s">
        <v>870</v>
      </c>
      <c r="C362" t="s">
        <v>813</v>
      </c>
      <c r="D362" t="s">
        <v>102</v>
      </c>
      <c r="F362">
        <v>493.75</v>
      </c>
      <c r="H362">
        <v>78879457</v>
      </c>
      <c r="I362">
        <v>5856536.4699999997</v>
      </c>
      <c r="J362">
        <v>11861.33</v>
      </c>
      <c r="L362">
        <v>13.46</v>
      </c>
      <c r="M362">
        <v>13.46</v>
      </c>
      <c r="N362">
        <v>6645.87</v>
      </c>
      <c r="P362">
        <v>2.34</v>
      </c>
      <c r="Q362">
        <v>1155.3699999999999</v>
      </c>
      <c r="S362">
        <v>0.5857</v>
      </c>
      <c r="T362">
        <v>0.5857</v>
      </c>
      <c r="V362">
        <v>3430173.41</v>
      </c>
      <c r="X362">
        <v>213871.51</v>
      </c>
      <c r="Y362">
        <v>875884.91</v>
      </c>
      <c r="Z362">
        <v>4519929.83</v>
      </c>
      <c r="AA362">
        <v>0.77177523834321826</v>
      </c>
      <c r="AB362">
        <v>78879457</v>
      </c>
      <c r="AC362">
        <v>4.7336499999999997E-2</v>
      </c>
      <c r="AD362">
        <v>3733877.41</v>
      </c>
      <c r="AE362">
        <v>177879.43</v>
      </c>
      <c r="AF362">
        <v>3608052.84</v>
      </c>
      <c r="AH362">
        <v>85000.57</v>
      </c>
      <c r="AJ362">
        <v>856485.67</v>
      </c>
      <c r="AK362">
        <v>4678410.0199999996</v>
      </c>
      <c r="AL362">
        <v>0.79883563330734275</v>
      </c>
      <c r="AO362">
        <v>433.15748860759493</v>
      </c>
      <c r="AP362">
        <v>4.5714571635600255E-2</v>
      </c>
    </row>
    <row r="363" spans="1:42" x14ac:dyDescent="0.25">
      <c r="A363" t="s">
        <v>871</v>
      </c>
      <c r="B363" t="s">
        <v>872</v>
      </c>
      <c r="C363" t="s">
        <v>813</v>
      </c>
      <c r="D363" t="s">
        <v>102</v>
      </c>
      <c r="F363">
        <v>1674.03</v>
      </c>
      <c r="H363">
        <v>298584932</v>
      </c>
      <c r="I363">
        <v>20664784.16</v>
      </c>
      <c r="J363">
        <v>12344.33</v>
      </c>
      <c r="L363">
        <v>14.44</v>
      </c>
      <c r="M363">
        <v>14.44</v>
      </c>
      <c r="N363">
        <v>24172.99</v>
      </c>
      <c r="P363">
        <v>6.3</v>
      </c>
      <c r="Q363">
        <v>10546.38</v>
      </c>
      <c r="S363">
        <v>0.63890000000000002</v>
      </c>
      <c r="T363">
        <v>0.63890000000000002</v>
      </c>
      <c r="V363">
        <v>13202730.59</v>
      </c>
      <c r="X363">
        <v>371964.26</v>
      </c>
      <c r="Y363">
        <v>3038050.6799999997</v>
      </c>
      <c r="Z363">
        <v>16612745.529999999</v>
      </c>
      <c r="AA363">
        <v>0.80391575355316947</v>
      </c>
      <c r="AB363">
        <v>298584932</v>
      </c>
      <c r="AC363">
        <v>3.9449199999999997E-2</v>
      </c>
      <c r="AD363">
        <v>11778936.689999999</v>
      </c>
      <c r="AE363">
        <v>0</v>
      </c>
      <c r="AF363">
        <v>13202730.59</v>
      </c>
      <c r="AH363">
        <v>403247.69</v>
      </c>
      <c r="AJ363">
        <v>2958980.16</v>
      </c>
      <c r="AK363">
        <v>16533675.01</v>
      </c>
      <c r="AL363">
        <v>0.80008941211220475</v>
      </c>
      <c r="AO363">
        <v>222.19689013936429</v>
      </c>
      <c r="AP363">
        <v>2.2497373377366271E-2</v>
      </c>
    </row>
    <row r="364" spans="1:42" x14ac:dyDescent="0.25">
      <c r="A364" t="s">
        <v>873</v>
      </c>
      <c r="B364" t="s">
        <v>874</v>
      </c>
      <c r="C364" t="s">
        <v>813</v>
      </c>
      <c r="D364" t="s">
        <v>102</v>
      </c>
      <c r="F364">
        <v>562.80999999999995</v>
      </c>
      <c r="H364">
        <v>121331113</v>
      </c>
      <c r="I364">
        <v>6848278.1900000004</v>
      </c>
      <c r="J364">
        <v>12168.01</v>
      </c>
      <c r="L364">
        <v>17.71</v>
      </c>
      <c r="M364">
        <v>17.71</v>
      </c>
      <c r="N364">
        <v>9967.36</v>
      </c>
      <c r="P364">
        <v>33.4</v>
      </c>
      <c r="Q364">
        <v>18797.849999999999</v>
      </c>
      <c r="S364">
        <v>0.79349999999999998</v>
      </c>
      <c r="T364">
        <v>0.79349999999999998</v>
      </c>
      <c r="V364">
        <v>5434108.7400000002</v>
      </c>
      <c r="X364">
        <v>272174.84000000003</v>
      </c>
      <c r="Y364">
        <v>540111.37000000011</v>
      </c>
      <c r="Z364">
        <v>6246394.9500000002</v>
      </c>
      <c r="AA364">
        <v>0.91211174206110923</v>
      </c>
      <c r="AB364">
        <v>121331113</v>
      </c>
      <c r="AC364">
        <v>4.1485500000000002E-2</v>
      </c>
      <c r="AD364">
        <v>5033481.88</v>
      </c>
      <c r="AE364">
        <v>0</v>
      </c>
      <c r="AF364">
        <v>5434108.7400000002</v>
      </c>
      <c r="AH364">
        <v>138037.60999999999</v>
      </c>
      <c r="AJ364">
        <v>527979.48</v>
      </c>
      <c r="AK364">
        <v>6234263.0600000005</v>
      </c>
      <c r="AL364">
        <v>0.91034021794024111</v>
      </c>
      <c r="AO364">
        <v>483.59986496330919</v>
      </c>
      <c r="AP364">
        <v>4.3657901083179511E-2</v>
      </c>
    </row>
    <row r="365" spans="1:42" x14ac:dyDescent="0.25">
      <c r="A365" t="s">
        <v>875</v>
      </c>
      <c r="B365" t="s">
        <v>876</v>
      </c>
      <c r="C365" t="s">
        <v>813</v>
      </c>
      <c r="D365" t="s">
        <v>102</v>
      </c>
      <c r="F365">
        <v>5054.95</v>
      </c>
      <c r="H365">
        <v>847284316</v>
      </c>
      <c r="I365">
        <v>68363661.450000003</v>
      </c>
      <c r="J365">
        <v>13524.1</v>
      </c>
      <c r="L365">
        <v>12.39</v>
      </c>
      <c r="M365">
        <v>12.39</v>
      </c>
      <c r="N365">
        <v>62630.83</v>
      </c>
      <c r="P365">
        <v>0.21</v>
      </c>
      <c r="Q365">
        <v>1061.53</v>
      </c>
      <c r="S365">
        <v>0.52590000000000003</v>
      </c>
      <c r="T365">
        <v>0.52590000000000003</v>
      </c>
      <c r="V365">
        <v>35952449.549999997</v>
      </c>
      <c r="X365">
        <v>4448106.5999999996</v>
      </c>
      <c r="Y365">
        <v>8900184.1200000029</v>
      </c>
      <c r="Z365">
        <v>49300740.270000003</v>
      </c>
      <c r="AA365">
        <v>0.72115418080785088</v>
      </c>
      <c r="AB365">
        <v>847284316</v>
      </c>
      <c r="AC365">
        <v>4.2371899999999997E-2</v>
      </c>
      <c r="AD365">
        <v>35901046.299999997</v>
      </c>
      <c r="AE365">
        <v>0</v>
      </c>
      <c r="AF365">
        <v>35952449.549999997</v>
      </c>
      <c r="AH365">
        <v>4138748.47</v>
      </c>
      <c r="AJ365">
        <v>7746111.4100000001</v>
      </c>
      <c r="AK365">
        <v>48146667.560000002</v>
      </c>
      <c r="AL365">
        <v>0.70427280427648886</v>
      </c>
      <c r="AO365">
        <v>879.95066222217827</v>
      </c>
      <c r="AP365">
        <v>9.238659341182448E-2</v>
      </c>
    </row>
    <row r="366" spans="1:42" x14ac:dyDescent="0.25">
      <c r="A366" t="s">
        <v>877</v>
      </c>
      <c r="B366" t="s">
        <v>878</v>
      </c>
      <c r="C366" t="s">
        <v>879</v>
      </c>
      <c r="D366" t="s">
        <v>97</v>
      </c>
      <c r="F366">
        <v>64.650000000000006</v>
      </c>
      <c r="H366">
        <v>0</v>
      </c>
      <c r="I366">
        <v>893800.36</v>
      </c>
      <c r="J366">
        <v>13825.21</v>
      </c>
      <c r="L366">
        <v>0</v>
      </c>
      <c r="M366">
        <v>0</v>
      </c>
      <c r="N366">
        <v>0</v>
      </c>
      <c r="P366">
        <v>0</v>
      </c>
      <c r="Q366">
        <v>0</v>
      </c>
      <c r="S366">
        <v>0</v>
      </c>
      <c r="T366">
        <v>0.1</v>
      </c>
      <c r="V366">
        <v>89380.03</v>
      </c>
      <c r="X366">
        <v>0</v>
      </c>
      <c r="Y366">
        <v>363789.20999999996</v>
      </c>
      <c r="Z366">
        <v>453169.24</v>
      </c>
      <c r="AA366">
        <v>0.50701393765381786</v>
      </c>
      <c r="AB366">
        <v>0</v>
      </c>
      <c r="AC366">
        <v>0</v>
      </c>
      <c r="AD366">
        <v>0</v>
      </c>
      <c r="AE366">
        <v>0</v>
      </c>
      <c r="AF366">
        <v>89380.03</v>
      </c>
      <c r="AH366">
        <v>0</v>
      </c>
      <c r="AJ366">
        <v>363789.21</v>
      </c>
      <c r="AK366">
        <v>453169.24</v>
      </c>
      <c r="AL366">
        <v>0.50701393765381786</v>
      </c>
      <c r="AO366">
        <v>0</v>
      </c>
      <c r="AP366">
        <v>0</v>
      </c>
    </row>
    <row r="367" spans="1:42" x14ac:dyDescent="0.25">
      <c r="A367" t="s">
        <v>880</v>
      </c>
      <c r="B367" t="s">
        <v>881</v>
      </c>
      <c r="C367" t="s">
        <v>879</v>
      </c>
      <c r="D367" t="s">
        <v>97</v>
      </c>
      <c r="F367">
        <v>362.65</v>
      </c>
      <c r="H367">
        <v>0</v>
      </c>
      <c r="I367">
        <v>5085647.8</v>
      </c>
      <c r="J367">
        <v>14023.57</v>
      </c>
      <c r="L367">
        <v>0</v>
      </c>
      <c r="M367">
        <v>0</v>
      </c>
      <c r="N367">
        <v>0</v>
      </c>
      <c r="P367">
        <v>0</v>
      </c>
      <c r="Q367">
        <v>0</v>
      </c>
      <c r="S367">
        <v>0</v>
      </c>
      <c r="T367">
        <v>0.1</v>
      </c>
      <c r="V367">
        <v>508564.78</v>
      </c>
      <c r="X367">
        <v>0</v>
      </c>
      <c r="Y367">
        <v>5367363.0599999996</v>
      </c>
      <c r="Z367">
        <v>5875927.8399999999</v>
      </c>
      <c r="AA367">
        <v>1</v>
      </c>
      <c r="AB367">
        <v>0</v>
      </c>
      <c r="AC367">
        <v>0</v>
      </c>
      <c r="AD367">
        <v>0</v>
      </c>
      <c r="AE367">
        <v>0</v>
      </c>
      <c r="AF367">
        <v>508564.78</v>
      </c>
      <c r="AH367">
        <v>0</v>
      </c>
      <c r="AJ367">
        <v>5367363.0599999996</v>
      </c>
      <c r="AK367">
        <v>5875927.8399999999</v>
      </c>
      <c r="AL367">
        <v>1.1553941741699061</v>
      </c>
      <c r="AO367">
        <v>0</v>
      </c>
      <c r="AP367">
        <v>0</v>
      </c>
    </row>
    <row r="368" spans="1:42" x14ac:dyDescent="0.25">
      <c r="A368" t="s">
        <v>882</v>
      </c>
      <c r="B368" t="s">
        <v>883</v>
      </c>
      <c r="C368" t="s">
        <v>879</v>
      </c>
      <c r="D368" t="s">
        <v>211</v>
      </c>
      <c r="F368">
        <v>2116.2199999999998</v>
      </c>
      <c r="H368">
        <v>620583217</v>
      </c>
      <c r="I368">
        <v>33880791.310000002</v>
      </c>
      <c r="J368">
        <v>16010.05</v>
      </c>
      <c r="L368">
        <v>18.309999999999999</v>
      </c>
      <c r="M368">
        <v>12.67</v>
      </c>
      <c r="N368">
        <v>26812.5</v>
      </c>
      <c r="P368">
        <v>0.54</v>
      </c>
      <c r="Q368">
        <v>1142.75</v>
      </c>
      <c r="S368">
        <v>0.54169999999999996</v>
      </c>
      <c r="T368">
        <v>0.54169999999999996</v>
      </c>
      <c r="V368">
        <v>18353224.649999999</v>
      </c>
      <c r="X368">
        <v>1077278.2</v>
      </c>
      <c r="Y368">
        <v>4429519.709999999</v>
      </c>
      <c r="Z368">
        <v>23860022.559999995</v>
      </c>
      <c r="AA368">
        <v>0.70423451275642579</v>
      </c>
      <c r="AB368">
        <v>690135054</v>
      </c>
      <c r="AC368">
        <v>3.8230300000000002E-2</v>
      </c>
      <c r="AD368">
        <v>26384070.149999999</v>
      </c>
      <c r="AE368">
        <v>4350309</v>
      </c>
      <c r="AF368">
        <v>22703533.649999999</v>
      </c>
      <c r="AH368">
        <v>1930615.39</v>
      </c>
      <c r="AJ368">
        <v>3858510.3</v>
      </c>
      <c r="AK368">
        <v>27639322.149999999</v>
      </c>
      <c r="AL368">
        <v>0.81578148211202439</v>
      </c>
      <c r="AO368">
        <v>509.0577539197248</v>
      </c>
      <c r="AP368">
        <v>3.8976288714808439E-2</v>
      </c>
    </row>
    <row r="369" spans="1:42" x14ac:dyDescent="0.25">
      <c r="A369" t="s">
        <v>884</v>
      </c>
      <c r="B369" t="s">
        <v>885</v>
      </c>
      <c r="C369" t="s">
        <v>879</v>
      </c>
      <c r="D369" t="s">
        <v>211</v>
      </c>
      <c r="F369">
        <v>3769.05</v>
      </c>
      <c r="H369">
        <v>1075822908</v>
      </c>
      <c r="I369">
        <v>60479051.810000002</v>
      </c>
      <c r="J369">
        <v>16046.23</v>
      </c>
      <c r="L369">
        <v>17.78</v>
      </c>
      <c r="M369">
        <v>12.3</v>
      </c>
      <c r="N369">
        <v>46359.31</v>
      </c>
      <c r="P369">
        <v>0.13</v>
      </c>
      <c r="Q369">
        <v>489.97</v>
      </c>
      <c r="S369">
        <v>0.52080000000000004</v>
      </c>
      <c r="T369">
        <v>0.52080000000000004</v>
      </c>
      <c r="V369">
        <v>31497490.18</v>
      </c>
      <c r="X369">
        <v>1031335.6</v>
      </c>
      <c r="Y369">
        <v>11992950.460000001</v>
      </c>
      <c r="Z369">
        <v>44521776.240000002</v>
      </c>
      <c r="AA369">
        <v>0.73615202136218805</v>
      </c>
      <c r="AB369">
        <v>1242093285</v>
      </c>
      <c r="AC369">
        <v>2.18491E-2</v>
      </c>
      <c r="AD369">
        <v>27138620.390000001</v>
      </c>
      <c r="AE369">
        <v>0</v>
      </c>
      <c r="AF369">
        <v>31497490.18</v>
      </c>
      <c r="AH369">
        <v>5579309.1600000001</v>
      </c>
      <c r="AJ369">
        <v>10520861.01</v>
      </c>
      <c r="AK369">
        <v>43049686.789999999</v>
      </c>
      <c r="AL369">
        <v>0.71181153641833195</v>
      </c>
      <c r="AO369">
        <v>273.63277218397207</v>
      </c>
      <c r="AP369">
        <v>2.3956866516380061E-2</v>
      </c>
    </row>
    <row r="370" spans="1:42" x14ac:dyDescent="0.25">
      <c r="A370" t="s">
        <v>886</v>
      </c>
      <c r="B370" t="s">
        <v>887</v>
      </c>
      <c r="C370" t="s">
        <v>879</v>
      </c>
      <c r="D370" t="s">
        <v>211</v>
      </c>
      <c r="F370">
        <v>981.47</v>
      </c>
      <c r="H370">
        <v>519754499</v>
      </c>
      <c r="I370">
        <v>15282614.789999999</v>
      </c>
      <c r="J370">
        <v>15571.14</v>
      </c>
      <c r="L370">
        <v>34</v>
      </c>
      <c r="M370">
        <v>23.53</v>
      </c>
      <c r="N370">
        <v>23093.98</v>
      </c>
      <c r="P370">
        <v>134.56</v>
      </c>
      <c r="Q370">
        <v>132066.6</v>
      </c>
      <c r="S370">
        <v>0.94979999999999998</v>
      </c>
      <c r="T370">
        <v>0.9</v>
      </c>
      <c r="V370">
        <v>13754353.310000001</v>
      </c>
      <c r="X370">
        <v>366591.91</v>
      </c>
      <c r="Y370">
        <v>1693531.67</v>
      </c>
      <c r="Z370">
        <v>15814476.890000001</v>
      </c>
      <c r="AA370">
        <v>1</v>
      </c>
      <c r="AB370">
        <v>556491689</v>
      </c>
      <c r="AC370">
        <v>2.1264000000000002E-2</v>
      </c>
      <c r="AD370">
        <v>11833239.27</v>
      </c>
      <c r="AE370">
        <v>0</v>
      </c>
      <c r="AF370">
        <v>13754353.310000001</v>
      </c>
      <c r="AH370">
        <v>906703.43</v>
      </c>
      <c r="AJ370">
        <v>1693531.67</v>
      </c>
      <c r="AK370">
        <v>15814476.890000001</v>
      </c>
      <c r="AL370">
        <v>1.0348017736040838</v>
      </c>
      <c r="AO370">
        <v>373.51310788918659</v>
      </c>
      <c r="AP370">
        <v>2.3180780025155796E-2</v>
      </c>
    </row>
    <row r="371" spans="1:42" x14ac:dyDescent="0.25">
      <c r="A371" t="s">
        <v>888</v>
      </c>
      <c r="B371" t="s">
        <v>889</v>
      </c>
      <c r="C371" t="s">
        <v>879</v>
      </c>
      <c r="D371" t="s">
        <v>211</v>
      </c>
      <c r="F371">
        <v>1017</v>
      </c>
      <c r="H371">
        <v>475042658</v>
      </c>
      <c r="I371">
        <v>12727003.789999999</v>
      </c>
      <c r="J371">
        <v>12514.26</v>
      </c>
      <c r="L371">
        <v>37.32</v>
      </c>
      <c r="M371">
        <v>25.83</v>
      </c>
      <c r="N371">
        <v>26269.11</v>
      </c>
      <c r="P371">
        <v>193.21</v>
      </c>
      <c r="Q371">
        <v>196494.57</v>
      </c>
      <c r="S371">
        <v>0.97550000000000003</v>
      </c>
      <c r="T371">
        <v>0.9</v>
      </c>
      <c r="V371">
        <v>11454303.41</v>
      </c>
      <c r="X371">
        <v>124273.71</v>
      </c>
      <c r="Y371">
        <v>650420.2699999999</v>
      </c>
      <c r="Z371">
        <v>12228997.390000001</v>
      </c>
      <c r="AA371">
        <v>0.96087009886872998</v>
      </c>
      <c r="AB371">
        <v>544955512</v>
      </c>
      <c r="AC371">
        <v>2.0531400000000002E-2</v>
      </c>
      <c r="AD371">
        <v>11188699.59</v>
      </c>
      <c r="AE371">
        <v>0</v>
      </c>
      <c r="AF371">
        <v>11454303.41</v>
      </c>
      <c r="AH371">
        <v>92350.6</v>
      </c>
      <c r="AJ371">
        <v>646806.6</v>
      </c>
      <c r="AK371">
        <v>12225383.720000001</v>
      </c>
      <c r="AL371">
        <v>0.96058616165462785</v>
      </c>
      <c r="AO371">
        <v>122.19637168141594</v>
      </c>
      <c r="AP371">
        <v>1.016521958298091E-2</v>
      </c>
    </row>
    <row r="372" spans="1:42" x14ac:dyDescent="0.25">
      <c r="A372" t="s">
        <v>890</v>
      </c>
      <c r="B372" t="s">
        <v>891</v>
      </c>
      <c r="C372" t="s">
        <v>879</v>
      </c>
      <c r="D372" t="s">
        <v>211</v>
      </c>
      <c r="F372">
        <v>637.54</v>
      </c>
      <c r="H372">
        <v>282957217</v>
      </c>
      <c r="I372">
        <v>9058027.1099999994</v>
      </c>
      <c r="J372">
        <v>14207.77</v>
      </c>
      <c r="L372">
        <v>31.23</v>
      </c>
      <c r="M372">
        <v>21.62</v>
      </c>
      <c r="N372">
        <v>13783.61</v>
      </c>
      <c r="P372">
        <v>93.89</v>
      </c>
      <c r="Q372">
        <v>59858.63</v>
      </c>
      <c r="S372">
        <v>0.91500000000000004</v>
      </c>
      <c r="T372">
        <v>0.9</v>
      </c>
      <c r="V372">
        <v>8152224.3899999997</v>
      </c>
      <c r="X372">
        <v>342315.96</v>
      </c>
      <c r="Y372">
        <v>740727.97999999986</v>
      </c>
      <c r="Z372">
        <v>9235268.3300000001</v>
      </c>
      <c r="AA372">
        <v>1</v>
      </c>
      <c r="AB372">
        <v>332992140</v>
      </c>
      <c r="AC372">
        <v>2.3793600000000002E-2</v>
      </c>
      <c r="AD372">
        <v>7923081.7800000003</v>
      </c>
      <c r="AE372">
        <v>0</v>
      </c>
      <c r="AF372">
        <v>8152224.3899999997</v>
      </c>
      <c r="AH372">
        <v>300882.03000000003</v>
      </c>
      <c r="AJ372">
        <v>740727.98</v>
      </c>
      <c r="AK372">
        <v>9235268.3300000001</v>
      </c>
      <c r="AL372">
        <v>1.0195673095087481</v>
      </c>
      <c r="AO372">
        <v>536.93252188098006</v>
      </c>
      <c r="AP372">
        <v>3.7066162862644192E-2</v>
      </c>
    </row>
    <row r="373" spans="1:42" x14ac:dyDescent="0.25">
      <c r="A373" t="s">
        <v>892</v>
      </c>
      <c r="B373" t="s">
        <v>893</v>
      </c>
      <c r="C373" t="s">
        <v>879</v>
      </c>
      <c r="D373" t="s">
        <v>211</v>
      </c>
      <c r="F373">
        <v>692.75</v>
      </c>
      <c r="H373">
        <v>256316419</v>
      </c>
      <c r="I373">
        <v>9172254.9399999995</v>
      </c>
      <c r="J373">
        <v>13240.35</v>
      </c>
      <c r="L373">
        <v>27.94</v>
      </c>
      <c r="M373">
        <v>19.34</v>
      </c>
      <c r="N373">
        <v>13397.78</v>
      </c>
      <c r="P373">
        <v>54.9</v>
      </c>
      <c r="Q373">
        <v>38031.97</v>
      </c>
      <c r="S373">
        <v>0.85299999999999998</v>
      </c>
      <c r="T373">
        <v>0.85299999999999998</v>
      </c>
      <c r="V373">
        <v>7823933.46</v>
      </c>
      <c r="X373">
        <v>138344.79999999999</v>
      </c>
      <c r="Y373">
        <v>590380.91</v>
      </c>
      <c r="Z373">
        <v>8552659.1699999999</v>
      </c>
      <c r="AA373">
        <v>0.93244891533727914</v>
      </c>
      <c r="AB373">
        <v>284341357</v>
      </c>
      <c r="AC373">
        <v>3.19131E-2</v>
      </c>
      <c r="AD373">
        <v>9074214.1600000001</v>
      </c>
      <c r="AE373">
        <v>1066489.43</v>
      </c>
      <c r="AF373">
        <v>8890422.8900000006</v>
      </c>
      <c r="AH373">
        <v>103342.2</v>
      </c>
      <c r="AJ373">
        <v>583400.03</v>
      </c>
      <c r="AK373">
        <v>9612167.7200000007</v>
      </c>
      <c r="AL373">
        <v>1.0479612464849348</v>
      </c>
      <c r="AO373">
        <v>199.70378924575962</v>
      </c>
      <c r="AP373">
        <v>1.4392674371686887E-2</v>
      </c>
    </row>
    <row r="374" spans="1:42" x14ac:dyDescent="0.25">
      <c r="A374" t="s">
        <v>894</v>
      </c>
      <c r="B374" t="s">
        <v>895</v>
      </c>
      <c r="C374" t="s">
        <v>879</v>
      </c>
      <c r="D374" t="s">
        <v>211</v>
      </c>
      <c r="F374">
        <v>1326.39</v>
      </c>
      <c r="H374">
        <v>516118996</v>
      </c>
      <c r="I374">
        <v>16400409.550000001</v>
      </c>
      <c r="J374">
        <v>12364.69</v>
      </c>
      <c r="L374">
        <v>31.46</v>
      </c>
      <c r="M374">
        <v>21.78</v>
      </c>
      <c r="N374">
        <v>28888.77</v>
      </c>
      <c r="P374">
        <v>97.02</v>
      </c>
      <c r="Q374">
        <v>128686.35</v>
      </c>
      <c r="S374">
        <v>0.91849999999999998</v>
      </c>
      <c r="T374">
        <v>0.9</v>
      </c>
      <c r="V374">
        <v>14760368.59</v>
      </c>
      <c r="X374">
        <v>69753.14</v>
      </c>
      <c r="Y374">
        <v>919331.27999999991</v>
      </c>
      <c r="Z374">
        <v>15749453.01</v>
      </c>
      <c r="AA374">
        <v>0.9603085192467038</v>
      </c>
      <c r="AB374">
        <v>588743341</v>
      </c>
      <c r="AC374">
        <v>2.8577000000000002E-2</v>
      </c>
      <c r="AD374">
        <v>16824518.449999999</v>
      </c>
      <c r="AE374">
        <v>1857734.87</v>
      </c>
      <c r="AF374">
        <v>16618103.460000001</v>
      </c>
      <c r="AH374">
        <v>148334.47</v>
      </c>
      <c r="AJ374">
        <v>913443.66</v>
      </c>
      <c r="AK374">
        <v>17601300.260000002</v>
      </c>
      <c r="AL374">
        <v>1.0732232147214884</v>
      </c>
      <c r="AO374">
        <v>52.588710711027673</v>
      </c>
      <c r="AP374">
        <v>3.9629538141859981E-3</v>
      </c>
    </row>
    <row r="375" spans="1:42" x14ac:dyDescent="0.25">
      <c r="A375" t="s">
        <v>896</v>
      </c>
      <c r="B375" t="s">
        <v>897</v>
      </c>
      <c r="C375" t="s">
        <v>879</v>
      </c>
      <c r="D375" t="s">
        <v>211</v>
      </c>
      <c r="F375">
        <v>2443.21</v>
      </c>
      <c r="H375">
        <v>526257402</v>
      </c>
      <c r="I375">
        <v>39250598.520000003</v>
      </c>
      <c r="J375">
        <v>16065.17</v>
      </c>
      <c r="L375">
        <v>13.4</v>
      </c>
      <c r="M375">
        <v>9.27</v>
      </c>
      <c r="N375">
        <v>22648.55</v>
      </c>
      <c r="P375">
        <v>7.07</v>
      </c>
      <c r="Q375">
        <v>17273.490000000002</v>
      </c>
      <c r="S375">
        <v>0.35310000000000002</v>
      </c>
      <c r="T375">
        <v>0.35310000000000002</v>
      </c>
      <c r="V375">
        <v>13859386.33</v>
      </c>
      <c r="X375">
        <v>154465.56</v>
      </c>
      <c r="Y375">
        <v>12378087.630000003</v>
      </c>
      <c r="Z375">
        <v>26391939.520000003</v>
      </c>
      <c r="AA375">
        <v>0.67239584911175521</v>
      </c>
      <c r="AB375">
        <v>587651181</v>
      </c>
      <c r="AC375">
        <v>4.6503099999999999E-2</v>
      </c>
      <c r="AD375">
        <v>27327601.629999999</v>
      </c>
      <c r="AE375">
        <v>4755626.82</v>
      </c>
      <c r="AF375">
        <v>18615013.149999999</v>
      </c>
      <c r="AH375">
        <v>4576381.62</v>
      </c>
      <c r="AJ375">
        <v>10878846.01</v>
      </c>
      <c r="AK375">
        <v>29648324.719999999</v>
      </c>
      <c r="AL375">
        <v>0.75535981202663194</v>
      </c>
      <c r="AO375">
        <v>63.222383667388392</v>
      </c>
      <c r="AP375">
        <v>5.2099253991171211E-3</v>
      </c>
    </row>
    <row r="376" spans="1:42" x14ac:dyDescent="0.25">
      <c r="A376" t="s">
        <v>898</v>
      </c>
      <c r="B376" t="s">
        <v>899</v>
      </c>
      <c r="C376" t="s">
        <v>879</v>
      </c>
      <c r="D376" t="s">
        <v>211</v>
      </c>
      <c r="F376">
        <v>1729.47</v>
      </c>
      <c r="H376">
        <v>316667461</v>
      </c>
      <c r="I376">
        <v>26968952.300000001</v>
      </c>
      <c r="J376">
        <v>15593.76</v>
      </c>
      <c r="L376">
        <v>11.74</v>
      </c>
      <c r="M376">
        <v>8.1199999999999992</v>
      </c>
      <c r="N376">
        <v>14043.29</v>
      </c>
      <c r="P376">
        <v>14.51</v>
      </c>
      <c r="Q376">
        <v>25094.6</v>
      </c>
      <c r="S376">
        <v>0.29470000000000002</v>
      </c>
      <c r="T376">
        <v>0.29470000000000002</v>
      </c>
      <c r="V376">
        <v>7947750.2400000002</v>
      </c>
      <c r="X376">
        <v>89166.41</v>
      </c>
      <c r="Y376">
        <v>9224379.5899999999</v>
      </c>
      <c r="Z376">
        <v>17261296.240000002</v>
      </c>
      <c r="AA376">
        <v>0.64004326337883</v>
      </c>
      <c r="AB376">
        <v>372247768</v>
      </c>
      <c r="AC376">
        <v>4.2448899999999998E-2</v>
      </c>
      <c r="AD376">
        <v>15801508.27</v>
      </c>
      <c r="AE376">
        <v>2314502.4900000002</v>
      </c>
      <c r="AF376">
        <v>10262252.73</v>
      </c>
      <c r="AH376">
        <v>1446840.94</v>
      </c>
      <c r="AJ376">
        <v>8703579.4399999995</v>
      </c>
      <c r="AK376">
        <v>19054998.579999998</v>
      </c>
      <c r="AL376">
        <v>0.70655316409899982</v>
      </c>
      <c r="AO376">
        <v>51.557072397902246</v>
      </c>
      <c r="AP376">
        <v>4.6794235972071122E-3</v>
      </c>
    </row>
    <row r="377" spans="1:42" x14ac:dyDescent="0.25">
      <c r="A377" t="s">
        <v>900</v>
      </c>
      <c r="B377" t="s">
        <v>901</v>
      </c>
      <c r="C377" t="s">
        <v>879</v>
      </c>
      <c r="D377" t="s">
        <v>211</v>
      </c>
      <c r="F377">
        <v>1393.3</v>
      </c>
      <c r="H377">
        <v>376978395</v>
      </c>
      <c r="I377">
        <v>20985120.07</v>
      </c>
      <c r="J377">
        <v>15061.45</v>
      </c>
      <c r="L377">
        <v>17.96</v>
      </c>
      <c r="M377">
        <v>12.43</v>
      </c>
      <c r="N377">
        <v>17318.71</v>
      </c>
      <c r="P377">
        <v>0.25</v>
      </c>
      <c r="Q377">
        <v>348.32</v>
      </c>
      <c r="S377">
        <v>0.5282</v>
      </c>
      <c r="T377">
        <v>0.5282</v>
      </c>
      <c r="V377">
        <v>11084340.42</v>
      </c>
      <c r="X377">
        <v>30774.26</v>
      </c>
      <c r="Y377">
        <v>2776135.55</v>
      </c>
      <c r="Z377">
        <v>13891250.23</v>
      </c>
      <c r="AA377">
        <v>0.6619571479058971</v>
      </c>
      <c r="AB377">
        <v>425919230</v>
      </c>
      <c r="AC377">
        <v>3.3314099999999999E-2</v>
      </c>
      <c r="AD377">
        <v>14189115.82</v>
      </c>
      <c r="AE377">
        <v>1639942.36</v>
      </c>
      <c r="AF377">
        <v>12724282.779999999</v>
      </c>
      <c r="AH377">
        <v>1035589.12</v>
      </c>
      <c r="AJ377">
        <v>2426062.0499999998</v>
      </c>
      <c r="AK377">
        <v>15181119.09</v>
      </c>
      <c r="AL377">
        <v>0.72342302733367203</v>
      </c>
      <c r="AO377">
        <v>22.087317878418144</v>
      </c>
      <c r="AP377">
        <v>2.0271404115571033E-3</v>
      </c>
    </row>
    <row r="378" spans="1:42" x14ac:dyDescent="0.25">
      <c r="A378" t="s">
        <v>902</v>
      </c>
      <c r="B378" t="s">
        <v>903</v>
      </c>
      <c r="C378" t="s">
        <v>879</v>
      </c>
      <c r="D378" t="s">
        <v>211</v>
      </c>
      <c r="F378">
        <v>592.75</v>
      </c>
      <c r="H378">
        <v>224844463</v>
      </c>
      <c r="I378">
        <v>7483008.1399999997</v>
      </c>
      <c r="J378">
        <v>12624.22</v>
      </c>
      <c r="L378">
        <v>30.04</v>
      </c>
      <c r="M378">
        <v>20.79</v>
      </c>
      <c r="N378">
        <v>12323.27</v>
      </c>
      <c r="P378">
        <v>78.489999999999995</v>
      </c>
      <c r="Q378">
        <v>46524.94</v>
      </c>
      <c r="S378">
        <v>0.8952</v>
      </c>
      <c r="T378">
        <v>0.8952</v>
      </c>
      <c r="V378">
        <v>6698788.8799999999</v>
      </c>
      <c r="X378">
        <v>50639.69</v>
      </c>
      <c r="Y378">
        <v>568872.78999999992</v>
      </c>
      <c r="Z378">
        <v>7318301.3600000003</v>
      </c>
      <c r="AA378">
        <v>0.97798922880765449</v>
      </c>
      <c r="AB378">
        <v>239700535</v>
      </c>
      <c r="AC378">
        <v>4.1201700000000001E-2</v>
      </c>
      <c r="AD378">
        <v>9876069.5299999993</v>
      </c>
      <c r="AE378">
        <v>2844301.63</v>
      </c>
      <c r="AF378">
        <v>9543090.5099999998</v>
      </c>
      <c r="AH378">
        <v>49343.91</v>
      </c>
      <c r="AJ378">
        <v>567786.68999999994</v>
      </c>
      <c r="AK378">
        <v>10161516.889999999</v>
      </c>
      <c r="AL378">
        <v>1.3579454545401577</v>
      </c>
      <c r="AO378">
        <v>85.431784057359764</v>
      </c>
      <c r="AP378">
        <v>4.9834774225327302E-3</v>
      </c>
    </row>
    <row r="379" spans="1:42" x14ac:dyDescent="0.25">
      <c r="A379" t="s">
        <v>904</v>
      </c>
      <c r="B379" t="s">
        <v>905</v>
      </c>
      <c r="C379" t="s">
        <v>879</v>
      </c>
      <c r="D379" t="s">
        <v>211</v>
      </c>
      <c r="F379">
        <v>3719.73</v>
      </c>
      <c r="H379">
        <v>684291489</v>
      </c>
      <c r="I379">
        <v>64198975.780000001</v>
      </c>
      <c r="J379">
        <v>17259.04</v>
      </c>
      <c r="L379">
        <v>10.65</v>
      </c>
      <c r="M379">
        <v>7.37</v>
      </c>
      <c r="N379">
        <v>27414.41</v>
      </c>
      <c r="P379">
        <v>20.79</v>
      </c>
      <c r="Q379">
        <v>77333.179999999993</v>
      </c>
      <c r="S379">
        <v>0.2591</v>
      </c>
      <c r="T379">
        <v>0.2591</v>
      </c>
      <c r="V379">
        <v>16633954.619999999</v>
      </c>
      <c r="X379">
        <v>854816.74</v>
      </c>
      <c r="Y379">
        <v>25241321.300000001</v>
      </c>
      <c r="Z379">
        <v>42730092.659999996</v>
      </c>
      <c r="AA379">
        <v>0.66558838580897994</v>
      </c>
      <c r="AB379">
        <v>769825308</v>
      </c>
      <c r="AC379">
        <v>4.1293299999999998E-2</v>
      </c>
      <c r="AD379">
        <v>31788627.390000001</v>
      </c>
      <c r="AE379">
        <v>3926575.71</v>
      </c>
      <c r="AF379">
        <v>20560530.329999998</v>
      </c>
      <c r="AH379">
        <v>5502643.4800000004</v>
      </c>
      <c r="AJ379">
        <v>23401173.41</v>
      </c>
      <c r="AK379">
        <v>44816520.479999997</v>
      </c>
      <c r="AL379">
        <v>0.69808777999168259</v>
      </c>
      <c r="AO379">
        <v>229.80612571342544</v>
      </c>
      <c r="AP379">
        <v>1.9073697173377705E-2</v>
      </c>
    </row>
    <row r="380" spans="1:42" x14ac:dyDescent="0.25">
      <c r="A380" t="s">
        <v>906</v>
      </c>
      <c r="B380" t="s">
        <v>907</v>
      </c>
      <c r="C380" t="s">
        <v>879</v>
      </c>
      <c r="D380" t="s">
        <v>211</v>
      </c>
      <c r="F380">
        <v>282.75</v>
      </c>
      <c r="H380">
        <v>129272378</v>
      </c>
      <c r="I380">
        <v>3666054.15</v>
      </c>
      <c r="J380">
        <v>12965.7</v>
      </c>
      <c r="L380">
        <v>35.26</v>
      </c>
      <c r="M380">
        <v>24.41</v>
      </c>
      <c r="N380">
        <v>6901.92</v>
      </c>
      <c r="P380">
        <v>155.75</v>
      </c>
      <c r="Q380">
        <v>44038.31</v>
      </c>
      <c r="S380">
        <v>0.96140000000000003</v>
      </c>
      <c r="T380">
        <v>0.9</v>
      </c>
      <c r="V380">
        <v>3299448.73</v>
      </c>
      <c r="X380">
        <v>36117.129999999997</v>
      </c>
      <c r="Y380">
        <v>278778.36999999994</v>
      </c>
      <c r="Z380">
        <v>3614344.23</v>
      </c>
      <c r="AA380">
        <v>0.98589493829489672</v>
      </c>
      <c r="AB380">
        <v>151366592</v>
      </c>
      <c r="AC380">
        <v>2.9680100000000001E-2</v>
      </c>
      <c r="AD380">
        <v>4492575.58</v>
      </c>
      <c r="AE380">
        <v>1073814.1599999999</v>
      </c>
      <c r="AF380">
        <v>4373262.8899999997</v>
      </c>
      <c r="AH380">
        <v>38889.269999999997</v>
      </c>
      <c r="AJ380">
        <v>278229.83</v>
      </c>
      <c r="AK380">
        <v>4687609.8499999996</v>
      </c>
      <c r="AL380">
        <v>1.2786526489250027</v>
      </c>
      <c r="AO380">
        <v>127.73520778072502</v>
      </c>
      <c r="AP380">
        <v>7.704807173745486E-3</v>
      </c>
    </row>
    <row r="381" spans="1:42" x14ac:dyDescent="0.25">
      <c r="A381" t="s">
        <v>908</v>
      </c>
      <c r="B381" t="s">
        <v>909</v>
      </c>
      <c r="C381" t="s">
        <v>879</v>
      </c>
      <c r="D381" t="s">
        <v>211</v>
      </c>
      <c r="F381">
        <v>3326.5</v>
      </c>
      <c r="H381">
        <v>1303602830</v>
      </c>
      <c r="I381">
        <v>42994938.850000001</v>
      </c>
      <c r="J381">
        <v>12924.97</v>
      </c>
      <c r="L381">
        <v>30.31</v>
      </c>
      <c r="M381">
        <v>20.98</v>
      </c>
      <c r="N381">
        <v>69789.97</v>
      </c>
      <c r="P381">
        <v>81.900000000000006</v>
      </c>
      <c r="Q381">
        <v>272440.34999999998</v>
      </c>
      <c r="S381">
        <v>0.9</v>
      </c>
      <c r="T381">
        <v>0.9</v>
      </c>
      <c r="V381">
        <v>38695444.960000001</v>
      </c>
      <c r="X381">
        <v>1069326.02</v>
      </c>
      <c r="Y381">
        <v>2626625.3199999994</v>
      </c>
      <c r="Z381">
        <v>42391396.300000004</v>
      </c>
      <c r="AA381">
        <v>0.98596247451111341</v>
      </c>
      <c r="AB381">
        <v>1421425698</v>
      </c>
      <c r="AC381">
        <v>3.1696700000000001E-2</v>
      </c>
      <c r="AD381">
        <v>45054503.920000002</v>
      </c>
      <c r="AE381">
        <v>5723153.0599999996</v>
      </c>
      <c r="AF381">
        <v>44418598.020000003</v>
      </c>
      <c r="AH381">
        <v>400550.59</v>
      </c>
      <c r="AJ381">
        <v>2621002.58</v>
      </c>
      <c r="AK381">
        <v>48108926.620000005</v>
      </c>
      <c r="AL381">
        <v>1.1189439479805192</v>
      </c>
      <c r="AO381">
        <v>321.45679242447017</v>
      </c>
      <c r="AP381">
        <v>2.2227185163500536E-2</v>
      </c>
    </row>
    <row r="382" spans="1:42" x14ac:dyDescent="0.25">
      <c r="A382" t="s">
        <v>910</v>
      </c>
      <c r="B382" t="s">
        <v>911</v>
      </c>
      <c r="C382" t="s">
        <v>879</v>
      </c>
      <c r="D382" t="s">
        <v>211</v>
      </c>
      <c r="F382">
        <v>3068.62</v>
      </c>
      <c r="H382">
        <v>1106952751</v>
      </c>
      <c r="I382">
        <v>41654807.289999999</v>
      </c>
      <c r="J382">
        <v>13574.44</v>
      </c>
      <c r="L382">
        <v>26.57</v>
      </c>
      <c r="M382">
        <v>18.39</v>
      </c>
      <c r="N382">
        <v>56431.92</v>
      </c>
      <c r="P382">
        <v>41.73</v>
      </c>
      <c r="Q382">
        <v>128053.51</v>
      </c>
      <c r="S382">
        <v>0.81989999999999996</v>
      </c>
      <c r="T382">
        <v>0.81989999999999996</v>
      </c>
      <c r="V382">
        <v>34152776.490000002</v>
      </c>
      <c r="X382">
        <v>813068.93</v>
      </c>
      <c r="Y382">
        <v>3358985.6199999996</v>
      </c>
      <c r="Z382">
        <v>38324831.039999999</v>
      </c>
      <c r="AA382">
        <v>0.92005781645281015</v>
      </c>
      <c r="AB382">
        <v>1208936233</v>
      </c>
      <c r="AC382">
        <v>3.5760199999999999E-2</v>
      </c>
      <c r="AD382">
        <v>43231801.469999999</v>
      </c>
      <c r="AE382">
        <v>7443892.5800000001</v>
      </c>
      <c r="AF382">
        <v>41596669.07</v>
      </c>
      <c r="AH382">
        <v>896619.8</v>
      </c>
      <c r="AJ382">
        <v>3287307.87</v>
      </c>
      <c r="AK382">
        <v>45697045.869999997</v>
      </c>
      <c r="AL382">
        <v>1.0970413463170772</v>
      </c>
      <c r="AO382">
        <v>264.96240329529235</v>
      </c>
      <c r="AP382">
        <v>1.779259281470923E-2</v>
      </c>
    </row>
    <row r="383" spans="1:42" x14ac:dyDescent="0.25">
      <c r="A383" t="s">
        <v>912</v>
      </c>
      <c r="B383" t="s">
        <v>913</v>
      </c>
      <c r="C383" t="s">
        <v>879</v>
      </c>
      <c r="D383" t="s">
        <v>211</v>
      </c>
      <c r="F383">
        <v>3122.47</v>
      </c>
      <c r="H383">
        <v>980840349</v>
      </c>
      <c r="I383">
        <v>47927774.25</v>
      </c>
      <c r="J383">
        <v>15349.31</v>
      </c>
      <c r="L383">
        <v>20.46</v>
      </c>
      <c r="M383">
        <v>14.16</v>
      </c>
      <c r="N383">
        <v>44214.17</v>
      </c>
      <c r="P383">
        <v>4.97</v>
      </c>
      <c r="Q383">
        <v>15518.67</v>
      </c>
      <c r="S383">
        <v>0.62390000000000001</v>
      </c>
      <c r="T383">
        <v>0.62390000000000001</v>
      </c>
      <c r="V383">
        <v>29902138.350000001</v>
      </c>
      <c r="X383">
        <v>319987.45</v>
      </c>
      <c r="Y383">
        <v>6032460.96</v>
      </c>
      <c r="Z383">
        <v>36254586.759999998</v>
      </c>
      <c r="AA383">
        <v>0.75644211164260355</v>
      </c>
      <c r="AB383">
        <v>1095773835</v>
      </c>
      <c r="AC383">
        <v>2.9200400000000001E-2</v>
      </c>
      <c r="AD383">
        <v>31997034.289999999</v>
      </c>
      <c r="AE383">
        <v>1307005.57</v>
      </c>
      <c r="AF383">
        <v>31209143.920000002</v>
      </c>
      <c r="AH383">
        <v>2196901.17</v>
      </c>
      <c r="AJ383">
        <v>5497388.3499999996</v>
      </c>
      <c r="AK383">
        <v>37026519.719999999</v>
      </c>
      <c r="AL383">
        <v>0.77254828331611913</v>
      </c>
      <c r="AO383">
        <v>102.47895095869617</v>
      </c>
      <c r="AP383">
        <v>8.6421152303752091E-3</v>
      </c>
    </row>
    <row r="384" spans="1:42" x14ac:dyDescent="0.25">
      <c r="A384" t="s">
        <v>914</v>
      </c>
      <c r="B384" t="s">
        <v>915</v>
      </c>
      <c r="C384" t="s">
        <v>879</v>
      </c>
      <c r="D384" t="s">
        <v>211</v>
      </c>
      <c r="F384">
        <v>475.25</v>
      </c>
      <c r="H384">
        <v>618555775</v>
      </c>
      <c r="I384">
        <v>6565068.5700000003</v>
      </c>
      <c r="J384">
        <v>13813.92</v>
      </c>
      <c r="L384">
        <v>94.21</v>
      </c>
      <c r="M384">
        <v>65.22</v>
      </c>
      <c r="N384">
        <v>30995.8</v>
      </c>
      <c r="P384">
        <v>2839.82</v>
      </c>
      <c r="Q384">
        <v>1349624.45</v>
      </c>
      <c r="S384">
        <v>0.99990000000000001</v>
      </c>
      <c r="T384">
        <v>0.9</v>
      </c>
      <c r="V384">
        <v>5908561.71</v>
      </c>
      <c r="X384">
        <v>666938.30000000005</v>
      </c>
      <c r="Y384">
        <v>483019.03</v>
      </c>
      <c r="Z384">
        <v>7058519.04</v>
      </c>
      <c r="AA384">
        <v>1</v>
      </c>
      <c r="AB384">
        <v>687951416</v>
      </c>
      <c r="AC384">
        <v>1.27771E-2</v>
      </c>
      <c r="AD384">
        <v>8790024.0299999993</v>
      </c>
      <c r="AE384">
        <v>2593316.08</v>
      </c>
      <c r="AF384">
        <v>8501877.7899999991</v>
      </c>
      <c r="AH384">
        <v>174954.72</v>
      </c>
      <c r="AJ384">
        <v>483019.03</v>
      </c>
      <c r="AK384">
        <v>9651835.1199999992</v>
      </c>
      <c r="AL384">
        <v>1.4701803975217274</v>
      </c>
      <c r="AO384">
        <v>1403.3420305102579</v>
      </c>
      <c r="AP384">
        <v>6.9099636670958808E-2</v>
      </c>
    </row>
    <row r="385" spans="1:42" x14ac:dyDescent="0.25">
      <c r="A385" t="s">
        <v>916</v>
      </c>
      <c r="B385" t="s">
        <v>917</v>
      </c>
      <c r="C385" t="s">
        <v>879</v>
      </c>
      <c r="D385" t="s">
        <v>211</v>
      </c>
      <c r="F385">
        <v>498.56</v>
      </c>
      <c r="H385">
        <v>838484792</v>
      </c>
      <c r="I385">
        <v>5829250.9299999997</v>
      </c>
      <c r="J385">
        <v>11692.17</v>
      </c>
      <c r="L385">
        <v>143.84</v>
      </c>
      <c r="M385">
        <v>99.58</v>
      </c>
      <c r="N385">
        <v>49646.6</v>
      </c>
      <c r="P385">
        <v>7682.52</v>
      </c>
      <c r="Q385">
        <v>3830197.17</v>
      </c>
      <c r="S385">
        <v>1</v>
      </c>
      <c r="T385">
        <v>0.9</v>
      </c>
      <c r="V385">
        <v>5246325.83</v>
      </c>
      <c r="X385">
        <v>353964.06</v>
      </c>
      <c r="Y385">
        <v>293063.46999999997</v>
      </c>
      <c r="Z385">
        <v>5893353.3599999994</v>
      </c>
      <c r="AA385">
        <v>1</v>
      </c>
      <c r="AB385">
        <v>918745877</v>
      </c>
      <c r="AC385">
        <v>1.10262E-2</v>
      </c>
      <c r="AD385">
        <v>10130275.779999999</v>
      </c>
      <c r="AE385">
        <v>4395554.95</v>
      </c>
      <c r="AF385">
        <v>9641880.7799999993</v>
      </c>
      <c r="AH385">
        <v>8044.3</v>
      </c>
      <c r="AJ385">
        <v>293063.46999999997</v>
      </c>
      <c r="AK385">
        <v>10288908.310000001</v>
      </c>
      <c r="AL385">
        <v>1.7650481054175517</v>
      </c>
      <c r="AO385">
        <v>709.97284178433893</v>
      </c>
      <c r="AP385">
        <v>3.4402489490160497E-2</v>
      </c>
    </row>
    <row r="386" spans="1:42" x14ac:dyDescent="0.25">
      <c r="A386" t="s">
        <v>918</v>
      </c>
      <c r="B386" t="s">
        <v>919</v>
      </c>
      <c r="C386" t="s">
        <v>879</v>
      </c>
      <c r="D386" t="s">
        <v>211</v>
      </c>
      <c r="F386">
        <v>4712.71</v>
      </c>
      <c r="H386">
        <v>2566447202</v>
      </c>
      <c r="I386">
        <v>57788509.009999998</v>
      </c>
      <c r="J386">
        <v>12262.26</v>
      </c>
      <c r="L386">
        <v>44.41</v>
      </c>
      <c r="M386">
        <v>30.74</v>
      </c>
      <c r="N386">
        <v>144868.70000000001</v>
      </c>
      <c r="P386">
        <v>353.81</v>
      </c>
      <c r="Q386">
        <v>1667403.92</v>
      </c>
      <c r="S386">
        <v>0.99609999999999999</v>
      </c>
      <c r="T386">
        <v>0.9</v>
      </c>
      <c r="V386">
        <v>52009658.100000001</v>
      </c>
      <c r="X386">
        <v>844370.77</v>
      </c>
      <c r="Y386">
        <v>3338019.1099999994</v>
      </c>
      <c r="Z386">
        <v>56192047.980000004</v>
      </c>
      <c r="AA386">
        <v>0.97237407475379345</v>
      </c>
      <c r="AB386">
        <v>2843973098</v>
      </c>
      <c r="AC386">
        <v>1.8905100000000001E-2</v>
      </c>
      <c r="AD386">
        <v>53765595.810000002</v>
      </c>
      <c r="AE386">
        <v>1580343.93</v>
      </c>
      <c r="AF386">
        <v>53590002.030000001</v>
      </c>
      <c r="AH386">
        <v>395903.17</v>
      </c>
      <c r="AJ386">
        <v>3327081.91</v>
      </c>
      <c r="AK386">
        <v>57761454.710000008</v>
      </c>
      <c r="AL386">
        <v>0.99953183945280011</v>
      </c>
      <c r="AO386">
        <v>179.16883703856169</v>
      </c>
      <c r="AP386">
        <v>1.4618239347317156E-2</v>
      </c>
    </row>
    <row r="387" spans="1:42" x14ac:dyDescent="0.25">
      <c r="A387" t="s">
        <v>920</v>
      </c>
      <c r="B387" t="s">
        <v>921</v>
      </c>
      <c r="C387" t="s">
        <v>879</v>
      </c>
      <c r="D387" t="s">
        <v>211</v>
      </c>
      <c r="F387">
        <v>1390.56</v>
      </c>
      <c r="H387">
        <v>598571218</v>
      </c>
      <c r="I387">
        <v>19382134.539999999</v>
      </c>
      <c r="J387">
        <v>13938.36</v>
      </c>
      <c r="L387">
        <v>30.88</v>
      </c>
      <c r="M387">
        <v>21.37</v>
      </c>
      <c r="N387">
        <v>29716.26</v>
      </c>
      <c r="P387">
        <v>89.11</v>
      </c>
      <c r="Q387">
        <v>123912.8</v>
      </c>
      <c r="S387">
        <v>0.90939999999999999</v>
      </c>
      <c r="T387">
        <v>0.9</v>
      </c>
      <c r="V387">
        <v>17443921.079999998</v>
      </c>
      <c r="X387">
        <v>81437.289999999994</v>
      </c>
      <c r="Y387">
        <v>1397507.7</v>
      </c>
      <c r="Z387">
        <v>18922866.069999997</v>
      </c>
      <c r="AA387">
        <v>0.97630454638253672</v>
      </c>
      <c r="AB387">
        <v>638206183</v>
      </c>
      <c r="AC387">
        <v>2.5591699999999998E-2</v>
      </c>
      <c r="AD387">
        <v>16332781.17</v>
      </c>
      <c r="AE387">
        <v>0</v>
      </c>
      <c r="AF387">
        <v>17443921.079999998</v>
      </c>
      <c r="AH387">
        <v>422676.76</v>
      </c>
      <c r="AJ387">
        <v>1387492.18</v>
      </c>
      <c r="AK387">
        <v>18912850.549999997</v>
      </c>
      <c r="AL387">
        <v>0.97578780659934461</v>
      </c>
      <c r="AO387">
        <v>58.56438413301116</v>
      </c>
      <c r="AP387">
        <v>4.3059236250349376E-3</v>
      </c>
    </row>
    <row r="388" spans="1:42" x14ac:dyDescent="0.25">
      <c r="A388" t="s">
        <v>922</v>
      </c>
      <c r="B388" t="s">
        <v>923</v>
      </c>
      <c r="C388" t="s">
        <v>879</v>
      </c>
      <c r="D388" t="s">
        <v>211</v>
      </c>
      <c r="F388">
        <v>1344.3</v>
      </c>
      <c r="H388">
        <v>460587542</v>
      </c>
      <c r="I388">
        <v>18693161.010000002</v>
      </c>
      <c r="J388">
        <v>13905.49</v>
      </c>
      <c r="L388">
        <v>24.63</v>
      </c>
      <c r="M388">
        <v>17.05</v>
      </c>
      <c r="N388">
        <v>22920.31</v>
      </c>
      <c r="P388">
        <v>26.21</v>
      </c>
      <c r="Q388">
        <v>35234.1</v>
      </c>
      <c r="S388">
        <v>0.76580000000000004</v>
      </c>
      <c r="T388">
        <v>0.76580000000000004</v>
      </c>
      <c r="V388">
        <v>14315222.699999999</v>
      </c>
      <c r="X388">
        <v>63733.05</v>
      </c>
      <c r="Y388">
        <v>1912514.0099999998</v>
      </c>
      <c r="Z388">
        <v>16291469.76</v>
      </c>
      <c r="AA388">
        <v>0.87152032506887389</v>
      </c>
      <c r="AB388">
        <v>505302974</v>
      </c>
      <c r="AC388">
        <v>2.7713999999999999E-2</v>
      </c>
      <c r="AD388">
        <v>14003966.619999999</v>
      </c>
      <c r="AE388">
        <v>0</v>
      </c>
      <c r="AF388">
        <v>14315222.699999999</v>
      </c>
      <c r="AH388">
        <v>579380.51</v>
      </c>
      <c r="AJ388">
        <v>1838075.39</v>
      </c>
      <c r="AK388">
        <v>16217031.140000001</v>
      </c>
      <c r="AL388">
        <v>0.86753819385199848</v>
      </c>
      <c r="AO388">
        <v>47.40984155322473</v>
      </c>
      <c r="AP388">
        <v>3.930007252856518E-3</v>
      </c>
    </row>
    <row r="389" spans="1:42" x14ac:dyDescent="0.25">
      <c r="A389" t="s">
        <v>924</v>
      </c>
      <c r="B389" t="s">
        <v>925</v>
      </c>
      <c r="C389" t="s">
        <v>879</v>
      </c>
      <c r="D389" t="s">
        <v>211</v>
      </c>
      <c r="F389">
        <v>847</v>
      </c>
      <c r="H389">
        <v>710791786</v>
      </c>
      <c r="I389">
        <v>10800004</v>
      </c>
      <c r="J389">
        <v>12750.89</v>
      </c>
      <c r="L389">
        <v>65.81</v>
      </c>
      <c r="M389">
        <v>45.56</v>
      </c>
      <c r="N389">
        <v>38589.32</v>
      </c>
      <c r="P389">
        <v>1130.97</v>
      </c>
      <c r="Q389">
        <v>957931.59</v>
      </c>
      <c r="S389">
        <v>0.99990000000000001</v>
      </c>
      <c r="T389">
        <v>0.9</v>
      </c>
      <c r="V389">
        <v>9720003.5999999996</v>
      </c>
      <c r="X389">
        <v>383611.61</v>
      </c>
      <c r="Y389">
        <v>598425.64000000013</v>
      </c>
      <c r="Z389">
        <v>10702040.85</v>
      </c>
      <c r="AA389">
        <v>0.99092934132246613</v>
      </c>
      <c r="AB389">
        <v>758361324</v>
      </c>
      <c r="AC389">
        <v>1.5773700000000002E-2</v>
      </c>
      <c r="AD389">
        <v>11962164.01</v>
      </c>
      <c r="AE389">
        <v>2017944.36</v>
      </c>
      <c r="AF389">
        <v>11737947.960000001</v>
      </c>
      <c r="AH389">
        <v>107414.64</v>
      </c>
      <c r="AJ389">
        <v>597451.31000000006</v>
      </c>
      <c r="AK389">
        <v>12719010.880000001</v>
      </c>
      <c r="AL389">
        <v>1.1776857564126828</v>
      </c>
      <c r="AO389">
        <v>452.90626918536009</v>
      </c>
      <c r="AP389">
        <v>3.0160490750362496E-2</v>
      </c>
    </row>
    <row r="390" spans="1:42" x14ac:dyDescent="0.25">
      <c r="A390" t="s">
        <v>926</v>
      </c>
      <c r="B390" t="s">
        <v>927</v>
      </c>
      <c r="C390" t="s">
        <v>879</v>
      </c>
      <c r="D390" t="s">
        <v>211</v>
      </c>
      <c r="F390">
        <v>757.75</v>
      </c>
      <c r="H390">
        <v>329454483</v>
      </c>
      <c r="I390">
        <v>9966416.7899999991</v>
      </c>
      <c r="J390">
        <v>13152.64</v>
      </c>
      <c r="L390">
        <v>33.049999999999997</v>
      </c>
      <c r="M390">
        <v>22.88</v>
      </c>
      <c r="N390">
        <v>17337.32</v>
      </c>
      <c r="P390">
        <v>119.9</v>
      </c>
      <c r="Q390">
        <v>90854.22</v>
      </c>
      <c r="S390">
        <v>0.9395</v>
      </c>
      <c r="T390">
        <v>0.9</v>
      </c>
      <c r="V390">
        <v>8969775.1099999994</v>
      </c>
      <c r="X390">
        <v>27442.98</v>
      </c>
      <c r="Y390">
        <v>561424.88</v>
      </c>
      <c r="Z390">
        <v>9558642.9700000007</v>
      </c>
      <c r="AA390">
        <v>0.95908521301164662</v>
      </c>
      <c r="AB390">
        <v>344598182</v>
      </c>
      <c r="AC390">
        <v>2.6032599999999999E-2</v>
      </c>
      <c r="AD390">
        <v>8970786.6300000008</v>
      </c>
      <c r="AE390">
        <v>910.36</v>
      </c>
      <c r="AF390">
        <v>8970685.4700000007</v>
      </c>
      <c r="AH390">
        <v>86657.58</v>
      </c>
      <c r="AJ390">
        <v>557879.30000000005</v>
      </c>
      <c r="AK390">
        <v>9556007.7500000019</v>
      </c>
      <c r="AL390">
        <v>0.95882080303807993</v>
      </c>
      <c r="AO390">
        <v>36.216403827119763</v>
      </c>
      <c r="AP390">
        <v>2.871803866002515E-3</v>
      </c>
    </row>
    <row r="391" spans="1:42" x14ac:dyDescent="0.25">
      <c r="A391" t="s">
        <v>928</v>
      </c>
      <c r="B391" t="s">
        <v>929</v>
      </c>
      <c r="C391" t="s">
        <v>879</v>
      </c>
      <c r="D391" t="s">
        <v>211</v>
      </c>
      <c r="F391">
        <v>1083.5</v>
      </c>
      <c r="H391">
        <v>514523780</v>
      </c>
      <c r="I391">
        <v>13636021.77</v>
      </c>
      <c r="J391">
        <v>12585.16</v>
      </c>
      <c r="L391">
        <v>37.729999999999997</v>
      </c>
      <c r="M391">
        <v>26.12</v>
      </c>
      <c r="N391">
        <v>28301.02</v>
      </c>
      <c r="P391">
        <v>201.35</v>
      </c>
      <c r="Q391">
        <v>218162.72</v>
      </c>
      <c r="S391">
        <v>0.97770000000000001</v>
      </c>
      <c r="T391">
        <v>0.9</v>
      </c>
      <c r="V391">
        <v>12272419.59</v>
      </c>
      <c r="X391">
        <v>88082.48</v>
      </c>
      <c r="Y391">
        <v>709613.43</v>
      </c>
      <c r="Z391">
        <v>13070115.5</v>
      </c>
      <c r="AA391">
        <v>0.95849916643246902</v>
      </c>
      <c r="AB391">
        <v>544269160</v>
      </c>
      <c r="AC391">
        <v>2.0628500000000001E-2</v>
      </c>
      <c r="AD391">
        <v>11227456.359999999</v>
      </c>
      <c r="AE391">
        <v>0</v>
      </c>
      <c r="AF391">
        <v>12272419.59</v>
      </c>
      <c r="AH391">
        <v>84719.61</v>
      </c>
      <c r="AJ391">
        <v>706097.49</v>
      </c>
      <c r="AK391">
        <v>13066599.560000001</v>
      </c>
      <c r="AL391">
        <v>0.95824132436831688</v>
      </c>
      <c r="AO391">
        <v>81.294397784956161</v>
      </c>
      <c r="AP391">
        <v>6.7410407425082209E-3</v>
      </c>
    </row>
    <row r="392" spans="1:42" x14ac:dyDescent="0.25">
      <c r="A392" t="s">
        <v>930</v>
      </c>
      <c r="B392" t="s">
        <v>931</v>
      </c>
      <c r="C392" t="s">
        <v>879</v>
      </c>
      <c r="D392" t="s">
        <v>211</v>
      </c>
      <c r="F392">
        <v>2876.21</v>
      </c>
      <c r="H392">
        <v>811599577</v>
      </c>
      <c r="I392">
        <v>41164094.850000001</v>
      </c>
      <c r="J392">
        <v>14311.92</v>
      </c>
      <c r="L392">
        <v>19.71</v>
      </c>
      <c r="M392">
        <v>13.64</v>
      </c>
      <c r="N392">
        <v>39231.5</v>
      </c>
      <c r="P392">
        <v>2.92</v>
      </c>
      <c r="Q392">
        <v>8398.5300000000007</v>
      </c>
      <c r="S392">
        <v>0.59560000000000002</v>
      </c>
      <c r="T392">
        <v>0.59560000000000002</v>
      </c>
      <c r="V392">
        <v>24517334.890000001</v>
      </c>
      <c r="X392">
        <v>175203.88</v>
      </c>
      <c r="Y392">
        <v>4362804.1900000004</v>
      </c>
      <c r="Z392">
        <v>29055342.960000001</v>
      </c>
      <c r="AA392">
        <v>0.70584190095461308</v>
      </c>
      <c r="AB392">
        <v>859217788</v>
      </c>
      <c r="AC392">
        <v>4.18952E-2</v>
      </c>
      <c r="AD392">
        <v>35997101.07</v>
      </c>
      <c r="AE392">
        <v>6837348.7300000004</v>
      </c>
      <c r="AF392">
        <v>31354683.620000001</v>
      </c>
      <c r="AH392">
        <v>1644535.2</v>
      </c>
      <c r="AJ392">
        <v>3879050.84</v>
      </c>
      <c r="AK392">
        <v>35408938.340000004</v>
      </c>
      <c r="AL392">
        <v>0.86018989289157177</v>
      </c>
      <c r="AO392">
        <v>60.914842796596915</v>
      </c>
      <c r="AP392">
        <v>4.9480127960255579E-3</v>
      </c>
    </row>
    <row r="393" spans="1:42" x14ac:dyDescent="0.25">
      <c r="A393" t="s">
        <v>932</v>
      </c>
      <c r="B393" t="s">
        <v>933</v>
      </c>
      <c r="C393" t="s">
        <v>879</v>
      </c>
      <c r="D393" t="s">
        <v>222</v>
      </c>
      <c r="F393">
        <v>4148.6499999999996</v>
      </c>
      <c r="H393">
        <v>5643194178</v>
      </c>
      <c r="I393">
        <v>56490932.039999999</v>
      </c>
      <c r="J393">
        <v>13616.7</v>
      </c>
      <c r="L393">
        <v>99.89</v>
      </c>
      <c r="M393">
        <v>30.73</v>
      </c>
      <c r="N393">
        <v>127488.01</v>
      </c>
      <c r="P393">
        <v>353.44</v>
      </c>
      <c r="Q393">
        <v>1466298.85</v>
      </c>
      <c r="S393">
        <v>0.99609999999999999</v>
      </c>
      <c r="T393">
        <v>0.9</v>
      </c>
      <c r="V393">
        <v>50841838.829999998</v>
      </c>
      <c r="X393">
        <v>1162712.74</v>
      </c>
      <c r="Y393">
        <v>2803488.8999999994</v>
      </c>
      <c r="Z393">
        <v>54808040.469999999</v>
      </c>
      <c r="AA393">
        <v>0.97020952727761012</v>
      </c>
      <c r="AB393">
        <v>5825018478</v>
      </c>
      <c r="AC393">
        <v>1.3795699999999999E-2</v>
      </c>
      <c r="AD393">
        <v>80360207.409999996</v>
      </c>
      <c r="AE393">
        <v>26566531.719999999</v>
      </c>
      <c r="AF393">
        <v>77408370.549999997</v>
      </c>
      <c r="AH393">
        <v>244950</v>
      </c>
      <c r="AJ393">
        <v>2796191.72</v>
      </c>
      <c r="AK393">
        <v>81367275.00999999</v>
      </c>
      <c r="AL393">
        <v>1.4403599316149642</v>
      </c>
      <c r="AO393">
        <v>280.26291444204742</v>
      </c>
      <c r="AP393">
        <v>1.4289685132715864E-2</v>
      </c>
    </row>
    <row r="394" spans="1:42" x14ac:dyDescent="0.25">
      <c r="A394" t="s">
        <v>934</v>
      </c>
      <c r="B394" t="s">
        <v>935</v>
      </c>
      <c r="C394" t="s">
        <v>879</v>
      </c>
      <c r="D394" t="s">
        <v>222</v>
      </c>
      <c r="F394">
        <v>8082</v>
      </c>
      <c r="H394">
        <v>5177527245</v>
      </c>
      <c r="I394">
        <v>117458342.34999999</v>
      </c>
      <c r="J394">
        <v>14533.32</v>
      </c>
      <c r="L394">
        <v>44.07</v>
      </c>
      <c r="M394">
        <v>13.56</v>
      </c>
      <c r="N394">
        <v>109591.92</v>
      </c>
      <c r="P394">
        <v>2.65</v>
      </c>
      <c r="Q394">
        <v>21417.3</v>
      </c>
      <c r="S394">
        <v>0.59119999999999995</v>
      </c>
      <c r="T394">
        <v>0.59119999999999995</v>
      </c>
      <c r="V394">
        <v>69441371.989999995</v>
      </c>
      <c r="X394">
        <v>2373706.5699999998</v>
      </c>
      <c r="Y394">
        <v>7771016.4299999997</v>
      </c>
      <c r="Z394">
        <v>79586094.98999998</v>
      </c>
      <c r="AA394">
        <v>0.67756868858961883</v>
      </c>
      <c r="AB394">
        <v>5698937617</v>
      </c>
      <c r="AC394">
        <v>2.0849400000000001E-2</v>
      </c>
      <c r="AD394">
        <v>118819429.95</v>
      </c>
      <c r="AE394">
        <v>29192307.859999999</v>
      </c>
      <c r="AF394">
        <v>98633679.849999994</v>
      </c>
      <c r="AH394">
        <v>1674710.52</v>
      </c>
      <c r="AJ394">
        <v>7231037.3200000003</v>
      </c>
      <c r="AK394">
        <v>108238423.73999998</v>
      </c>
      <c r="AL394">
        <v>0.92150477841304212</v>
      </c>
      <c r="AO394">
        <v>293.70286686463743</v>
      </c>
      <c r="AP394">
        <v>2.1930350498284151E-2</v>
      </c>
    </row>
    <row r="395" spans="1:42" x14ac:dyDescent="0.25">
      <c r="A395" t="s">
        <v>936</v>
      </c>
      <c r="B395" t="s">
        <v>937</v>
      </c>
      <c r="C395" t="s">
        <v>879</v>
      </c>
      <c r="D395" t="s">
        <v>222</v>
      </c>
      <c r="F395">
        <v>3881.15</v>
      </c>
      <c r="H395">
        <v>2680875688</v>
      </c>
      <c r="I395">
        <v>61033028.170000002</v>
      </c>
      <c r="J395">
        <v>15725.5</v>
      </c>
      <c r="L395">
        <v>43.92</v>
      </c>
      <c r="M395">
        <v>13.51</v>
      </c>
      <c r="N395">
        <v>52434.33</v>
      </c>
      <c r="P395">
        <v>2.4900000000000002</v>
      </c>
      <c r="Q395">
        <v>9664.06</v>
      </c>
      <c r="S395">
        <v>0.58850000000000002</v>
      </c>
      <c r="T395">
        <v>0.58850000000000002</v>
      </c>
      <c r="V395">
        <v>35917937.07</v>
      </c>
      <c r="X395">
        <v>1649453.44</v>
      </c>
      <c r="Y395">
        <v>5399895.5900000008</v>
      </c>
      <c r="Z395">
        <v>42967286.100000001</v>
      </c>
      <c r="AA395">
        <v>0.7040005614717314</v>
      </c>
      <c r="AB395">
        <v>3025818537</v>
      </c>
      <c r="AC395">
        <v>1.6805500000000001E-2</v>
      </c>
      <c r="AD395">
        <v>50850393.420000002</v>
      </c>
      <c r="AE395">
        <v>8787750.5600000005</v>
      </c>
      <c r="AF395">
        <v>44705687.630000003</v>
      </c>
      <c r="AH395">
        <v>1943323.72</v>
      </c>
      <c r="AJ395">
        <v>4824672.8600000003</v>
      </c>
      <c r="AK395">
        <v>51179813.93</v>
      </c>
      <c r="AL395">
        <v>0.83855930902600662</v>
      </c>
      <c r="AO395">
        <v>424.99090218105454</v>
      </c>
      <c r="AP395">
        <v>3.2228593919000986E-2</v>
      </c>
    </row>
    <row r="396" spans="1:42" x14ac:dyDescent="0.25">
      <c r="A396" t="s">
        <v>938</v>
      </c>
      <c r="B396" t="s">
        <v>939</v>
      </c>
      <c r="C396" t="s">
        <v>879</v>
      </c>
      <c r="D396" t="s">
        <v>211</v>
      </c>
      <c r="F396">
        <v>2233.75</v>
      </c>
      <c r="H396">
        <v>825404414</v>
      </c>
      <c r="I396">
        <v>28452142.420000002</v>
      </c>
      <c r="J396">
        <v>12737.38</v>
      </c>
      <c r="L396">
        <v>29.01</v>
      </c>
      <c r="M396">
        <v>20.079999999999998</v>
      </c>
      <c r="N396">
        <v>44853.7</v>
      </c>
      <c r="P396">
        <v>66.42</v>
      </c>
      <c r="Q396">
        <v>148365.67000000001</v>
      </c>
      <c r="S396">
        <v>0.87580000000000002</v>
      </c>
      <c r="T396">
        <v>0.87580000000000002</v>
      </c>
      <c r="V396">
        <v>24918386.329999998</v>
      </c>
      <c r="X396">
        <v>204864.12</v>
      </c>
      <c r="Y396">
        <v>1640617.4900000002</v>
      </c>
      <c r="Z396">
        <v>26763867.939999998</v>
      </c>
      <c r="AA396">
        <v>0.94066265889301692</v>
      </c>
      <c r="AB396">
        <v>841392493</v>
      </c>
      <c r="AC396">
        <v>3.2246900000000002E-2</v>
      </c>
      <c r="AD396">
        <v>27132299.579999998</v>
      </c>
      <c r="AE396">
        <v>1938945.22</v>
      </c>
      <c r="AF396">
        <v>26857331.550000001</v>
      </c>
      <c r="AH396">
        <v>173682.69</v>
      </c>
      <c r="AJ396">
        <v>1630311.62</v>
      </c>
      <c r="AK396">
        <v>28692507.290000003</v>
      </c>
      <c r="AL396">
        <v>1.0084480411510608</v>
      </c>
      <c r="AO396">
        <v>91.713092333519867</v>
      </c>
      <c r="AP396">
        <v>7.139986684656166E-3</v>
      </c>
    </row>
    <row r="397" spans="1:42" x14ac:dyDescent="0.25">
      <c r="A397" t="s">
        <v>940</v>
      </c>
      <c r="B397" t="s">
        <v>941</v>
      </c>
      <c r="C397" t="s">
        <v>879</v>
      </c>
      <c r="D397" t="s">
        <v>211</v>
      </c>
      <c r="F397">
        <v>3385.37</v>
      </c>
      <c r="H397">
        <v>1146671854</v>
      </c>
      <c r="I397">
        <v>46534263.82</v>
      </c>
      <c r="J397">
        <v>13745.69</v>
      </c>
      <c r="L397">
        <v>24.64</v>
      </c>
      <c r="M397">
        <v>17.05</v>
      </c>
      <c r="N397">
        <v>57720.55</v>
      </c>
      <c r="P397">
        <v>26.21</v>
      </c>
      <c r="Q397">
        <v>88730.54</v>
      </c>
      <c r="S397">
        <v>0.76580000000000004</v>
      </c>
      <c r="T397">
        <v>0.76580000000000004</v>
      </c>
      <c r="V397">
        <v>35635939.229999997</v>
      </c>
      <c r="X397">
        <v>443021.57</v>
      </c>
      <c r="Y397">
        <v>3910511.06</v>
      </c>
      <c r="Z397">
        <v>39989471.859999999</v>
      </c>
      <c r="AA397">
        <v>0.85935542065700177</v>
      </c>
      <c r="AB397">
        <v>1267284244</v>
      </c>
      <c r="AC397">
        <v>4.2780100000000001E-2</v>
      </c>
      <c r="AD397">
        <v>54214546.68</v>
      </c>
      <c r="AE397">
        <v>14227497.58</v>
      </c>
      <c r="AF397">
        <v>49863436.810000002</v>
      </c>
      <c r="AH397">
        <v>862777.41</v>
      </c>
      <c r="AJ397">
        <v>3789166.09</v>
      </c>
      <c r="AK397">
        <v>54095624.469999999</v>
      </c>
      <c r="AL397">
        <v>1.1624901745356546</v>
      </c>
      <c r="AO397">
        <v>130.86355996538046</v>
      </c>
      <c r="AP397">
        <v>8.1896008104257682E-3</v>
      </c>
    </row>
    <row r="398" spans="1:42" x14ac:dyDescent="0.25">
      <c r="A398" t="s">
        <v>942</v>
      </c>
      <c r="B398" t="s">
        <v>943</v>
      </c>
      <c r="C398" t="s">
        <v>879</v>
      </c>
      <c r="D398" t="s">
        <v>222</v>
      </c>
      <c r="F398">
        <v>2045.5</v>
      </c>
      <c r="H398">
        <v>1038272355</v>
      </c>
      <c r="I398">
        <v>33721655.189999998</v>
      </c>
      <c r="J398">
        <v>16485.77</v>
      </c>
      <c r="L398">
        <v>30.78</v>
      </c>
      <c r="M398">
        <v>9.4700000000000006</v>
      </c>
      <c r="N398">
        <v>19370.88</v>
      </c>
      <c r="P398">
        <v>6.05</v>
      </c>
      <c r="Q398">
        <v>12375.27</v>
      </c>
      <c r="S398">
        <v>0.36370000000000002</v>
      </c>
      <c r="T398">
        <v>0.36370000000000002</v>
      </c>
      <c r="V398">
        <v>12264565.99</v>
      </c>
      <c r="X398">
        <v>1054424.78</v>
      </c>
      <c r="Y398">
        <v>4492615.7200000007</v>
      </c>
      <c r="Z398">
        <v>17811606.490000002</v>
      </c>
      <c r="AA398">
        <v>0.52819490590372775</v>
      </c>
      <c r="AB398">
        <v>1160892435</v>
      </c>
      <c r="AC398">
        <v>1.9569799999999998E-2</v>
      </c>
      <c r="AD398">
        <v>22718432.77</v>
      </c>
      <c r="AE398">
        <v>3802071.34</v>
      </c>
      <c r="AF398">
        <v>16066637.33</v>
      </c>
      <c r="AH398">
        <v>963110.27</v>
      </c>
      <c r="AJ398">
        <v>4038215.38</v>
      </c>
      <c r="AK398">
        <v>21159277.489999998</v>
      </c>
      <c r="AL398">
        <v>0.62746853233570477</v>
      </c>
      <c r="AO398">
        <v>515.4851038865803</v>
      </c>
      <c r="AP398">
        <v>4.9832740295519422E-2</v>
      </c>
    </row>
    <row r="399" spans="1:42" x14ac:dyDescent="0.25">
      <c r="A399" t="s">
        <v>944</v>
      </c>
      <c r="B399" t="s">
        <v>945</v>
      </c>
      <c r="C399" t="s">
        <v>879</v>
      </c>
      <c r="D399" t="s">
        <v>222</v>
      </c>
      <c r="F399">
        <v>4965.5</v>
      </c>
      <c r="H399">
        <v>4254072604</v>
      </c>
      <c r="I399">
        <v>69496790.269999996</v>
      </c>
      <c r="J399">
        <v>13995.92</v>
      </c>
      <c r="L399">
        <v>61.21</v>
      </c>
      <c r="M399">
        <v>18.829999999999998</v>
      </c>
      <c r="N399">
        <v>93500.36</v>
      </c>
      <c r="P399">
        <v>47.61</v>
      </c>
      <c r="Q399">
        <v>236407.45</v>
      </c>
      <c r="S399">
        <v>0.8357</v>
      </c>
      <c r="T399">
        <v>0.8357</v>
      </c>
      <c r="V399">
        <v>58078467.619999997</v>
      </c>
      <c r="X399">
        <v>985893.87</v>
      </c>
      <c r="Y399">
        <v>4036694.7</v>
      </c>
      <c r="Z399">
        <v>63101056.189999998</v>
      </c>
      <c r="AA399">
        <v>0.90797079900881583</v>
      </c>
      <c r="AB399">
        <v>4625614875</v>
      </c>
      <c r="AC399">
        <v>1.61507E-2</v>
      </c>
      <c r="AD399">
        <v>74706918.159999996</v>
      </c>
      <c r="AE399">
        <v>13896396.109999999</v>
      </c>
      <c r="AF399">
        <v>71974863.730000004</v>
      </c>
      <c r="AH399">
        <v>558099.9</v>
      </c>
      <c r="AJ399">
        <v>3985333.21</v>
      </c>
      <c r="AK399">
        <v>76946090.810000002</v>
      </c>
      <c r="AL399">
        <v>1.1071891307650172</v>
      </c>
      <c r="AO399">
        <v>198.54876044708487</v>
      </c>
      <c r="AP399">
        <v>1.281278697360246E-2</v>
      </c>
    </row>
    <row r="400" spans="1:42" x14ac:dyDescent="0.25">
      <c r="A400" t="s">
        <v>946</v>
      </c>
      <c r="B400" t="s">
        <v>947</v>
      </c>
      <c r="C400" t="s">
        <v>879</v>
      </c>
      <c r="D400" t="s">
        <v>222</v>
      </c>
      <c r="F400">
        <v>1459.65</v>
      </c>
      <c r="H400">
        <v>1141838306</v>
      </c>
      <c r="I400">
        <v>22708429.530000001</v>
      </c>
      <c r="J400">
        <v>15557.44</v>
      </c>
      <c r="L400">
        <v>50.28</v>
      </c>
      <c r="M400">
        <v>15.47</v>
      </c>
      <c r="N400">
        <v>22580.78</v>
      </c>
      <c r="P400">
        <v>12.53</v>
      </c>
      <c r="Q400">
        <v>18289.41</v>
      </c>
      <c r="S400">
        <v>0.69189999999999996</v>
      </c>
      <c r="T400">
        <v>0.69189999999999996</v>
      </c>
      <c r="V400">
        <v>15711962.390000001</v>
      </c>
      <c r="X400">
        <v>1304393.96</v>
      </c>
      <c r="Y400">
        <v>1847100.67</v>
      </c>
      <c r="Z400">
        <v>18863457.020000003</v>
      </c>
      <c r="AA400">
        <v>0.83068082691846112</v>
      </c>
      <c r="AB400">
        <v>1246626743</v>
      </c>
      <c r="AC400">
        <v>1.8998899999999999E-2</v>
      </c>
      <c r="AD400">
        <v>23684536.82</v>
      </c>
      <c r="AE400">
        <v>5516224.2400000002</v>
      </c>
      <c r="AF400">
        <v>21228186.629999999</v>
      </c>
      <c r="AH400">
        <v>807870.3</v>
      </c>
      <c r="AJ400">
        <v>1710312.73</v>
      </c>
      <c r="AK400">
        <v>24242893.32</v>
      </c>
      <c r="AL400">
        <v>1.0675724311085812</v>
      </c>
      <c r="AO400">
        <v>893.63474805604073</v>
      </c>
      <c r="AP400">
        <v>5.3805209748784222E-2</v>
      </c>
    </row>
    <row r="401" spans="1:42" x14ac:dyDescent="0.25">
      <c r="A401" t="s">
        <v>948</v>
      </c>
      <c r="B401" t="s">
        <v>949</v>
      </c>
      <c r="C401" t="s">
        <v>879</v>
      </c>
      <c r="D401" t="s">
        <v>222</v>
      </c>
      <c r="F401">
        <v>2616</v>
      </c>
      <c r="H401">
        <v>1910269048</v>
      </c>
      <c r="I401">
        <v>37108418.960000001</v>
      </c>
      <c r="J401">
        <v>14185.17</v>
      </c>
      <c r="L401">
        <v>51.47</v>
      </c>
      <c r="M401">
        <v>15.83</v>
      </c>
      <c r="N401">
        <v>41411.279999999999</v>
      </c>
      <c r="P401">
        <v>15.21</v>
      </c>
      <c r="Q401">
        <v>39789.360000000001</v>
      </c>
      <c r="S401">
        <v>0.70960000000000001</v>
      </c>
      <c r="T401">
        <v>0.70960000000000001</v>
      </c>
      <c r="V401">
        <v>26332134.09</v>
      </c>
      <c r="X401">
        <v>612203.31999999995</v>
      </c>
      <c r="Y401">
        <v>2065576.7200000002</v>
      </c>
      <c r="Z401">
        <v>29009914.129999999</v>
      </c>
      <c r="AA401">
        <v>0.78176098424647078</v>
      </c>
      <c r="AB401">
        <v>2176951580</v>
      </c>
      <c r="AC401">
        <v>1.9223199999999999E-2</v>
      </c>
      <c r="AD401">
        <v>41847975.609999999</v>
      </c>
      <c r="AE401">
        <v>11010041.140000001</v>
      </c>
      <c r="AF401">
        <v>37342175.229999997</v>
      </c>
      <c r="AH401">
        <v>378789.7</v>
      </c>
      <c r="AJ401">
        <v>1982910.02</v>
      </c>
      <c r="AK401">
        <v>39937288.57</v>
      </c>
      <c r="AL401">
        <v>1.0762325555569829</v>
      </c>
      <c r="AO401">
        <v>234.02267584097856</v>
      </c>
      <c r="AP401">
        <v>1.5329115769263151E-2</v>
      </c>
    </row>
    <row r="402" spans="1:42" x14ac:dyDescent="0.25">
      <c r="A402" t="s">
        <v>950</v>
      </c>
      <c r="B402" t="s">
        <v>951</v>
      </c>
      <c r="C402" t="s">
        <v>879</v>
      </c>
      <c r="D402" t="s">
        <v>211</v>
      </c>
      <c r="F402">
        <v>542.29999999999995</v>
      </c>
      <c r="H402">
        <v>294544704</v>
      </c>
      <c r="I402">
        <v>8248033.6799999997</v>
      </c>
      <c r="J402">
        <v>15209.35</v>
      </c>
      <c r="L402">
        <v>35.71</v>
      </c>
      <c r="M402">
        <v>24.72</v>
      </c>
      <c r="N402">
        <v>13405.65</v>
      </c>
      <c r="P402">
        <v>163.58000000000001</v>
      </c>
      <c r="Q402">
        <v>88709.43</v>
      </c>
      <c r="S402">
        <v>0.96489999999999998</v>
      </c>
      <c r="T402">
        <v>0.9</v>
      </c>
      <c r="V402">
        <v>7423230.3099999996</v>
      </c>
      <c r="X402">
        <v>126986.61</v>
      </c>
      <c r="Y402">
        <v>1850242.25</v>
      </c>
      <c r="Z402">
        <v>9400459.1699999999</v>
      </c>
      <c r="AA402">
        <v>1</v>
      </c>
      <c r="AB402">
        <v>314452831</v>
      </c>
      <c r="AC402">
        <v>2.5143599999999999E-2</v>
      </c>
      <c r="AD402">
        <v>7906476.2000000002</v>
      </c>
      <c r="AE402">
        <v>434921.3</v>
      </c>
      <c r="AF402">
        <v>7858151.6100000003</v>
      </c>
      <c r="AH402">
        <v>1169080.48</v>
      </c>
      <c r="AJ402">
        <v>1850242.25</v>
      </c>
      <c r="AK402">
        <v>9835380.4700000007</v>
      </c>
      <c r="AL402">
        <v>1.1924515407652896</v>
      </c>
      <c r="AO402">
        <v>234.16302784436661</v>
      </c>
      <c r="AP402">
        <v>1.2911204644023292E-2</v>
      </c>
    </row>
    <row r="403" spans="1:42" x14ac:dyDescent="0.25">
      <c r="A403" t="s">
        <v>952</v>
      </c>
      <c r="B403" t="s">
        <v>953</v>
      </c>
      <c r="C403" t="s">
        <v>879</v>
      </c>
      <c r="D403" t="s">
        <v>211</v>
      </c>
      <c r="F403">
        <v>3515.55</v>
      </c>
      <c r="H403">
        <v>2736295980</v>
      </c>
      <c r="I403">
        <v>41031952.619999997</v>
      </c>
      <c r="J403">
        <v>11671.55</v>
      </c>
      <c r="L403">
        <v>66.680000000000007</v>
      </c>
      <c r="M403">
        <v>46.16</v>
      </c>
      <c r="N403">
        <v>162277.78</v>
      </c>
      <c r="P403">
        <v>1171.69</v>
      </c>
      <c r="Q403">
        <v>4119134.77</v>
      </c>
      <c r="S403">
        <v>0.99990000000000001</v>
      </c>
      <c r="T403">
        <v>0.9</v>
      </c>
      <c r="V403">
        <v>36928757.350000001</v>
      </c>
      <c r="X403">
        <v>522517.75</v>
      </c>
      <c r="Y403">
        <v>2249698.09</v>
      </c>
      <c r="Z403">
        <v>39700973.189999998</v>
      </c>
      <c r="AA403">
        <v>0.96756236676508423</v>
      </c>
      <c r="AB403">
        <v>2736295980</v>
      </c>
      <c r="AC403">
        <v>2.2464100000000001E-2</v>
      </c>
      <c r="AD403">
        <v>61468426.520000003</v>
      </c>
      <c r="AE403">
        <v>22085702.25</v>
      </c>
      <c r="AF403">
        <v>59014459.600000001</v>
      </c>
      <c r="AH403">
        <v>75849.3</v>
      </c>
      <c r="AJ403">
        <v>2247237.71</v>
      </c>
      <c r="AK403">
        <v>61784215.060000002</v>
      </c>
      <c r="AL403">
        <v>1.5057585884880564</v>
      </c>
      <c r="AO403">
        <v>148.63044189387151</v>
      </c>
      <c r="AP403">
        <v>8.457139893944943E-3</v>
      </c>
    </row>
    <row r="404" spans="1:42" x14ac:dyDescent="0.25">
      <c r="A404" t="s">
        <v>954</v>
      </c>
      <c r="B404" t="s">
        <v>955</v>
      </c>
      <c r="C404" t="s">
        <v>879</v>
      </c>
      <c r="D404" t="s">
        <v>102</v>
      </c>
      <c r="F404">
        <v>11880.54</v>
      </c>
      <c r="H404">
        <v>2997889970</v>
      </c>
      <c r="I404">
        <v>160060471.25</v>
      </c>
      <c r="J404">
        <v>13472.49</v>
      </c>
      <c r="L404">
        <v>18.72</v>
      </c>
      <c r="M404">
        <v>18.72</v>
      </c>
      <c r="N404">
        <v>222403.7</v>
      </c>
      <c r="P404">
        <v>46.1</v>
      </c>
      <c r="Q404">
        <v>547692.89</v>
      </c>
      <c r="S404">
        <v>0.83189999999999997</v>
      </c>
      <c r="T404">
        <v>0.83189999999999997</v>
      </c>
      <c r="V404">
        <v>133154306.03</v>
      </c>
      <c r="X404">
        <v>2143866.63</v>
      </c>
      <c r="Y404">
        <v>13249421.559999999</v>
      </c>
      <c r="Z404">
        <v>148547594.22</v>
      </c>
      <c r="AA404">
        <v>0.9280717035249888</v>
      </c>
      <c r="AB404">
        <v>3228817927</v>
      </c>
      <c r="AC404">
        <v>4.09483E-2</v>
      </c>
      <c r="AD404">
        <v>132214605.12</v>
      </c>
      <c r="AE404">
        <v>0</v>
      </c>
      <c r="AF404">
        <v>133154306.03</v>
      </c>
      <c r="AH404">
        <v>1946952.88</v>
      </c>
      <c r="AJ404">
        <v>13109380.550000001</v>
      </c>
      <c r="AK404">
        <v>148407553.21000001</v>
      </c>
      <c r="AL404">
        <v>0.92719677788653276</v>
      </c>
      <c r="AO404">
        <v>180.45195167896406</v>
      </c>
      <c r="AP404">
        <v>1.4445805375999836E-2</v>
      </c>
    </row>
    <row r="405" spans="1:42" x14ac:dyDescent="0.25">
      <c r="A405" t="s">
        <v>956</v>
      </c>
      <c r="B405" t="s">
        <v>957</v>
      </c>
      <c r="C405" t="s">
        <v>879</v>
      </c>
      <c r="D405" t="s">
        <v>102</v>
      </c>
      <c r="F405">
        <v>1331</v>
      </c>
      <c r="H405">
        <v>474389426</v>
      </c>
      <c r="I405">
        <v>18537755.920000002</v>
      </c>
      <c r="J405">
        <v>13927.69</v>
      </c>
      <c r="L405">
        <v>25.59</v>
      </c>
      <c r="M405">
        <v>25.59</v>
      </c>
      <c r="N405">
        <v>34060.29</v>
      </c>
      <c r="P405">
        <v>186.59</v>
      </c>
      <c r="Q405">
        <v>248351.29</v>
      </c>
      <c r="S405">
        <v>0.97340000000000004</v>
      </c>
      <c r="T405">
        <v>0.9</v>
      </c>
      <c r="V405">
        <v>16683980.32</v>
      </c>
      <c r="X405">
        <v>305957.77</v>
      </c>
      <c r="Y405">
        <v>1325947.0799999998</v>
      </c>
      <c r="Z405">
        <v>18315885.169999998</v>
      </c>
      <c r="AA405">
        <v>0.98803141270402461</v>
      </c>
      <c r="AB405">
        <v>522686810</v>
      </c>
      <c r="AC405">
        <v>4.1255E-2</v>
      </c>
      <c r="AD405">
        <v>21563444.34</v>
      </c>
      <c r="AE405">
        <v>4391517.6100000003</v>
      </c>
      <c r="AF405">
        <v>21075497.93</v>
      </c>
      <c r="AH405">
        <v>387221.17</v>
      </c>
      <c r="AJ405">
        <v>1321312.58</v>
      </c>
      <c r="AK405">
        <v>22702768.280000001</v>
      </c>
      <c r="AL405">
        <v>1.2246772682720704</v>
      </c>
      <c r="AO405">
        <v>229.87060105184074</v>
      </c>
      <c r="AP405">
        <v>1.3476672369930035E-2</v>
      </c>
    </row>
    <row r="406" spans="1:42" x14ac:dyDescent="0.25">
      <c r="A406" t="s">
        <v>958</v>
      </c>
      <c r="B406" t="s">
        <v>959</v>
      </c>
      <c r="C406" t="s">
        <v>879</v>
      </c>
      <c r="D406" t="s">
        <v>102</v>
      </c>
      <c r="F406">
        <v>1420.31</v>
      </c>
      <c r="H406">
        <v>594066144</v>
      </c>
      <c r="I406">
        <v>18954522.079999998</v>
      </c>
      <c r="J406">
        <v>13345.34</v>
      </c>
      <c r="L406">
        <v>31.34</v>
      </c>
      <c r="M406">
        <v>31.34</v>
      </c>
      <c r="N406">
        <v>44512.51</v>
      </c>
      <c r="P406">
        <v>376.74</v>
      </c>
      <c r="Q406">
        <v>535087.57999999996</v>
      </c>
      <c r="S406">
        <v>0.997</v>
      </c>
      <c r="T406">
        <v>0.9</v>
      </c>
      <c r="V406">
        <v>17059069.870000001</v>
      </c>
      <c r="X406">
        <v>357310.7</v>
      </c>
      <c r="Y406">
        <v>1254017.79</v>
      </c>
      <c r="Z406">
        <v>18670398.359999999</v>
      </c>
      <c r="AA406">
        <v>0.98501024089128608</v>
      </c>
      <c r="AB406">
        <v>615555252</v>
      </c>
      <c r="AC406">
        <v>4.65625E-2</v>
      </c>
      <c r="AD406">
        <v>28661791.420000002</v>
      </c>
      <c r="AE406">
        <v>10442449.390000001</v>
      </c>
      <c r="AF406">
        <v>27501519.260000002</v>
      </c>
      <c r="AH406">
        <v>319460.7</v>
      </c>
      <c r="AJ406">
        <v>1249229.1499999999</v>
      </c>
      <c r="AK406">
        <v>29108059.109999999</v>
      </c>
      <c r="AL406">
        <v>1.5356788732074431</v>
      </c>
      <c r="AO406">
        <v>251.5723328005858</v>
      </c>
      <c r="AP406">
        <v>1.2275318620513823E-2</v>
      </c>
    </row>
    <row r="407" spans="1:42" x14ac:dyDescent="0.25">
      <c r="A407" t="s">
        <v>960</v>
      </c>
      <c r="B407" t="s">
        <v>961</v>
      </c>
      <c r="C407" t="s">
        <v>879</v>
      </c>
      <c r="D407" t="s">
        <v>102</v>
      </c>
      <c r="F407">
        <v>16314</v>
      </c>
      <c r="H407">
        <v>4635271663</v>
      </c>
      <c r="I407">
        <v>207813424.50999999</v>
      </c>
      <c r="J407">
        <v>12738.34</v>
      </c>
      <c r="L407">
        <v>22.3</v>
      </c>
      <c r="M407">
        <v>22.3</v>
      </c>
      <c r="N407">
        <v>363802.2</v>
      </c>
      <c r="P407">
        <v>107.53</v>
      </c>
      <c r="Q407">
        <v>1754244.42</v>
      </c>
      <c r="S407">
        <v>0.92900000000000005</v>
      </c>
      <c r="T407">
        <v>0.9</v>
      </c>
      <c r="V407">
        <v>187032082.05000001</v>
      </c>
      <c r="X407">
        <v>2491984.9300000002</v>
      </c>
      <c r="Y407">
        <v>12664531.85</v>
      </c>
      <c r="Z407">
        <v>202188598.83000001</v>
      </c>
      <c r="AA407">
        <v>0.97293329007371554</v>
      </c>
      <c r="AB407">
        <v>4912503047</v>
      </c>
      <c r="AC407">
        <v>4.8513500000000001E-2</v>
      </c>
      <c r="AD407">
        <v>238322716.56999999</v>
      </c>
      <c r="AE407">
        <v>46161571.060000002</v>
      </c>
      <c r="AF407">
        <v>233193653.11000001</v>
      </c>
      <c r="AH407">
        <v>879557.14</v>
      </c>
      <c r="AJ407">
        <v>12640725.130000001</v>
      </c>
      <c r="AK407">
        <v>248326363.17000002</v>
      </c>
      <c r="AL407">
        <v>1.1949486119846437</v>
      </c>
      <c r="AO407">
        <v>152.75131359568471</v>
      </c>
      <c r="AP407">
        <v>1.0035120307762208E-2</v>
      </c>
    </row>
    <row r="408" spans="1:42" x14ac:dyDescent="0.25">
      <c r="A408" t="s">
        <v>962</v>
      </c>
      <c r="B408" t="s">
        <v>963</v>
      </c>
      <c r="C408" t="s">
        <v>879</v>
      </c>
      <c r="D408" t="s">
        <v>102</v>
      </c>
      <c r="F408">
        <v>26651.46</v>
      </c>
      <c r="H408">
        <v>5157337165</v>
      </c>
      <c r="I408">
        <v>352858326.55000001</v>
      </c>
      <c r="J408">
        <v>13239.73</v>
      </c>
      <c r="L408">
        <v>14.61</v>
      </c>
      <c r="M408">
        <v>14.61</v>
      </c>
      <c r="N408">
        <v>389377.83</v>
      </c>
      <c r="P408">
        <v>7.18</v>
      </c>
      <c r="Q408">
        <v>191357.48</v>
      </c>
      <c r="S408">
        <v>0.64780000000000004</v>
      </c>
      <c r="T408">
        <v>0.64780000000000004</v>
      </c>
      <c r="V408">
        <v>228581623.93000001</v>
      </c>
      <c r="X408">
        <v>2559838.63</v>
      </c>
      <c r="Y408">
        <v>40359814.189999998</v>
      </c>
      <c r="Z408">
        <v>271501276.75</v>
      </c>
      <c r="AA408">
        <v>0.76943423556005641</v>
      </c>
      <c r="AB408">
        <v>5507573609</v>
      </c>
      <c r="AC408">
        <v>4.7080999999999998E-2</v>
      </c>
      <c r="AD408">
        <v>259302073.08000001</v>
      </c>
      <c r="AE408">
        <v>19900706.949999999</v>
      </c>
      <c r="AF408">
        <v>248482330.88</v>
      </c>
      <c r="AH408">
        <v>1482597.35</v>
      </c>
      <c r="AJ408">
        <v>40017977.990000002</v>
      </c>
      <c r="AK408">
        <v>291060147.5</v>
      </c>
      <c r="AL408">
        <v>0.82486404769240096</v>
      </c>
      <c r="AO408">
        <v>96.048720407812553</v>
      </c>
      <c r="AP408">
        <v>8.7948784881310485E-3</v>
      </c>
    </row>
    <row r="409" spans="1:42" x14ac:dyDescent="0.25">
      <c r="A409" t="s">
        <v>964</v>
      </c>
      <c r="B409" t="s">
        <v>965</v>
      </c>
      <c r="C409" t="s">
        <v>879</v>
      </c>
      <c r="D409" t="s">
        <v>102</v>
      </c>
      <c r="F409">
        <v>8234.25</v>
      </c>
      <c r="H409">
        <v>2295380580</v>
      </c>
      <c r="I409">
        <v>106254343.73999999</v>
      </c>
      <c r="J409">
        <v>12903.94</v>
      </c>
      <c r="L409">
        <v>21.6</v>
      </c>
      <c r="M409">
        <v>21.6</v>
      </c>
      <c r="N409">
        <v>177859.8</v>
      </c>
      <c r="P409">
        <v>93.5</v>
      </c>
      <c r="Q409">
        <v>769902.37</v>
      </c>
      <c r="S409">
        <v>0.91459999999999997</v>
      </c>
      <c r="T409">
        <v>0.9</v>
      </c>
      <c r="V409">
        <v>95628909.359999999</v>
      </c>
      <c r="X409">
        <v>2089523.68</v>
      </c>
      <c r="Y409">
        <v>6505040.620000001</v>
      </c>
      <c r="Z409">
        <v>104223473.66000001</v>
      </c>
      <c r="AA409">
        <v>0.98088671005329031</v>
      </c>
      <c r="AB409">
        <v>2685504763</v>
      </c>
      <c r="AC409">
        <v>3.8989000000000003E-2</v>
      </c>
      <c r="AD409">
        <v>104705145.2</v>
      </c>
      <c r="AE409">
        <v>8168612.25</v>
      </c>
      <c r="AF409">
        <v>103797521.61</v>
      </c>
      <c r="AH409">
        <v>494295.8</v>
      </c>
      <c r="AJ409">
        <v>6495593</v>
      </c>
      <c r="AK409">
        <v>112382638.29000001</v>
      </c>
      <c r="AL409">
        <v>1.057675708439701</v>
      </c>
      <c r="AO409">
        <v>253.7600485775875</v>
      </c>
      <c r="AP409">
        <v>1.8592940260114262E-2</v>
      </c>
    </row>
    <row r="410" spans="1:42" x14ac:dyDescent="0.25">
      <c r="A410" t="s">
        <v>966</v>
      </c>
      <c r="B410" t="s">
        <v>967</v>
      </c>
      <c r="C410" t="s">
        <v>968</v>
      </c>
      <c r="D410" t="s">
        <v>97</v>
      </c>
      <c r="F410">
        <v>37.31</v>
      </c>
      <c r="H410">
        <v>0</v>
      </c>
      <c r="I410">
        <v>496265.7</v>
      </c>
      <c r="J410">
        <v>13301.14</v>
      </c>
      <c r="L410">
        <v>0</v>
      </c>
      <c r="M410">
        <v>0</v>
      </c>
      <c r="N410">
        <v>0</v>
      </c>
      <c r="P410">
        <v>0</v>
      </c>
      <c r="Q410">
        <v>0</v>
      </c>
      <c r="S410">
        <v>0</v>
      </c>
      <c r="T410">
        <v>0.1</v>
      </c>
      <c r="V410">
        <v>49626.57</v>
      </c>
      <c r="X410">
        <v>0</v>
      </c>
      <c r="Y410">
        <v>233993.89</v>
      </c>
      <c r="Z410">
        <v>283620.46000000002</v>
      </c>
      <c r="AA410">
        <v>0.571509294315525</v>
      </c>
      <c r="AB410">
        <v>0</v>
      </c>
      <c r="AC410">
        <v>0</v>
      </c>
      <c r="AD410">
        <v>0</v>
      </c>
      <c r="AE410">
        <v>0</v>
      </c>
      <c r="AF410">
        <v>49626.57</v>
      </c>
      <c r="AH410">
        <v>0</v>
      </c>
      <c r="AJ410">
        <v>233993.89</v>
      </c>
      <c r="AK410">
        <v>283620.46000000002</v>
      </c>
      <c r="AL410">
        <v>0.571509294315525</v>
      </c>
      <c r="AO410">
        <v>0</v>
      </c>
      <c r="AP410">
        <v>0</v>
      </c>
    </row>
    <row r="411" spans="1:42" x14ac:dyDescent="0.25">
      <c r="A411" t="s">
        <v>969</v>
      </c>
      <c r="B411" t="s">
        <v>970</v>
      </c>
      <c r="C411" t="s">
        <v>968</v>
      </c>
      <c r="D411" t="s">
        <v>97</v>
      </c>
      <c r="F411">
        <v>17.309999999999999</v>
      </c>
      <c r="H411">
        <v>0</v>
      </c>
      <c r="I411">
        <v>210665.32</v>
      </c>
      <c r="J411">
        <v>12170.15</v>
      </c>
      <c r="L411">
        <v>0</v>
      </c>
      <c r="M411">
        <v>0</v>
      </c>
      <c r="N411">
        <v>0</v>
      </c>
      <c r="P411">
        <v>0</v>
      </c>
      <c r="Q411">
        <v>0</v>
      </c>
      <c r="S411">
        <v>0</v>
      </c>
      <c r="T411">
        <v>0.1</v>
      </c>
      <c r="V411">
        <v>21066.53</v>
      </c>
      <c r="X411">
        <v>0</v>
      </c>
      <c r="Y411">
        <v>153469.72</v>
      </c>
      <c r="Z411">
        <v>174536.25</v>
      </c>
      <c r="AA411">
        <v>0.82850015370351415</v>
      </c>
      <c r="AB411">
        <v>0</v>
      </c>
      <c r="AC411">
        <v>0</v>
      </c>
      <c r="AD411">
        <v>0</v>
      </c>
      <c r="AE411">
        <v>0</v>
      </c>
      <c r="AF411">
        <v>21066.53</v>
      </c>
      <c r="AH411">
        <v>0</v>
      </c>
      <c r="AJ411">
        <v>153469.72</v>
      </c>
      <c r="AK411">
        <v>174536.25</v>
      </c>
      <c r="AL411">
        <v>0.82850015370351415</v>
      </c>
      <c r="AO411">
        <v>0</v>
      </c>
      <c r="AP411">
        <v>0</v>
      </c>
    </row>
    <row r="412" spans="1:42" x14ac:dyDescent="0.25">
      <c r="A412" t="s">
        <v>971</v>
      </c>
      <c r="B412" t="s">
        <v>972</v>
      </c>
      <c r="C412" t="s">
        <v>973</v>
      </c>
      <c r="D412" t="s">
        <v>102</v>
      </c>
      <c r="F412">
        <v>867.45</v>
      </c>
      <c r="H412">
        <v>79117986</v>
      </c>
      <c r="I412">
        <v>10760779.34</v>
      </c>
      <c r="J412">
        <v>12405.07</v>
      </c>
      <c r="L412">
        <v>7.35</v>
      </c>
      <c r="M412">
        <v>7.35</v>
      </c>
      <c r="N412">
        <v>6375.75</v>
      </c>
      <c r="P412">
        <v>20.97</v>
      </c>
      <c r="Q412">
        <v>18190.419999999998</v>
      </c>
      <c r="S412">
        <v>0.25819999999999999</v>
      </c>
      <c r="T412">
        <v>0.25819999999999999</v>
      </c>
      <c r="V412">
        <v>2778433.22</v>
      </c>
      <c r="X412">
        <v>188892.96</v>
      </c>
      <c r="Y412">
        <v>4335077.18</v>
      </c>
      <c r="Z412">
        <v>7302403.3599999994</v>
      </c>
      <c r="AA412">
        <v>0.67861287080346355</v>
      </c>
      <c r="AB412">
        <v>79117986</v>
      </c>
      <c r="AC412">
        <v>2.9650800000000001E-2</v>
      </c>
      <c r="AD412">
        <v>2345911.5699999998</v>
      </c>
      <c r="AE412">
        <v>0</v>
      </c>
      <c r="AF412">
        <v>2778433.22</v>
      </c>
      <c r="AH412">
        <v>202711.53</v>
      </c>
      <c r="AJ412">
        <v>4269928.3</v>
      </c>
      <c r="AK412">
        <v>7237254.4800000004</v>
      </c>
      <c r="AL412">
        <v>0.67255858068733532</v>
      </c>
      <c r="AO412">
        <v>217.75659692201276</v>
      </c>
      <c r="AP412">
        <v>2.6100085401446319E-2</v>
      </c>
    </row>
    <row r="413" spans="1:42" x14ac:dyDescent="0.25">
      <c r="A413" t="s">
        <v>974</v>
      </c>
      <c r="B413" t="s">
        <v>975</v>
      </c>
      <c r="C413" t="s">
        <v>976</v>
      </c>
      <c r="D413" t="s">
        <v>102</v>
      </c>
      <c r="F413">
        <v>698.96</v>
      </c>
      <c r="H413">
        <v>70998749</v>
      </c>
      <c r="I413">
        <v>9176183.5299999993</v>
      </c>
      <c r="J413">
        <v>13128.33</v>
      </c>
      <c r="L413">
        <v>7.73</v>
      </c>
      <c r="M413">
        <v>7.73</v>
      </c>
      <c r="N413">
        <v>5402.96</v>
      </c>
      <c r="P413">
        <v>17.64</v>
      </c>
      <c r="Q413">
        <v>12329.65</v>
      </c>
      <c r="S413">
        <v>0.27589999999999998</v>
      </c>
      <c r="T413">
        <v>0.27589999999999998</v>
      </c>
      <c r="V413">
        <v>2531709.0299999998</v>
      </c>
      <c r="X413">
        <v>394338.06</v>
      </c>
      <c r="Y413">
        <v>3470066.83</v>
      </c>
      <c r="Z413">
        <v>6396113.9199999999</v>
      </c>
      <c r="AA413">
        <v>0.69703421897447604</v>
      </c>
      <c r="AB413">
        <v>70998749</v>
      </c>
      <c r="AC413">
        <v>4.3090299999999998E-2</v>
      </c>
      <c r="AD413">
        <v>3059357.39</v>
      </c>
      <c r="AE413">
        <v>145578.18</v>
      </c>
      <c r="AF413">
        <v>2677287.21</v>
      </c>
      <c r="AH413">
        <v>605296.12</v>
      </c>
      <c r="AJ413">
        <v>3286682.81</v>
      </c>
      <c r="AK413">
        <v>6358308.0800000001</v>
      </c>
      <c r="AL413">
        <v>0.69291422291332494</v>
      </c>
      <c r="AO413">
        <v>564.17829346457586</v>
      </c>
      <c r="AP413">
        <v>6.2019338326871384E-2</v>
      </c>
    </row>
    <row r="414" spans="1:42" x14ac:dyDescent="0.25">
      <c r="A414" t="s">
        <v>977</v>
      </c>
      <c r="B414" t="s">
        <v>978</v>
      </c>
      <c r="C414" t="s">
        <v>979</v>
      </c>
      <c r="D414" t="s">
        <v>102</v>
      </c>
      <c r="F414">
        <v>1103.95</v>
      </c>
      <c r="H414">
        <v>103196897</v>
      </c>
      <c r="I414">
        <v>14162084.970000001</v>
      </c>
      <c r="J414">
        <v>12828.55</v>
      </c>
      <c r="L414">
        <v>7.28</v>
      </c>
      <c r="M414">
        <v>7.28</v>
      </c>
      <c r="N414">
        <v>8036.75</v>
      </c>
      <c r="P414">
        <v>21.62</v>
      </c>
      <c r="Q414">
        <v>23867.39</v>
      </c>
      <c r="S414">
        <v>0.255</v>
      </c>
      <c r="T414">
        <v>0.255</v>
      </c>
      <c r="V414">
        <v>3611331.66</v>
      </c>
      <c r="X414">
        <v>295761.49</v>
      </c>
      <c r="Y414">
        <v>6292369.1200000001</v>
      </c>
      <c r="Z414">
        <v>10199462.27</v>
      </c>
      <c r="AA414">
        <v>0.72019496363747626</v>
      </c>
      <c r="AB414">
        <v>103196897</v>
      </c>
      <c r="AC414">
        <v>3.41131E-2</v>
      </c>
      <c r="AD414">
        <v>3520366.06</v>
      </c>
      <c r="AE414">
        <v>0</v>
      </c>
      <c r="AF414">
        <v>3611331.66</v>
      </c>
      <c r="AH414">
        <v>563342.34</v>
      </c>
      <c r="AJ414">
        <v>6134743.0899999999</v>
      </c>
      <c r="AK414">
        <v>10041836.24</v>
      </c>
      <c r="AL414">
        <v>0.70906482070062027</v>
      </c>
      <c r="AO414">
        <v>267.91203405951353</v>
      </c>
      <c r="AP414">
        <v>2.9452929019284622E-2</v>
      </c>
    </row>
    <row r="415" spans="1:42" x14ac:dyDescent="0.25">
      <c r="A415" t="s">
        <v>980</v>
      </c>
      <c r="B415" t="s">
        <v>981</v>
      </c>
      <c r="C415" t="s">
        <v>982</v>
      </c>
      <c r="D415" t="s">
        <v>102</v>
      </c>
      <c r="F415">
        <v>513.11</v>
      </c>
      <c r="H415">
        <v>32049182</v>
      </c>
      <c r="I415">
        <v>6652499.6299999999</v>
      </c>
      <c r="J415">
        <v>12965.05</v>
      </c>
      <c r="L415">
        <v>4.8099999999999996</v>
      </c>
      <c r="M415">
        <v>4.8099999999999996</v>
      </c>
      <c r="N415">
        <v>2468.0500000000002</v>
      </c>
      <c r="P415">
        <v>50.69</v>
      </c>
      <c r="Q415">
        <v>26009.54</v>
      </c>
      <c r="S415">
        <v>0.15659999999999999</v>
      </c>
      <c r="T415">
        <v>0.15659999999999999</v>
      </c>
      <c r="V415">
        <v>1041781.44</v>
      </c>
      <c r="X415">
        <v>347394.33</v>
      </c>
      <c r="Y415">
        <v>3423245.9499999997</v>
      </c>
      <c r="Z415">
        <v>4812421.72</v>
      </c>
      <c r="AA415">
        <v>0.72340052426278745</v>
      </c>
      <c r="AB415">
        <v>32049182</v>
      </c>
      <c r="AC415">
        <v>2.0144700000000001E-2</v>
      </c>
      <c r="AD415">
        <v>645621.15</v>
      </c>
      <c r="AE415">
        <v>0</v>
      </c>
      <c r="AF415">
        <v>1041781.44</v>
      </c>
      <c r="AH415">
        <v>522608.73</v>
      </c>
      <c r="AJ415">
        <v>3278692.64</v>
      </c>
      <c r="AK415">
        <v>4667868.41</v>
      </c>
      <c r="AL415">
        <v>0.70167135206590014</v>
      </c>
      <c r="AO415">
        <v>677.03675625109622</v>
      </c>
      <c r="AP415">
        <v>7.4422477132340584E-2</v>
      </c>
    </row>
    <row r="416" spans="1:42" x14ac:dyDescent="0.25">
      <c r="A416" t="s">
        <v>983</v>
      </c>
      <c r="B416" t="s">
        <v>984</v>
      </c>
      <c r="C416" t="s">
        <v>985</v>
      </c>
      <c r="D416" t="s">
        <v>102</v>
      </c>
      <c r="F416">
        <v>484.03</v>
      </c>
      <c r="H416">
        <v>52581171</v>
      </c>
      <c r="I416">
        <v>6270174.6500000004</v>
      </c>
      <c r="J416">
        <v>12954.1</v>
      </c>
      <c r="L416">
        <v>8.3800000000000008</v>
      </c>
      <c r="M416">
        <v>8.3800000000000008</v>
      </c>
      <c r="N416">
        <v>4056.17</v>
      </c>
      <c r="P416">
        <v>12.6</v>
      </c>
      <c r="Q416">
        <v>6098.77</v>
      </c>
      <c r="S416">
        <v>0.3075</v>
      </c>
      <c r="T416">
        <v>0.3075</v>
      </c>
      <c r="V416">
        <v>1928078.7</v>
      </c>
      <c r="X416">
        <v>66371.09</v>
      </c>
      <c r="Y416">
        <v>2317383.25</v>
      </c>
      <c r="Z416">
        <v>4311833.04</v>
      </c>
      <c r="AA416">
        <v>0.68767351480392969</v>
      </c>
      <c r="AB416">
        <v>52581171</v>
      </c>
      <c r="AC416">
        <v>3.0697700000000001E-2</v>
      </c>
      <c r="AD416">
        <v>1614121.01</v>
      </c>
      <c r="AE416">
        <v>0</v>
      </c>
      <c r="AF416">
        <v>1928078.7</v>
      </c>
      <c r="AH416">
        <v>197788.59</v>
      </c>
      <c r="AJ416">
        <v>2255608.63</v>
      </c>
      <c r="AK416">
        <v>4250058.42</v>
      </c>
      <c r="AL416">
        <v>0.67782137775061813</v>
      </c>
      <c r="AO416">
        <v>137.12185195132534</v>
      </c>
      <c r="AP416">
        <v>1.561651239608137E-2</v>
      </c>
    </row>
    <row r="417" spans="1:42" x14ac:dyDescent="0.25">
      <c r="A417" t="s">
        <v>986</v>
      </c>
      <c r="B417" t="s">
        <v>987</v>
      </c>
      <c r="C417" t="s">
        <v>968</v>
      </c>
      <c r="D417" t="s">
        <v>102</v>
      </c>
      <c r="F417">
        <v>409</v>
      </c>
      <c r="H417">
        <v>42725545</v>
      </c>
      <c r="I417">
        <v>5231962.2</v>
      </c>
      <c r="J417">
        <v>12792.08</v>
      </c>
      <c r="L417">
        <v>8.16</v>
      </c>
      <c r="M417">
        <v>8.16</v>
      </c>
      <c r="N417">
        <v>3337.44</v>
      </c>
      <c r="P417">
        <v>14.21</v>
      </c>
      <c r="Q417">
        <v>5811.89</v>
      </c>
      <c r="S417">
        <v>0.29659999999999997</v>
      </c>
      <c r="T417">
        <v>0.29659999999999997</v>
      </c>
      <c r="V417">
        <v>1551799.98</v>
      </c>
      <c r="X417">
        <v>31729.91</v>
      </c>
      <c r="Y417">
        <v>1685536.24</v>
      </c>
      <c r="Z417">
        <v>3269066.13</v>
      </c>
      <c r="AA417">
        <v>0.62482602225222494</v>
      </c>
      <c r="AB417">
        <v>42725545</v>
      </c>
      <c r="AC417">
        <v>4.0089100000000003E-2</v>
      </c>
      <c r="AD417">
        <v>1712828.64</v>
      </c>
      <c r="AE417">
        <v>47761.1</v>
      </c>
      <c r="AF417">
        <v>1599561.08</v>
      </c>
      <c r="AH417">
        <v>161512.14000000001</v>
      </c>
      <c r="AJ417">
        <v>1624941.08</v>
      </c>
      <c r="AK417">
        <v>3256232.0700000003</v>
      </c>
      <c r="AL417">
        <v>0.62237301141051826</v>
      </c>
      <c r="AO417">
        <v>77.579242053789727</v>
      </c>
      <c r="AP417">
        <v>9.7443638284663153E-3</v>
      </c>
    </row>
    <row r="418" spans="1:42" x14ac:dyDescent="0.25">
      <c r="A418" t="s">
        <v>988</v>
      </c>
      <c r="B418" t="s">
        <v>989</v>
      </c>
      <c r="C418" t="s">
        <v>968</v>
      </c>
      <c r="D418" t="s">
        <v>102</v>
      </c>
      <c r="F418">
        <v>430.75</v>
      </c>
      <c r="H418">
        <v>19335041</v>
      </c>
      <c r="I418">
        <v>5652945.2599999998</v>
      </c>
      <c r="J418">
        <v>13123.49</v>
      </c>
      <c r="L418">
        <v>3.42</v>
      </c>
      <c r="M418">
        <v>3.42</v>
      </c>
      <c r="N418">
        <v>1473.16</v>
      </c>
      <c r="P418">
        <v>72.42</v>
      </c>
      <c r="Q418">
        <v>31194.91</v>
      </c>
      <c r="S418">
        <v>0.114</v>
      </c>
      <c r="T418">
        <v>0.114</v>
      </c>
      <c r="V418">
        <v>644435.75</v>
      </c>
      <c r="X418">
        <v>90367.2</v>
      </c>
      <c r="Y418">
        <v>2910063.5499999993</v>
      </c>
      <c r="Z418">
        <v>3644866.4999999991</v>
      </c>
      <c r="AA418">
        <v>0.64477300457708642</v>
      </c>
      <c r="AB418">
        <v>19335041</v>
      </c>
      <c r="AC418">
        <v>4.0632700000000001E-2</v>
      </c>
      <c r="AD418">
        <v>785634.92</v>
      </c>
      <c r="AE418">
        <v>16096.7</v>
      </c>
      <c r="AF418">
        <v>660532.44999999995</v>
      </c>
      <c r="AH418">
        <v>455929.55</v>
      </c>
      <c r="AJ418">
        <v>2748105.06</v>
      </c>
      <c r="AK418">
        <v>3499004.71</v>
      </c>
      <c r="AL418">
        <v>0.61897020916845036</v>
      </c>
      <c r="AO418">
        <v>209.79036564132326</v>
      </c>
      <c r="AP418">
        <v>2.5826544257495442E-2</v>
      </c>
    </row>
    <row r="419" spans="1:42" x14ac:dyDescent="0.25">
      <c r="A419" t="s">
        <v>990</v>
      </c>
      <c r="B419" t="s">
        <v>991</v>
      </c>
      <c r="C419" t="s">
        <v>968</v>
      </c>
      <c r="D419" t="s">
        <v>102</v>
      </c>
      <c r="F419">
        <v>1826.2</v>
      </c>
      <c r="H419">
        <v>132165778</v>
      </c>
      <c r="I419">
        <v>24185223.329999998</v>
      </c>
      <c r="J419">
        <v>13243.46</v>
      </c>
      <c r="L419">
        <v>5.46</v>
      </c>
      <c r="M419">
        <v>5.46</v>
      </c>
      <c r="N419">
        <v>9971.0499999999993</v>
      </c>
      <c r="P419">
        <v>41.86</v>
      </c>
      <c r="Q419">
        <v>76444.73</v>
      </c>
      <c r="S419">
        <v>0.1797</v>
      </c>
      <c r="T419">
        <v>0.1797</v>
      </c>
      <c r="V419">
        <v>4346084.63</v>
      </c>
      <c r="X419">
        <v>330930.28999999998</v>
      </c>
      <c r="Y419">
        <v>11701350.49</v>
      </c>
      <c r="Z419">
        <v>16378365.41</v>
      </c>
      <c r="AA419">
        <v>0.67720546494535927</v>
      </c>
      <c r="AB419">
        <v>132165778</v>
      </c>
      <c r="AC419">
        <v>3.2608499999999999E-2</v>
      </c>
      <c r="AD419">
        <v>4309727.7699999996</v>
      </c>
      <c r="AE419">
        <v>0</v>
      </c>
      <c r="AF419">
        <v>4346084.63</v>
      </c>
      <c r="AH419">
        <v>1712161.92</v>
      </c>
      <c r="AJ419">
        <v>11148673.970000001</v>
      </c>
      <c r="AK419">
        <v>15825688.890000001</v>
      </c>
      <c r="AL419">
        <v>0.65435363875136898</v>
      </c>
      <c r="AO419">
        <v>181.21251232066584</v>
      </c>
      <c r="AP419">
        <v>2.0910956376067113E-2</v>
      </c>
    </row>
    <row r="420" spans="1:42" x14ac:dyDescent="0.25">
      <c r="A420" t="s">
        <v>992</v>
      </c>
      <c r="B420" t="s">
        <v>993</v>
      </c>
      <c r="C420" t="s">
        <v>968</v>
      </c>
      <c r="D420" t="s">
        <v>102</v>
      </c>
      <c r="F420">
        <v>1048.3800000000001</v>
      </c>
      <c r="H420">
        <v>63803086</v>
      </c>
      <c r="I420">
        <v>13893839.66</v>
      </c>
      <c r="J420">
        <v>13252.67</v>
      </c>
      <c r="L420">
        <v>4.59</v>
      </c>
      <c r="M420">
        <v>4.59</v>
      </c>
      <c r="N420">
        <v>4812.0600000000004</v>
      </c>
      <c r="P420">
        <v>53.87</v>
      </c>
      <c r="Q420">
        <v>56476.23</v>
      </c>
      <c r="S420">
        <v>0.1492</v>
      </c>
      <c r="T420">
        <v>0.1492</v>
      </c>
      <c r="V420">
        <v>2072960.87</v>
      </c>
      <c r="X420">
        <v>240579.16</v>
      </c>
      <c r="Y420">
        <v>7235329.3699999992</v>
      </c>
      <c r="Z420">
        <v>9548869.3999999985</v>
      </c>
      <c r="AA420">
        <v>0.68727361432642287</v>
      </c>
      <c r="AB420">
        <v>63803086</v>
      </c>
      <c r="AC420">
        <v>3.4842999999999999E-2</v>
      </c>
      <c r="AD420">
        <v>2223090.92</v>
      </c>
      <c r="AE420">
        <v>22399.4</v>
      </c>
      <c r="AF420">
        <v>2095360.27</v>
      </c>
      <c r="AH420">
        <v>1046173.96</v>
      </c>
      <c r="AJ420">
        <v>6908163.1600000001</v>
      </c>
      <c r="AK420">
        <v>9244102.5899999999</v>
      </c>
      <c r="AL420">
        <v>0.66533822299774548</v>
      </c>
      <c r="AO420">
        <v>229.47705984471278</v>
      </c>
      <c r="AP420">
        <v>2.6025150376441247E-2</v>
      </c>
    </row>
    <row r="421" spans="1:42" x14ac:dyDescent="0.25">
      <c r="A421" t="s">
        <v>994</v>
      </c>
      <c r="B421" t="s">
        <v>995</v>
      </c>
      <c r="C421" t="s">
        <v>996</v>
      </c>
      <c r="D421" t="s">
        <v>102</v>
      </c>
      <c r="F421">
        <v>173.25</v>
      </c>
      <c r="H421">
        <v>13076337</v>
      </c>
      <c r="I421">
        <v>2130901.7000000002</v>
      </c>
      <c r="J421">
        <v>12299.57</v>
      </c>
      <c r="L421">
        <v>6.13</v>
      </c>
      <c r="M421">
        <v>6.13</v>
      </c>
      <c r="N421">
        <v>1062.02</v>
      </c>
      <c r="P421">
        <v>33.64</v>
      </c>
      <c r="Q421">
        <v>5828.13</v>
      </c>
      <c r="S421">
        <v>0.2056</v>
      </c>
      <c r="T421">
        <v>0.2056</v>
      </c>
      <c r="V421">
        <v>438113.38</v>
      </c>
      <c r="X421">
        <v>22993.71</v>
      </c>
      <c r="Y421">
        <v>860891.28</v>
      </c>
      <c r="Z421">
        <v>1321998.3700000001</v>
      </c>
      <c r="AA421">
        <v>0.62039387832859672</v>
      </c>
      <c r="AB421">
        <v>13076337</v>
      </c>
      <c r="AC421">
        <v>3.06167E-2</v>
      </c>
      <c r="AD421">
        <v>400354.28</v>
      </c>
      <c r="AE421">
        <v>0</v>
      </c>
      <c r="AF421">
        <v>438113.38</v>
      </c>
      <c r="AH421">
        <v>71631.520000000004</v>
      </c>
      <c r="AJ421">
        <v>833699.51</v>
      </c>
      <c r="AK421">
        <v>1294806.6000000001</v>
      </c>
      <c r="AL421">
        <v>0.60763319115095737</v>
      </c>
      <c r="AO421">
        <v>132.71982683982682</v>
      </c>
      <c r="AP421">
        <v>1.7758412723568137E-2</v>
      </c>
    </row>
    <row r="422" spans="1:42" x14ac:dyDescent="0.25">
      <c r="A422" t="s">
        <v>997</v>
      </c>
      <c r="B422" t="s">
        <v>998</v>
      </c>
      <c r="C422" t="s">
        <v>996</v>
      </c>
      <c r="D422" t="s">
        <v>102</v>
      </c>
      <c r="F422">
        <v>1401.75</v>
      </c>
      <c r="H422">
        <v>133399315</v>
      </c>
      <c r="I422">
        <v>17857919.18</v>
      </c>
      <c r="J422">
        <v>12739.73</v>
      </c>
      <c r="L422">
        <v>7.47</v>
      </c>
      <c r="M422">
        <v>7.47</v>
      </c>
      <c r="N422">
        <v>10471.07</v>
      </c>
      <c r="P422">
        <v>19.89</v>
      </c>
      <c r="Q422">
        <v>27880.799999999999</v>
      </c>
      <c r="S422">
        <v>0.26369999999999999</v>
      </c>
      <c r="T422">
        <v>0.26369999999999999</v>
      </c>
      <c r="V422">
        <v>4709133.28</v>
      </c>
      <c r="X422">
        <v>766603.4</v>
      </c>
      <c r="Y422">
        <v>6061542.709999999</v>
      </c>
      <c r="Z422">
        <v>11537279.390000001</v>
      </c>
      <c r="AA422">
        <v>0.64605955899504752</v>
      </c>
      <c r="AB422">
        <v>133399315</v>
      </c>
      <c r="AC422">
        <v>3.2104199999999999E-2</v>
      </c>
      <c r="AD422">
        <v>4282678.28</v>
      </c>
      <c r="AE422">
        <v>0</v>
      </c>
      <c r="AF422">
        <v>4709133.28</v>
      </c>
      <c r="AH422">
        <v>584726.87</v>
      </c>
      <c r="AJ422">
        <v>5854584.2199999997</v>
      </c>
      <c r="AK422">
        <v>11330320.9</v>
      </c>
      <c r="AL422">
        <v>0.63447038738362127</v>
      </c>
      <c r="AO422">
        <v>546.89024433743532</v>
      </c>
      <c r="AP422">
        <v>6.7659460554201953E-2</v>
      </c>
    </row>
    <row r="423" spans="1:42" x14ac:dyDescent="0.25">
      <c r="A423" t="s">
        <v>999</v>
      </c>
      <c r="B423" t="s">
        <v>1000</v>
      </c>
      <c r="C423" t="s">
        <v>1001</v>
      </c>
      <c r="D423" t="s">
        <v>211</v>
      </c>
      <c r="F423">
        <v>188.5</v>
      </c>
      <c r="H423">
        <v>21629689</v>
      </c>
      <c r="I423">
        <v>2224979.2200000002</v>
      </c>
      <c r="J423">
        <v>11803.6</v>
      </c>
      <c r="L423">
        <v>9.7200000000000006</v>
      </c>
      <c r="M423">
        <v>6.72</v>
      </c>
      <c r="N423">
        <v>1266.72</v>
      </c>
      <c r="P423">
        <v>27.14</v>
      </c>
      <c r="Q423">
        <v>5115.8900000000003</v>
      </c>
      <c r="S423">
        <v>0.23019999999999999</v>
      </c>
      <c r="T423">
        <v>0.23019999999999999</v>
      </c>
      <c r="V423">
        <v>512190.21</v>
      </c>
      <c r="X423">
        <v>16142.79</v>
      </c>
      <c r="Y423">
        <v>915580.63000000012</v>
      </c>
      <c r="Z423">
        <v>1443913.6300000001</v>
      </c>
      <c r="AA423">
        <v>0.64895600687902155</v>
      </c>
      <c r="AB423">
        <v>21629689</v>
      </c>
      <c r="AC423">
        <v>2.10698E-2</v>
      </c>
      <c r="AD423">
        <v>455733.22</v>
      </c>
      <c r="AE423">
        <v>0</v>
      </c>
      <c r="AF423">
        <v>512190.21</v>
      </c>
      <c r="AH423">
        <v>65547.02</v>
      </c>
      <c r="AJ423">
        <v>892570.74</v>
      </c>
      <c r="AK423">
        <v>1420903.74</v>
      </c>
      <c r="AL423">
        <v>0.63861438669975523</v>
      </c>
      <c r="AO423">
        <v>85.638143236074271</v>
      </c>
      <c r="AP423">
        <v>1.1360931459016359E-2</v>
      </c>
    </row>
    <row r="424" spans="1:42" x14ac:dyDescent="0.25">
      <c r="A424" t="s">
        <v>1002</v>
      </c>
      <c r="B424" t="s">
        <v>1003</v>
      </c>
      <c r="C424" t="s">
        <v>1001</v>
      </c>
      <c r="D424" t="s">
        <v>211</v>
      </c>
      <c r="F424">
        <v>87.29</v>
      </c>
      <c r="H424">
        <v>7439086</v>
      </c>
      <c r="I424">
        <v>1113547.6299999999</v>
      </c>
      <c r="J424">
        <v>12756.87</v>
      </c>
      <c r="L424">
        <v>6.68</v>
      </c>
      <c r="M424">
        <v>4.62</v>
      </c>
      <c r="N424">
        <v>403.27</v>
      </c>
      <c r="P424">
        <v>53.43</v>
      </c>
      <c r="Q424">
        <v>4663.8999999999996</v>
      </c>
      <c r="S424">
        <v>0.1502</v>
      </c>
      <c r="T424">
        <v>0.1502</v>
      </c>
      <c r="V424">
        <v>167254.85</v>
      </c>
      <c r="X424">
        <v>9447.56</v>
      </c>
      <c r="Y424">
        <v>705522.19</v>
      </c>
      <c r="Z424">
        <v>882224.6</v>
      </c>
      <c r="AA424">
        <v>0.79226480864585924</v>
      </c>
      <c r="AB424">
        <v>7439086</v>
      </c>
      <c r="AC424">
        <v>2.4284199999999999E-2</v>
      </c>
      <c r="AD424">
        <v>180652.25</v>
      </c>
      <c r="AE424">
        <v>2012.28</v>
      </c>
      <c r="AF424">
        <v>169267.13</v>
      </c>
      <c r="AH424">
        <v>91787.520000000004</v>
      </c>
      <c r="AJ424">
        <v>686454.69</v>
      </c>
      <c r="AK424">
        <v>865169.37999999989</v>
      </c>
      <c r="AL424">
        <v>0.77694869684200218</v>
      </c>
      <c r="AO424">
        <v>108.23187077557566</v>
      </c>
      <c r="AP424">
        <v>1.0919896402251316E-2</v>
      </c>
    </row>
    <row r="425" spans="1:42" x14ac:dyDescent="0.25">
      <c r="A425" t="s">
        <v>1004</v>
      </c>
      <c r="B425" t="s">
        <v>1005</v>
      </c>
      <c r="C425" t="s">
        <v>1001</v>
      </c>
      <c r="D425" t="s">
        <v>211</v>
      </c>
      <c r="F425">
        <v>187</v>
      </c>
      <c r="H425">
        <v>12669653</v>
      </c>
      <c r="I425">
        <v>2277395.36</v>
      </c>
      <c r="J425">
        <v>12178.58</v>
      </c>
      <c r="L425">
        <v>5.56</v>
      </c>
      <c r="M425">
        <v>3.84</v>
      </c>
      <c r="N425">
        <v>718.08</v>
      </c>
      <c r="P425">
        <v>65.44</v>
      </c>
      <c r="Q425">
        <v>12237.28</v>
      </c>
      <c r="S425">
        <v>0.12590000000000001</v>
      </c>
      <c r="T425">
        <v>0.12590000000000001</v>
      </c>
      <c r="V425">
        <v>286724.07</v>
      </c>
      <c r="X425">
        <v>9679.31</v>
      </c>
      <c r="Y425">
        <v>1092265.58</v>
      </c>
      <c r="Z425">
        <v>1388668.96</v>
      </c>
      <c r="AA425">
        <v>0.60976191678901115</v>
      </c>
      <c r="AB425">
        <v>12669653</v>
      </c>
      <c r="AC425">
        <v>2.72704E-2</v>
      </c>
      <c r="AD425">
        <v>345506.5</v>
      </c>
      <c r="AE425">
        <v>7400.7</v>
      </c>
      <c r="AF425">
        <v>294124.77</v>
      </c>
      <c r="AH425">
        <v>91047.18</v>
      </c>
      <c r="AJ425">
        <v>1056735.5</v>
      </c>
      <c r="AK425">
        <v>1360539.58</v>
      </c>
      <c r="AL425">
        <v>0.59741035917452656</v>
      </c>
      <c r="AO425">
        <v>51.761016042780746</v>
      </c>
      <c r="AP425">
        <v>7.1143171005726997E-3</v>
      </c>
    </row>
    <row r="426" spans="1:42" x14ac:dyDescent="0.25">
      <c r="A426" t="s">
        <v>1006</v>
      </c>
      <c r="B426" t="s">
        <v>1007</v>
      </c>
      <c r="C426" t="s">
        <v>1001</v>
      </c>
      <c r="D426" t="s">
        <v>102</v>
      </c>
      <c r="F426">
        <v>499.75</v>
      </c>
      <c r="H426">
        <v>49328893</v>
      </c>
      <c r="I426">
        <v>6226029.2300000004</v>
      </c>
      <c r="J426">
        <v>12458.28</v>
      </c>
      <c r="L426">
        <v>7.92</v>
      </c>
      <c r="M426">
        <v>7.92</v>
      </c>
      <c r="N426">
        <v>3958.02</v>
      </c>
      <c r="P426">
        <v>16.079999999999998</v>
      </c>
      <c r="Q426">
        <v>8035.98</v>
      </c>
      <c r="S426">
        <v>0.28499999999999998</v>
      </c>
      <c r="T426">
        <v>0.28499999999999998</v>
      </c>
      <c r="V426">
        <v>1774418.33</v>
      </c>
      <c r="X426">
        <v>126158.29</v>
      </c>
      <c r="Y426">
        <v>2529351.1799999997</v>
      </c>
      <c r="Z426">
        <v>4429927.8</v>
      </c>
      <c r="AA426">
        <v>0.71151734698810587</v>
      </c>
      <c r="AB426">
        <v>49328893</v>
      </c>
      <c r="AC426">
        <v>3.49164E-2</v>
      </c>
      <c r="AD426">
        <v>1722387.35</v>
      </c>
      <c r="AE426">
        <v>0</v>
      </c>
      <c r="AF426">
        <v>1774418.33</v>
      </c>
      <c r="AH426">
        <v>174898.78</v>
      </c>
      <c r="AJ426">
        <v>2478895.91</v>
      </c>
      <c r="AK426">
        <v>4379472.53</v>
      </c>
      <c r="AL426">
        <v>0.70341342261896189</v>
      </c>
      <c r="AO426">
        <v>252.44280140070035</v>
      </c>
      <c r="AP426">
        <v>2.8806731663641692E-2</v>
      </c>
    </row>
    <row r="427" spans="1:42" x14ac:dyDescent="0.25">
      <c r="A427" t="s">
        <v>1008</v>
      </c>
      <c r="B427" t="s">
        <v>1009</v>
      </c>
      <c r="C427" t="s">
        <v>1001</v>
      </c>
      <c r="D427" t="s">
        <v>211</v>
      </c>
      <c r="F427">
        <v>596.75</v>
      </c>
      <c r="H427">
        <v>58925181</v>
      </c>
      <c r="I427">
        <v>7472928.5</v>
      </c>
      <c r="J427">
        <v>12522.71</v>
      </c>
      <c r="L427">
        <v>7.88</v>
      </c>
      <c r="M427">
        <v>5.45</v>
      </c>
      <c r="N427">
        <v>3252.28</v>
      </c>
      <c r="P427">
        <v>41.99</v>
      </c>
      <c r="Q427">
        <v>25057.53</v>
      </c>
      <c r="S427">
        <v>0.17929999999999999</v>
      </c>
      <c r="T427">
        <v>0.17929999999999999</v>
      </c>
      <c r="V427">
        <v>1339896.08</v>
      </c>
      <c r="X427">
        <v>73474.42</v>
      </c>
      <c r="Y427">
        <v>3610172.7199999997</v>
      </c>
      <c r="Z427">
        <v>5023543.22</v>
      </c>
      <c r="AA427">
        <v>0.67223220722639054</v>
      </c>
      <c r="AB427">
        <v>58925181</v>
      </c>
      <c r="AC427">
        <v>2.2036900000000002E-2</v>
      </c>
      <c r="AD427">
        <v>1298528.32</v>
      </c>
      <c r="AE427">
        <v>0</v>
      </c>
      <c r="AF427">
        <v>1339896.08</v>
      </c>
      <c r="AH427">
        <v>414791.04</v>
      </c>
      <c r="AJ427">
        <v>3474217.57</v>
      </c>
      <c r="AK427">
        <v>4887588.07</v>
      </c>
      <c r="AL427">
        <v>0.65403918557497243</v>
      </c>
      <c r="AO427">
        <v>123.12428990364474</v>
      </c>
      <c r="AP427">
        <v>1.5032858528112415E-2</v>
      </c>
    </row>
    <row r="428" spans="1:42" x14ac:dyDescent="0.25">
      <c r="A428" t="s">
        <v>1010</v>
      </c>
      <c r="B428" t="s">
        <v>1011</v>
      </c>
      <c r="C428" t="s">
        <v>1001</v>
      </c>
      <c r="D428" t="s">
        <v>102</v>
      </c>
      <c r="F428">
        <v>365.5</v>
      </c>
      <c r="H428">
        <v>37033512</v>
      </c>
      <c r="I428">
        <v>4573696.28</v>
      </c>
      <c r="J428">
        <v>12513.53</v>
      </c>
      <c r="L428">
        <v>8.09</v>
      </c>
      <c r="M428">
        <v>8.09</v>
      </c>
      <c r="N428">
        <v>2956.89</v>
      </c>
      <c r="P428">
        <v>14.74</v>
      </c>
      <c r="Q428">
        <v>5387.47</v>
      </c>
      <c r="S428">
        <v>0.29320000000000002</v>
      </c>
      <c r="T428">
        <v>0.29320000000000002</v>
      </c>
      <c r="V428">
        <v>1341007.74</v>
      </c>
      <c r="X428">
        <v>220982.2</v>
      </c>
      <c r="Y428">
        <v>1912789.4600000002</v>
      </c>
      <c r="Z428">
        <v>3474779.4000000004</v>
      </c>
      <c r="AA428">
        <v>0.75973112058066095</v>
      </c>
      <c r="AB428">
        <v>37033512</v>
      </c>
      <c r="AC428">
        <v>4.6432500000000002E-2</v>
      </c>
      <c r="AD428">
        <v>1719558.54</v>
      </c>
      <c r="AE428">
        <v>110991.09</v>
      </c>
      <c r="AF428">
        <v>1451998.83</v>
      </c>
      <c r="AH428">
        <v>125071.31</v>
      </c>
      <c r="AJ428">
        <v>1882738.71</v>
      </c>
      <c r="AK428">
        <v>3555719.74</v>
      </c>
      <c r="AL428">
        <v>0.7774280411990977</v>
      </c>
      <c r="AO428">
        <v>604.60246238030095</v>
      </c>
      <c r="AP428">
        <v>6.2148373932305476E-2</v>
      </c>
    </row>
    <row r="429" spans="1:42" x14ac:dyDescent="0.25">
      <c r="A429" t="s">
        <v>1012</v>
      </c>
      <c r="B429" t="s">
        <v>1013</v>
      </c>
      <c r="C429" t="s">
        <v>1001</v>
      </c>
      <c r="D429" t="s">
        <v>222</v>
      </c>
      <c r="F429">
        <v>434.81</v>
      </c>
      <c r="H429">
        <v>100184551</v>
      </c>
      <c r="I429">
        <v>5929086.8499999996</v>
      </c>
      <c r="J429">
        <v>13636.04</v>
      </c>
      <c r="L429">
        <v>16.89</v>
      </c>
      <c r="M429">
        <v>5.19</v>
      </c>
      <c r="N429">
        <v>2256.66</v>
      </c>
      <c r="P429">
        <v>45.42</v>
      </c>
      <c r="Q429">
        <v>19749.07</v>
      </c>
      <c r="S429">
        <v>0.16980000000000001</v>
      </c>
      <c r="T429">
        <v>0.16980000000000001</v>
      </c>
      <c r="V429">
        <v>1006758.94</v>
      </c>
      <c r="X429">
        <v>105621.74</v>
      </c>
      <c r="Y429">
        <v>2590337.21</v>
      </c>
      <c r="Z429">
        <v>3702717.8899999997</v>
      </c>
      <c r="AA429">
        <v>0.6245005316459481</v>
      </c>
      <c r="AB429">
        <v>100184551</v>
      </c>
      <c r="AC429">
        <v>1.9003599999999999E-2</v>
      </c>
      <c r="AD429">
        <v>1903867.13</v>
      </c>
      <c r="AE429">
        <v>152328.97</v>
      </c>
      <c r="AF429">
        <v>1159087.9099999999</v>
      </c>
      <c r="AH429">
        <v>181214.32</v>
      </c>
      <c r="AJ429">
        <v>2522291.3199999998</v>
      </c>
      <c r="AK429">
        <v>3787000.9699999997</v>
      </c>
      <c r="AL429">
        <v>0.63871571893064782</v>
      </c>
      <c r="AO429">
        <v>242.91469837400246</v>
      </c>
      <c r="AP429">
        <v>2.7890602837632759E-2</v>
      </c>
    </row>
    <row r="430" spans="1:42" x14ac:dyDescent="0.25">
      <c r="A430" t="s">
        <v>1014</v>
      </c>
      <c r="B430" t="s">
        <v>1015</v>
      </c>
      <c r="C430" t="s">
        <v>1016</v>
      </c>
      <c r="D430" t="s">
        <v>102</v>
      </c>
      <c r="F430">
        <v>273.27999999999997</v>
      </c>
      <c r="H430">
        <v>24188992</v>
      </c>
      <c r="I430">
        <v>3485580.8</v>
      </c>
      <c r="J430">
        <v>12754.61</v>
      </c>
      <c r="L430">
        <v>6.93</v>
      </c>
      <c r="M430">
        <v>6.93</v>
      </c>
      <c r="N430">
        <v>1893.83</v>
      </c>
      <c r="P430">
        <v>25</v>
      </c>
      <c r="Q430">
        <v>6832</v>
      </c>
      <c r="S430">
        <v>0.2394</v>
      </c>
      <c r="T430">
        <v>0.2394</v>
      </c>
      <c r="V430">
        <v>834448.04</v>
      </c>
      <c r="X430">
        <v>93524.84</v>
      </c>
      <c r="Y430">
        <v>1604892.74</v>
      </c>
      <c r="Z430">
        <v>2532865.62</v>
      </c>
      <c r="AA430">
        <v>0.72666960410156045</v>
      </c>
      <c r="AB430">
        <v>24188992</v>
      </c>
      <c r="AC430">
        <v>4.83139E-2</v>
      </c>
      <c r="AD430">
        <v>1168664.54</v>
      </c>
      <c r="AE430">
        <v>80011.429999999993</v>
      </c>
      <c r="AF430">
        <v>914459.47</v>
      </c>
      <c r="AH430">
        <v>145425.01999999999</v>
      </c>
      <c r="AJ430">
        <v>1565143.66</v>
      </c>
      <c r="AK430">
        <v>2573127.9699999997</v>
      </c>
      <c r="AL430">
        <v>0.73822072063284261</v>
      </c>
      <c r="AO430">
        <v>342.23082552693211</v>
      </c>
      <c r="AP430">
        <v>3.634675037168867E-2</v>
      </c>
    </row>
    <row r="431" spans="1:42" x14ac:dyDescent="0.25">
      <c r="A431" t="s">
        <v>1017</v>
      </c>
      <c r="B431" t="s">
        <v>1018</v>
      </c>
      <c r="C431" t="s">
        <v>1016</v>
      </c>
      <c r="D431" t="s">
        <v>102</v>
      </c>
      <c r="F431">
        <v>681.63</v>
      </c>
      <c r="H431">
        <v>55445902</v>
      </c>
      <c r="I431">
        <v>8681637.8699999992</v>
      </c>
      <c r="J431">
        <v>12736.58</v>
      </c>
      <c r="L431">
        <v>6.38</v>
      </c>
      <c r="M431">
        <v>6.38</v>
      </c>
      <c r="N431">
        <v>4348.79</v>
      </c>
      <c r="P431">
        <v>30.8</v>
      </c>
      <c r="Q431">
        <v>20994.2</v>
      </c>
      <c r="S431">
        <v>0.21579999999999999</v>
      </c>
      <c r="T431">
        <v>0.21579999999999999</v>
      </c>
      <c r="V431">
        <v>1873497.45</v>
      </c>
      <c r="X431">
        <v>125043.16</v>
      </c>
      <c r="Y431">
        <v>3767177.4099999997</v>
      </c>
      <c r="Z431">
        <v>5765718.0199999996</v>
      </c>
      <c r="AA431">
        <v>0.66412791069342314</v>
      </c>
      <c r="AB431">
        <v>55445902</v>
      </c>
      <c r="AC431">
        <v>2.9131899999999999E-2</v>
      </c>
      <c r="AD431">
        <v>1615244.47</v>
      </c>
      <c r="AE431">
        <v>0</v>
      </c>
      <c r="AF431">
        <v>1873497.45</v>
      </c>
      <c r="AH431">
        <v>455395.48</v>
      </c>
      <c r="AJ431">
        <v>3614222.77</v>
      </c>
      <c r="AK431">
        <v>5612763.3799999999</v>
      </c>
      <c r="AL431">
        <v>0.64650973284606728</v>
      </c>
      <c r="AO431">
        <v>183.44726611211362</v>
      </c>
      <c r="AP431">
        <v>2.2278359434421767E-2</v>
      </c>
    </row>
    <row r="432" spans="1:42" x14ac:dyDescent="0.25">
      <c r="A432" t="s">
        <v>1019</v>
      </c>
      <c r="B432" t="s">
        <v>1020</v>
      </c>
      <c r="C432" t="s">
        <v>1016</v>
      </c>
      <c r="D432" t="s">
        <v>102</v>
      </c>
      <c r="F432">
        <v>1304.6300000000001</v>
      </c>
      <c r="H432">
        <v>145366171</v>
      </c>
      <c r="I432">
        <v>16775400.77</v>
      </c>
      <c r="J432">
        <v>12858.35</v>
      </c>
      <c r="L432">
        <v>8.66</v>
      </c>
      <c r="M432">
        <v>8.66</v>
      </c>
      <c r="N432">
        <v>11298.09</v>
      </c>
      <c r="P432">
        <v>10.69</v>
      </c>
      <c r="Q432">
        <v>13946.49</v>
      </c>
      <c r="S432">
        <v>0.3216</v>
      </c>
      <c r="T432">
        <v>0.3216</v>
      </c>
      <c r="V432">
        <v>5394968.8799999999</v>
      </c>
      <c r="X432">
        <v>371429.21</v>
      </c>
      <c r="Y432">
        <v>5736667.2699999996</v>
      </c>
      <c r="Z432">
        <v>11503065.359999999</v>
      </c>
      <c r="AA432">
        <v>0.68571031581977515</v>
      </c>
      <c r="AB432">
        <v>145366171</v>
      </c>
      <c r="AC432">
        <v>3.2835700000000002E-2</v>
      </c>
      <c r="AD432">
        <v>4773199.9800000004</v>
      </c>
      <c r="AE432">
        <v>0</v>
      </c>
      <c r="AF432">
        <v>5394968.8799999999</v>
      </c>
      <c r="AH432">
        <v>709836.77</v>
      </c>
      <c r="AJ432">
        <v>5513572.8899999997</v>
      </c>
      <c r="AK432">
        <v>11279970.98</v>
      </c>
      <c r="AL432">
        <v>0.67241141565883444</v>
      </c>
      <c r="AO432">
        <v>284.70080405938847</v>
      </c>
      <c r="AP432">
        <v>3.2928206168133245E-2</v>
      </c>
    </row>
    <row r="433" spans="1:42" x14ac:dyDescent="0.25">
      <c r="A433" t="s">
        <v>1021</v>
      </c>
      <c r="B433" t="s">
        <v>1022</v>
      </c>
      <c r="C433" t="s">
        <v>1023</v>
      </c>
      <c r="D433" t="s">
        <v>97</v>
      </c>
      <c r="F433">
        <v>100</v>
      </c>
      <c r="H433">
        <v>0</v>
      </c>
      <c r="I433">
        <v>1372483.87</v>
      </c>
      <c r="J433">
        <v>13724.83</v>
      </c>
      <c r="L433">
        <v>0</v>
      </c>
      <c r="M433">
        <v>0</v>
      </c>
      <c r="N433">
        <v>0</v>
      </c>
      <c r="P433">
        <v>0</v>
      </c>
      <c r="Q433">
        <v>0</v>
      </c>
      <c r="S433">
        <v>0</v>
      </c>
      <c r="T433">
        <v>0.1</v>
      </c>
      <c r="V433">
        <v>137248.38</v>
      </c>
      <c r="X433">
        <v>0</v>
      </c>
      <c r="Y433">
        <v>550183.82999999996</v>
      </c>
      <c r="Z433">
        <v>687432.21</v>
      </c>
      <c r="AA433">
        <v>0.50086724152175277</v>
      </c>
      <c r="AB433">
        <v>0</v>
      </c>
      <c r="AC433">
        <v>0</v>
      </c>
      <c r="AD433">
        <v>0</v>
      </c>
      <c r="AE433">
        <v>0</v>
      </c>
      <c r="AF433">
        <v>137248.38</v>
      </c>
      <c r="AH433">
        <v>0</v>
      </c>
      <c r="AJ433">
        <v>550183.82999999996</v>
      </c>
      <c r="AK433">
        <v>687432.21</v>
      </c>
      <c r="AL433">
        <v>0.50086724152175277</v>
      </c>
      <c r="AO433">
        <v>0</v>
      </c>
      <c r="AP433">
        <v>0</v>
      </c>
    </row>
    <row r="434" spans="1:42" x14ac:dyDescent="0.25">
      <c r="A434" t="s">
        <v>1024</v>
      </c>
      <c r="B434" t="s">
        <v>1025</v>
      </c>
      <c r="C434" t="s">
        <v>1023</v>
      </c>
      <c r="D434" t="s">
        <v>97</v>
      </c>
      <c r="F434">
        <v>27</v>
      </c>
      <c r="H434">
        <v>0</v>
      </c>
      <c r="I434">
        <v>332365.27</v>
      </c>
      <c r="J434">
        <v>12309.82</v>
      </c>
      <c r="L434">
        <v>0</v>
      </c>
      <c r="M434">
        <v>0</v>
      </c>
      <c r="N434">
        <v>0</v>
      </c>
      <c r="P434">
        <v>0</v>
      </c>
      <c r="Q434">
        <v>0</v>
      </c>
      <c r="S434">
        <v>0</v>
      </c>
      <c r="T434">
        <v>0.1</v>
      </c>
      <c r="V434">
        <v>33236.519999999997</v>
      </c>
      <c r="X434">
        <v>0</v>
      </c>
      <c r="Y434">
        <v>157621.88999999998</v>
      </c>
      <c r="Z434">
        <v>190858.40999999997</v>
      </c>
      <c r="AA434">
        <v>0.57424294060567749</v>
      </c>
      <c r="AB434">
        <v>0</v>
      </c>
      <c r="AC434">
        <v>0</v>
      </c>
      <c r="AD434">
        <v>0</v>
      </c>
      <c r="AE434">
        <v>0</v>
      </c>
      <c r="AF434">
        <v>33236.519999999997</v>
      </c>
      <c r="AH434">
        <v>0</v>
      </c>
      <c r="AJ434">
        <v>157621.89000000001</v>
      </c>
      <c r="AK434">
        <v>190858.41</v>
      </c>
      <c r="AL434">
        <v>0.5742429406056776</v>
      </c>
      <c r="AO434">
        <v>0</v>
      </c>
      <c r="AP434">
        <v>0</v>
      </c>
    </row>
    <row r="435" spans="1:42" x14ac:dyDescent="0.25">
      <c r="A435" t="s">
        <v>1026</v>
      </c>
      <c r="B435" t="s">
        <v>1027</v>
      </c>
      <c r="C435" t="s">
        <v>1023</v>
      </c>
      <c r="D435" t="s">
        <v>211</v>
      </c>
      <c r="F435">
        <v>1099.25</v>
      </c>
      <c r="H435">
        <v>108758896</v>
      </c>
      <c r="I435">
        <v>14059084.52</v>
      </c>
      <c r="J435">
        <v>12789.7</v>
      </c>
      <c r="L435">
        <v>7.73</v>
      </c>
      <c r="M435">
        <v>5.35</v>
      </c>
      <c r="N435">
        <v>5880.98</v>
      </c>
      <c r="P435">
        <v>43.29</v>
      </c>
      <c r="Q435">
        <v>47586.53</v>
      </c>
      <c r="S435">
        <v>0.17560000000000001</v>
      </c>
      <c r="T435">
        <v>0.17560000000000001</v>
      </c>
      <c r="V435">
        <v>2468775.2400000002</v>
      </c>
      <c r="X435">
        <v>223318.36</v>
      </c>
      <c r="Y435">
        <v>6576812.9699999988</v>
      </c>
      <c r="Z435">
        <v>9268906.5699999984</v>
      </c>
      <c r="AA435">
        <v>0.659282370542289</v>
      </c>
      <c r="AB435">
        <v>108758896</v>
      </c>
      <c r="AC435">
        <v>2.2663900000000001E-2</v>
      </c>
      <c r="AD435">
        <v>2464900.7400000002</v>
      </c>
      <c r="AE435">
        <v>0</v>
      </c>
      <c r="AF435">
        <v>2468775.2400000002</v>
      </c>
      <c r="AH435">
        <v>883917.24</v>
      </c>
      <c r="AJ435">
        <v>6275646.7800000003</v>
      </c>
      <c r="AK435">
        <v>8967740.3800000008</v>
      </c>
      <c r="AL435">
        <v>0.63786090532728379</v>
      </c>
      <c r="AO435">
        <v>203.15520582215146</v>
      </c>
      <c r="AP435">
        <v>2.490241136976358E-2</v>
      </c>
    </row>
    <row r="436" spans="1:42" x14ac:dyDescent="0.25">
      <c r="A436" t="s">
        <v>1028</v>
      </c>
      <c r="B436" t="s">
        <v>1029</v>
      </c>
      <c r="C436" t="s">
        <v>1023</v>
      </c>
      <c r="D436" t="s">
        <v>211</v>
      </c>
      <c r="F436">
        <v>88.75</v>
      </c>
      <c r="H436">
        <v>40271655</v>
      </c>
      <c r="I436">
        <v>1042214.65</v>
      </c>
      <c r="J436">
        <v>11743.26</v>
      </c>
      <c r="L436">
        <v>38.64</v>
      </c>
      <c r="M436">
        <v>26.75</v>
      </c>
      <c r="N436">
        <v>2374.06</v>
      </c>
      <c r="P436">
        <v>219.63</v>
      </c>
      <c r="Q436">
        <v>19492.16</v>
      </c>
      <c r="S436">
        <v>0.98199999999999998</v>
      </c>
      <c r="T436">
        <v>0.9</v>
      </c>
      <c r="V436">
        <v>937993.18</v>
      </c>
      <c r="X436">
        <v>11590.05</v>
      </c>
      <c r="Y436">
        <v>213424.8</v>
      </c>
      <c r="Z436">
        <v>1163008.03</v>
      </c>
      <c r="AA436">
        <v>1</v>
      </c>
      <c r="AB436">
        <v>54799078</v>
      </c>
      <c r="AC436">
        <v>2.4520299999999998E-2</v>
      </c>
      <c r="AD436">
        <v>1343689.83</v>
      </c>
      <c r="AE436">
        <v>365126.98</v>
      </c>
      <c r="AF436">
        <v>1303120.1599999999</v>
      </c>
      <c r="AH436">
        <v>93568.35</v>
      </c>
      <c r="AJ436">
        <v>213424.8</v>
      </c>
      <c r="AK436">
        <v>1528135.01</v>
      </c>
      <c r="AL436">
        <v>1.466238274428401</v>
      </c>
      <c r="AO436">
        <v>130.59211267605633</v>
      </c>
      <c r="AP436">
        <v>7.584441115579179E-3</v>
      </c>
    </row>
    <row r="437" spans="1:42" x14ac:dyDescent="0.25">
      <c r="A437" t="s">
        <v>1030</v>
      </c>
      <c r="B437" t="s">
        <v>1031</v>
      </c>
      <c r="C437" t="s">
        <v>1023</v>
      </c>
      <c r="D437" t="s">
        <v>102</v>
      </c>
      <c r="F437">
        <v>736.94</v>
      </c>
      <c r="H437">
        <v>29981681</v>
      </c>
      <c r="I437">
        <v>9764346.4600000009</v>
      </c>
      <c r="J437">
        <v>13249.85</v>
      </c>
      <c r="L437">
        <v>3.07</v>
      </c>
      <c r="M437">
        <v>3.07</v>
      </c>
      <c r="N437">
        <v>2262.4</v>
      </c>
      <c r="P437">
        <v>78.489999999999995</v>
      </c>
      <c r="Q437">
        <v>57842.42</v>
      </c>
      <c r="S437">
        <v>0.1047</v>
      </c>
      <c r="T437">
        <v>0.1047</v>
      </c>
      <c r="V437">
        <v>1022327.07</v>
      </c>
      <c r="X437">
        <v>83336.03</v>
      </c>
      <c r="Y437">
        <v>5547591.2799999984</v>
      </c>
      <c r="Z437">
        <v>6653254.379999998</v>
      </c>
      <c r="AA437">
        <v>0.68138245680397513</v>
      </c>
      <c r="AB437">
        <v>34634658</v>
      </c>
      <c r="AC437">
        <v>3.11677E-2</v>
      </c>
      <c r="AD437">
        <v>1079482.6299999999</v>
      </c>
      <c r="AE437">
        <v>5984.18</v>
      </c>
      <c r="AF437">
        <v>1028311.25</v>
      </c>
      <c r="AH437">
        <v>763918.82</v>
      </c>
      <c r="AJ437">
        <v>5304193.34</v>
      </c>
      <c r="AK437">
        <v>6415840.6200000001</v>
      </c>
      <c r="AL437">
        <v>0.65706810448428099</v>
      </c>
      <c r="AO437">
        <v>113.08387385675903</v>
      </c>
      <c r="AP437">
        <v>1.2989105393331918E-2</v>
      </c>
    </row>
    <row r="438" spans="1:42" x14ac:dyDescent="0.25">
      <c r="A438" t="s">
        <v>1032</v>
      </c>
      <c r="B438" t="s">
        <v>1033</v>
      </c>
      <c r="C438" t="s">
        <v>1023</v>
      </c>
      <c r="D438" t="s">
        <v>222</v>
      </c>
      <c r="F438">
        <v>547.49</v>
      </c>
      <c r="H438">
        <v>116622706</v>
      </c>
      <c r="I438">
        <v>7632217.8899999997</v>
      </c>
      <c r="J438">
        <v>13940.37</v>
      </c>
      <c r="L438">
        <v>15.28</v>
      </c>
      <c r="M438">
        <v>4.7</v>
      </c>
      <c r="N438">
        <v>2573.1999999999998</v>
      </c>
      <c r="P438">
        <v>52.27</v>
      </c>
      <c r="Q438">
        <v>28617.3</v>
      </c>
      <c r="S438">
        <v>0.15279999999999999</v>
      </c>
      <c r="T438">
        <v>0.15279999999999999</v>
      </c>
      <c r="V438">
        <v>1166202.8899999999</v>
      </c>
      <c r="X438">
        <v>242439.8</v>
      </c>
      <c r="Y438">
        <v>3506094.5700000008</v>
      </c>
      <c r="Z438">
        <v>4914737.2600000007</v>
      </c>
      <c r="AA438">
        <v>0.64394614132275529</v>
      </c>
      <c r="AB438">
        <v>143520834</v>
      </c>
      <c r="AC438">
        <v>2.0162099999999999E-2</v>
      </c>
      <c r="AD438">
        <v>2893681.4</v>
      </c>
      <c r="AE438">
        <v>263958.71000000002</v>
      </c>
      <c r="AF438">
        <v>1430161.6</v>
      </c>
      <c r="AH438">
        <v>353189.98</v>
      </c>
      <c r="AJ438">
        <v>3380339.91</v>
      </c>
      <c r="AK438">
        <v>5052941.3100000005</v>
      </c>
      <c r="AL438">
        <v>0.66205412146586406</v>
      </c>
      <c r="AO438">
        <v>442.82050813713488</v>
      </c>
      <c r="AP438">
        <v>4.7979935868283412E-2</v>
      </c>
    </row>
    <row r="439" spans="1:42" x14ac:dyDescent="0.25">
      <c r="A439" t="s">
        <v>1034</v>
      </c>
      <c r="B439" t="s">
        <v>1035</v>
      </c>
      <c r="C439" t="s">
        <v>1023</v>
      </c>
      <c r="D439" t="s">
        <v>211</v>
      </c>
      <c r="F439">
        <v>199.5</v>
      </c>
      <c r="H439">
        <v>21319980</v>
      </c>
      <c r="I439">
        <v>2407521.7999999998</v>
      </c>
      <c r="J439">
        <v>12067.77</v>
      </c>
      <c r="L439">
        <v>8.85</v>
      </c>
      <c r="M439">
        <v>6.12</v>
      </c>
      <c r="N439">
        <v>1220.94</v>
      </c>
      <c r="P439">
        <v>33.75</v>
      </c>
      <c r="Q439">
        <v>6733.12</v>
      </c>
      <c r="S439">
        <v>0.20519999999999999</v>
      </c>
      <c r="T439">
        <v>0.20519999999999999</v>
      </c>
      <c r="V439">
        <v>494023.47</v>
      </c>
      <c r="X439">
        <v>20164.66</v>
      </c>
      <c r="Y439">
        <v>962838</v>
      </c>
      <c r="Z439">
        <v>1477026.13</v>
      </c>
      <c r="AA439">
        <v>0.61350477906368284</v>
      </c>
      <c r="AB439">
        <v>25637378</v>
      </c>
      <c r="AC439">
        <v>2.8397100000000002E-2</v>
      </c>
      <c r="AD439">
        <v>728027.18</v>
      </c>
      <c r="AE439">
        <v>48017.56</v>
      </c>
      <c r="AF439">
        <v>542041.03</v>
      </c>
      <c r="AH439">
        <v>64671.17</v>
      </c>
      <c r="AJ439">
        <v>937842.9</v>
      </c>
      <c r="AK439">
        <v>1500048.59</v>
      </c>
      <c r="AL439">
        <v>0.62306750036489811</v>
      </c>
      <c r="AO439">
        <v>101.07598997493734</v>
      </c>
      <c r="AP439">
        <v>1.3442671213737149E-2</v>
      </c>
    </row>
    <row r="440" spans="1:42" x14ac:dyDescent="0.25">
      <c r="A440" t="s">
        <v>1036</v>
      </c>
      <c r="B440" t="s">
        <v>1037</v>
      </c>
      <c r="C440" t="s">
        <v>1023</v>
      </c>
      <c r="D440" t="s">
        <v>102</v>
      </c>
      <c r="F440">
        <v>1557.95</v>
      </c>
      <c r="H440">
        <v>78806844</v>
      </c>
      <c r="I440">
        <v>20837242.739999998</v>
      </c>
      <c r="J440">
        <v>13374.78</v>
      </c>
      <c r="L440">
        <v>3.78</v>
      </c>
      <c r="M440">
        <v>3.78</v>
      </c>
      <c r="N440">
        <v>5889.05</v>
      </c>
      <c r="P440">
        <v>66.42</v>
      </c>
      <c r="Q440">
        <v>103479.03</v>
      </c>
      <c r="S440">
        <v>0.1241</v>
      </c>
      <c r="T440">
        <v>0.1241</v>
      </c>
      <c r="V440">
        <v>2585901.8199999998</v>
      </c>
      <c r="X440">
        <v>326716.78999999998</v>
      </c>
      <c r="Y440">
        <v>11844522.160000002</v>
      </c>
      <c r="Z440">
        <v>14757140.770000001</v>
      </c>
      <c r="AA440">
        <v>0.70820986030323518</v>
      </c>
      <c r="AB440">
        <v>95192300</v>
      </c>
      <c r="AC440">
        <v>2.2543400000000002E-2</v>
      </c>
      <c r="AD440">
        <v>2145958.09</v>
      </c>
      <c r="AE440">
        <v>0</v>
      </c>
      <c r="AF440">
        <v>2585901.8199999998</v>
      </c>
      <c r="AH440">
        <v>1948178.94</v>
      </c>
      <c r="AJ440">
        <v>11276062.75</v>
      </c>
      <c r="AK440">
        <v>14188681.359999999</v>
      </c>
      <c r="AL440">
        <v>0.68092892793166171</v>
      </c>
      <c r="AO440">
        <v>209.70941942937833</v>
      </c>
      <c r="AP440">
        <v>2.3026578841996069E-2</v>
      </c>
    </row>
    <row r="441" spans="1:42" x14ac:dyDescent="0.25">
      <c r="A441" t="s">
        <v>1038</v>
      </c>
      <c r="B441" t="s">
        <v>1039</v>
      </c>
      <c r="C441" t="s">
        <v>1023</v>
      </c>
      <c r="D441" t="s">
        <v>102</v>
      </c>
      <c r="F441">
        <v>303.52999999999997</v>
      </c>
      <c r="H441">
        <v>21916837</v>
      </c>
      <c r="I441">
        <v>3848472.97</v>
      </c>
      <c r="J441">
        <v>12679.05</v>
      </c>
      <c r="L441">
        <v>5.69</v>
      </c>
      <c r="M441">
        <v>5.69</v>
      </c>
      <c r="N441">
        <v>1727.08</v>
      </c>
      <c r="P441">
        <v>38.93</v>
      </c>
      <c r="Q441">
        <v>11816.42</v>
      </c>
      <c r="S441">
        <v>0.1883</v>
      </c>
      <c r="T441">
        <v>0.1883</v>
      </c>
      <c r="V441">
        <v>724667.46</v>
      </c>
      <c r="X441">
        <v>52036.160000000003</v>
      </c>
      <c r="Y441">
        <v>1860780.4500000002</v>
      </c>
      <c r="Z441">
        <v>2637484.0700000003</v>
      </c>
      <c r="AA441">
        <v>0.6853326216813731</v>
      </c>
      <c r="AB441">
        <v>21916837</v>
      </c>
      <c r="AC441">
        <v>3.6805600000000001E-2</v>
      </c>
      <c r="AD441">
        <v>806662.33</v>
      </c>
      <c r="AE441">
        <v>15439.63</v>
      </c>
      <c r="AF441">
        <v>740107.09</v>
      </c>
      <c r="AH441">
        <v>163956.67000000001</v>
      </c>
      <c r="AJ441">
        <v>1809188.63</v>
      </c>
      <c r="AK441">
        <v>2601331.88</v>
      </c>
      <c r="AL441">
        <v>0.67593871654501958</v>
      </c>
      <c r="AO441">
        <v>171.43662899878103</v>
      </c>
      <c r="AP441">
        <v>2.0003660586360862E-2</v>
      </c>
    </row>
    <row r="442" spans="1:42" x14ac:dyDescent="0.25">
      <c r="A442" t="s">
        <v>1040</v>
      </c>
      <c r="B442" t="s">
        <v>1041</v>
      </c>
      <c r="C442" t="s">
        <v>1023</v>
      </c>
      <c r="D442" t="s">
        <v>102</v>
      </c>
      <c r="F442">
        <v>541.45000000000005</v>
      </c>
      <c r="H442">
        <v>22616048</v>
      </c>
      <c r="I442">
        <v>7280178.9900000002</v>
      </c>
      <c r="J442">
        <v>13445.7</v>
      </c>
      <c r="L442">
        <v>3.1</v>
      </c>
      <c r="M442">
        <v>3.1</v>
      </c>
      <c r="N442">
        <v>1678.49</v>
      </c>
      <c r="P442">
        <v>77.959999999999994</v>
      </c>
      <c r="Q442">
        <v>42211.44</v>
      </c>
      <c r="S442">
        <v>0.1055</v>
      </c>
      <c r="T442">
        <v>0.1055</v>
      </c>
      <c r="V442">
        <v>768058.88</v>
      </c>
      <c r="X442">
        <v>89123.64</v>
      </c>
      <c r="Y442">
        <v>4283388.09</v>
      </c>
      <c r="Z442">
        <v>5140570.6099999994</v>
      </c>
      <c r="AA442">
        <v>0.70610497586131449</v>
      </c>
      <c r="AB442">
        <v>26823562</v>
      </c>
      <c r="AC442">
        <v>2.6687900000000001E-2</v>
      </c>
      <c r="AD442">
        <v>715864.54</v>
      </c>
      <c r="AE442">
        <v>0</v>
      </c>
      <c r="AF442">
        <v>768058.88</v>
      </c>
      <c r="AH442">
        <v>795041.28000000003</v>
      </c>
      <c r="AJ442">
        <v>4049729.41</v>
      </c>
      <c r="AK442">
        <v>4906911.93</v>
      </c>
      <c r="AL442">
        <v>0.67400979244330361</v>
      </c>
      <c r="AO442">
        <v>164.60179148582509</v>
      </c>
      <c r="AP442">
        <v>1.8162877441332027E-2</v>
      </c>
    </row>
    <row r="443" spans="1:42" x14ac:dyDescent="0.25">
      <c r="A443" t="s">
        <v>1042</v>
      </c>
      <c r="B443" t="s">
        <v>1043</v>
      </c>
      <c r="C443" t="s">
        <v>1023</v>
      </c>
      <c r="D443" t="s">
        <v>102</v>
      </c>
      <c r="F443">
        <v>591.54</v>
      </c>
      <c r="H443">
        <v>32117153</v>
      </c>
      <c r="I443">
        <v>7448160.71</v>
      </c>
      <c r="J443">
        <v>12591.13</v>
      </c>
      <c r="L443">
        <v>4.3099999999999996</v>
      </c>
      <c r="M443">
        <v>4.3099999999999996</v>
      </c>
      <c r="N443">
        <v>2549.5300000000002</v>
      </c>
      <c r="P443">
        <v>58.06</v>
      </c>
      <c r="Q443">
        <v>34344.81</v>
      </c>
      <c r="S443">
        <v>0.14019999999999999</v>
      </c>
      <c r="T443">
        <v>0.14019999999999999</v>
      </c>
      <c r="V443">
        <v>1044232.13</v>
      </c>
      <c r="X443">
        <v>230312.84</v>
      </c>
      <c r="Y443">
        <v>3857319.97</v>
      </c>
      <c r="Z443">
        <v>5131864.9400000004</v>
      </c>
      <c r="AA443">
        <v>0.68901103773309968</v>
      </c>
      <c r="AB443">
        <v>35088104</v>
      </c>
      <c r="AC443">
        <v>3.1970199999999997E-2</v>
      </c>
      <c r="AD443">
        <v>1121773.7</v>
      </c>
      <c r="AE443">
        <v>10871.32</v>
      </c>
      <c r="AF443">
        <v>1055103.45</v>
      </c>
      <c r="AH443">
        <v>326230.40000000002</v>
      </c>
      <c r="AJ443">
        <v>3755865.91</v>
      </c>
      <c r="AK443">
        <v>5041282.2</v>
      </c>
      <c r="AL443">
        <v>0.67684927813540696</v>
      </c>
      <c r="AO443">
        <v>389.34449065151978</v>
      </c>
      <c r="AP443">
        <v>4.5685369487944952E-2</v>
      </c>
    </row>
    <row r="444" spans="1:42" x14ac:dyDescent="0.25">
      <c r="A444" t="s">
        <v>1044</v>
      </c>
      <c r="B444" t="s">
        <v>1045</v>
      </c>
      <c r="C444" t="s">
        <v>1046</v>
      </c>
      <c r="D444" t="s">
        <v>102</v>
      </c>
      <c r="F444">
        <v>580.75</v>
      </c>
      <c r="H444">
        <v>63771570</v>
      </c>
      <c r="I444">
        <v>7210499.5099999998</v>
      </c>
      <c r="J444">
        <v>12415.84</v>
      </c>
      <c r="L444">
        <v>8.84</v>
      </c>
      <c r="M444">
        <v>8.84</v>
      </c>
      <c r="N444">
        <v>5133.83</v>
      </c>
      <c r="P444">
        <v>9.5399999999999991</v>
      </c>
      <c r="Q444">
        <v>5540.35</v>
      </c>
      <c r="S444">
        <v>0.33079999999999998</v>
      </c>
      <c r="T444">
        <v>0.33079999999999998</v>
      </c>
      <c r="V444">
        <v>2385233.23</v>
      </c>
      <c r="X444">
        <v>198602.23</v>
      </c>
      <c r="Y444">
        <v>2095647.85</v>
      </c>
      <c r="Z444">
        <v>4679483.3100000005</v>
      </c>
      <c r="AA444">
        <v>0.64898184980252505</v>
      </c>
      <c r="AB444">
        <v>63771570</v>
      </c>
      <c r="AC444">
        <v>3.6384699999999999E-2</v>
      </c>
      <c r="AD444">
        <v>2320309.44</v>
      </c>
      <c r="AE444">
        <v>0</v>
      </c>
      <c r="AF444">
        <v>2385233.23</v>
      </c>
      <c r="AH444">
        <v>181606.83</v>
      </c>
      <c r="AJ444">
        <v>2031900.55</v>
      </c>
      <c r="AK444">
        <v>4615736.01</v>
      </c>
      <c r="AL444">
        <v>0.64014095051231756</v>
      </c>
      <c r="AO444">
        <v>341.97542832544127</v>
      </c>
      <c r="AP444">
        <v>4.3027207268727663E-2</v>
      </c>
    </row>
    <row r="445" spans="1:42" x14ac:dyDescent="0.25">
      <c r="A445" t="s">
        <v>1047</v>
      </c>
      <c r="B445" t="s">
        <v>1048</v>
      </c>
      <c r="C445" t="s">
        <v>1046</v>
      </c>
      <c r="D445" t="s">
        <v>211</v>
      </c>
      <c r="F445">
        <v>214.06</v>
      </c>
      <c r="H445">
        <v>21838090</v>
      </c>
      <c r="I445">
        <v>2636784.91</v>
      </c>
      <c r="J445">
        <v>12317.97</v>
      </c>
      <c r="L445">
        <v>8.2799999999999994</v>
      </c>
      <c r="M445">
        <v>5.73</v>
      </c>
      <c r="N445">
        <v>1226.56</v>
      </c>
      <c r="P445">
        <v>38.44</v>
      </c>
      <c r="Q445">
        <v>8228.4599999999991</v>
      </c>
      <c r="S445">
        <v>0.18990000000000001</v>
      </c>
      <c r="T445">
        <v>0.18990000000000001</v>
      </c>
      <c r="V445">
        <v>500725.45</v>
      </c>
      <c r="X445">
        <v>54410.43</v>
      </c>
      <c r="Y445">
        <v>1257493.6199999999</v>
      </c>
      <c r="Z445">
        <v>1812629.5</v>
      </c>
      <c r="AA445">
        <v>0.68743927239783842</v>
      </c>
      <c r="AB445">
        <v>21838090</v>
      </c>
      <c r="AC445">
        <v>1.9519499999999999E-2</v>
      </c>
      <c r="AD445">
        <v>426268.59</v>
      </c>
      <c r="AE445">
        <v>0</v>
      </c>
      <c r="AF445">
        <v>500725.45</v>
      </c>
      <c r="AH445">
        <v>149979.01999999999</v>
      </c>
      <c r="AJ445">
        <v>1210616.06</v>
      </c>
      <c r="AK445">
        <v>1765751.94</v>
      </c>
      <c r="AL445">
        <v>0.66966096980583822</v>
      </c>
      <c r="AO445">
        <v>254.18307951041763</v>
      </c>
      <c r="AP445">
        <v>3.0814311323933759E-2</v>
      </c>
    </row>
    <row r="446" spans="1:42" x14ac:dyDescent="0.25">
      <c r="A446" t="s">
        <v>1049</v>
      </c>
      <c r="B446" t="s">
        <v>1050</v>
      </c>
      <c r="C446" t="s">
        <v>1046</v>
      </c>
      <c r="D446" t="s">
        <v>211</v>
      </c>
      <c r="F446">
        <v>63.5</v>
      </c>
      <c r="H446">
        <v>7733731</v>
      </c>
      <c r="I446">
        <v>849522.39</v>
      </c>
      <c r="J446">
        <v>13378.3</v>
      </c>
      <c r="L446">
        <v>9.1</v>
      </c>
      <c r="M446">
        <v>6.3</v>
      </c>
      <c r="N446">
        <v>400.05</v>
      </c>
      <c r="P446">
        <v>31.69</v>
      </c>
      <c r="Q446">
        <v>2012.31</v>
      </c>
      <c r="S446">
        <v>0.21249999999999999</v>
      </c>
      <c r="T446">
        <v>0.21249999999999999</v>
      </c>
      <c r="V446">
        <v>180523.5</v>
      </c>
      <c r="X446">
        <v>53704.5</v>
      </c>
      <c r="Y446">
        <v>312119.87999999995</v>
      </c>
      <c r="Z446">
        <v>546347.87999999989</v>
      </c>
      <c r="AA446">
        <v>0.64312357912073381</v>
      </c>
      <c r="AB446">
        <v>7733731</v>
      </c>
      <c r="AC446">
        <v>2.9959400000000001E-2</v>
      </c>
      <c r="AD446">
        <v>231697.94</v>
      </c>
      <c r="AE446">
        <v>10874.56</v>
      </c>
      <c r="AF446">
        <v>191398.06</v>
      </c>
      <c r="AH446">
        <v>39031.660000000003</v>
      </c>
      <c r="AJ446">
        <v>298190.40000000002</v>
      </c>
      <c r="AK446">
        <v>543292.96</v>
      </c>
      <c r="AL446">
        <v>0.63952753499528125</v>
      </c>
      <c r="AO446">
        <v>845.74015748031491</v>
      </c>
      <c r="AP446">
        <v>9.8849983257651639E-2</v>
      </c>
    </row>
    <row r="447" spans="1:42" x14ac:dyDescent="0.25">
      <c r="A447" t="s">
        <v>1051</v>
      </c>
      <c r="B447" t="s">
        <v>1052</v>
      </c>
      <c r="C447" t="s">
        <v>1046</v>
      </c>
      <c r="D447" t="s">
        <v>211</v>
      </c>
      <c r="F447">
        <v>372.8</v>
      </c>
      <c r="H447">
        <v>37510256</v>
      </c>
      <c r="I447">
        <v>4637355.8</v>
      </c>
      <c r="J447">
        <v>12439.25</v>
      </c>
      <c r="L447">
        <v>8.08</v>
      </c>
      <c r="M447">
        <v>5.59</v>
      </c>
      <c r="N447">
        <v>2083.9499999999998</v>
      </c>
      <c r="P447">
        <v>40.19</v>
      </c>
      <c r="Q447">
        <v>14982.83</v>
      </c>
      <c r="S447">
        <v>0.1845</v>
      </c>
      <c r="T447">
        <v>0.1845</v>
      </c>
      <c r="V447">
        <v>855592.14</v>
      </c>
      <c r="X447">
        <v>126743.45</v>
      </c>
      <c r="Y447">
        <v>2264863.3199999998</v>
      </c>
      <c r="Z447">
        <v>3247198.9099999997</v>
      </c>
      <c r="AA447">
        <v>0.70022638978876706</v>
      </c>
      <c r="AB447">
        <v>37510256</v>
      </c>
      <c r="AC447">
        <v>2.1640300000000001E-2</v>
      </c>
      <c r="AD447">
        <v>811733.19</v>
      </c>
      <c r="AE447">
        <v>0</v>
      </c>
      <c r="AF447">
        <v>855592.14</v>
      </c>
      <c r="AH447">
        <v>232402.8</v>
      </c>
      <c r="AJ447">
        <v>2195195.09</v>
      </c>
      <c r="AK447">
        <v>3177530.6799999997</v>
      </c>
      <c r="AL447">
        <v>0.68520312372839709</v>
      </c>
      <c r="AO447">
        <v>339.97706545064375</v>
      </c>
      <c r="AP447">
        <v>3.9887404013987368E-2</v>
      </c>
    </row>
    <row r="448" spans="1:42" x14ac:dyDescent="0.25">
      <c r="A448" t="s">
        <v>1053</v>
      </c>
      <c r="B448" t="s">
        <v>1054</v>
      </c>
      <c r="C448" t="s">
        <v>1046</v>
      </c>
      <c r="D448" t="s">
        <v>211</v>
      </c>
      <c r="F448">
        <v>107.5</v>
      </c>
      <c r="H448">
        <v>7836692</v>
      </c>
      <c r="I448">
        <v>1366696.24</v>
      </c>
      <c r="J448">
        <v>12713.45</v>
      </c>
      <c r="L448">
        <v>5.73</v>
      </c>
      <c r="M448">
        <v>3.96</v>
      </c>
      <c r="N448">
        <v>425.7</v>
      </c>
      <c r="P448">
        <v>63.52</v>
      </c>
      <c r="Q448">
        <v>6828.4</v>
      </c>
      <c r="S448">
        <v>0.12939999999999999</v>
      </c>
      <c r="T448">
        <v>0.12939999999999999</v>
      </c>
      <c r="V448">
        <v>176850.49</v>
      </c>
      <c r="X448">
        <v>46397.39</v>
      </c>
      <c r="Y448">
        <v>660965.25000000012</v>
      </c>
      <c r="Z448">
        <v>884213.13000000012</v>
      </c>
      <c r="AA448">
        <v>0.64697121724722106</v>
      </c>
      <c r="AB448">
        <v>7836692</v>
      </c>
      <c r="AC448">
        <v>2.65782E-2</v>
      </c>
      <c r="AD448">
        <v>208285.16</v>
      </c>
      <c r="AE448">
        <v>4067.64</v>
      </c>
      <c r="AF448">
        <v>180918.13</v>
      </c>
      <c r="AH448">
        <v>46608.9</v>
      </c>
      <c r="AJ448">
        <v>644510.96</v>
      </c>
      <c r="AK448">
        <v>871826.48</v>
      </c>
      <c r="AL448">
        <v>0.63790801092713911</v>
      </c>
      <c r="AO448">
        <v>431.60362790697673</v>
      </c>
      <c r="AP448">
        <v>5.3218606069409591E-2</v>
      </c>
    </row>
    <row r="449" spans="1:42" x14ac:dyDescent="0.25">
      <c r="A449" t="s">
        <v>1055</v>
      </c>
      <c r="B449" t="s">
        <v>1056</v>
      </c>
      <c r="C449" t="s">
        <v>1046</v>
      </c>
      <c r="D449" t="s">
        <v>222</v>
      </c>
      <c r="F449">
        <v>368.65</v>
      </c>
      <c r="H449">
        <v>74880476</v>
      </c>
      <c r="I449">
        <v>4956358.68</v>
      </c>
      <c r="J449">
        <v>13444.61</v>
      </c>
      <c r="L449">
        <v>15.1</v>
      </c>
      <c r="M449">
        <v>4.6399999999999997</v>
      </c>
      <c r="N449">
        <v>1710.53</v>
      </c>
      <c r="P449">
        <v>53.14</v>
      </c>
      <c r="Q449">
        <v>19590.060000000001</v>
      </c>
      <c r="S449">
        <v>0.15090000000000001</v>
      </c>
      <c r="T449">
        <v>0.15090000000000001</v>
      </c>
      <c r="V449">
        <v>747914.52</v>
      </c>
      <c r="X449">
        <v>279295.53999999998</v>
      </c>
      <c r="Y449">
        <v>2110188.1799999997</v>
      </c>
      <c r="Z449">
        <v>3137398.2399999998</v>
      </c>
      <c r="AA449">
        <v>0.63300467995992571</v>
      </c>
      <c r="AB449">
        <v>74880476</v>
      </c>
      <c r="AC449">
        <v>1.5961199999999998E-2</v>
      </c>
      <c r="AD449">
        <v>1195182.25</v>
      </c>
      <c r="AE449">
        <v>67492.7</v>
      </c>
      <c r="AF449">
        <v>815407.22</v>
      </c>
      <c r="AH449">
        <v>145855.12</v>
      </c>
      <c r="AJ449">
        <v>2056660.03</v>
      </c>
      <c r="AK449">
        <v>3151362.79</v>
      </c>
      <c r="AL449">
        <v>0.63582218186033301</v>
      </c>
      <c r="AO449">
        <v>757.61708938017091</v>
      </c>
      <c r="AP449">
        <v>8.8626907979706127E-2</v>
      </c>
    </row>
    <row r="450" spans="1:42" x14ac:dyDescent="0.25">
      <c r="A450" t="s">
        <v>1057</v>
      </c>
      <c r="B450" t="s">
        <v>1058</v>
      </c>
      <c r="C450" t="s">
        <v>1059</v>
      </c>
      <c r="D450" t="s">
        <v>102</v>
      </c>
      <c r="F450">
        <v>1970.46</v>
      </c>
      <c r="H450">
        <v>139186061</v>
      </c>
      <c r="I450">
        <v>25860359.98</v>
      </c>
      <c r="J450">
        <v>13124.02</v>
      </c>
      <c r="L450">
        <v>5.38</v>
      </c>
      <c r="M450">
        <v>5.38</v>
      </c>
      <c r="N450">
        <v>10601.07</v>
      </c>
      <c r="P450">
        <v>42.9</v>
      </c>
      <c r="Q450">
        <v>84532.73</v>
      </c>
      <c r="S450">
        <v>0.1767</v>
      </c>
      <c r="T450">
        <v>0.1767</v>
      </c>
      <c r="V450">
        <v>4569525.5999999996</v>
      </c>
      <c r="X450">
        <v>894307.17</v>
      </c>
      <c r="Y450">
        <v>11641712.210000001</v>
      </c>
      <c r="Z450">
        <v>17105544.98</v>
      </c>
      <c r="AA450">
        <v>0.66145811555713696</v>
      </c>
      <c r="AB450">
        <v>139186061</v>
      </c>
      <c r="AC450">
        <v>3.8746599999999999E-2</v>
      </c>
      <c r="AD450">
        <v>5392986.6299999999</v>
      </c>
      <c r="AE450">
        <v>145505.56</v>
      </c>
      <c r="AF450">
        <v>4715031.16</v>
      </c>
      <c r="AH450">
        <v>1553160.65</v>
      </c>
      <c r="AJ450">
        <v>11115902.27</v>
      </c>
      <c r="AK450">
        <v>16725240.6</v>
      </c>
      <c r="AL450">
        <v>0.64675204107502915</v>
      </c>
      <c r="AO450">
        <v>453.85705368289638</v>
      </c>
      <c r="AP450">
        <v>5.3470511509412906E-2</v>
      </c>
    </row>
    <row r="451" spans="1:42" x14ac:dyDescent="0.25">
      <c r="A451" t="s">
        <v>1060</v>
      </c>
      <c r="B451" t="s">
        <v>1061</v>
      </c>
      <c r="C451" t="s">
        <v>1059</v>
      </c>
      <c r="D451" t="s">
        <v>102</v>
      </c>
      <c r="F451">
        <v>224.62</v>
      </c>
      <c r="H451">
        <v>30973518</v>
      </c>
      <c r="I451">
        <v>2958604.36</v>
      </c>
      <c r="J451">
        <v>13171.59</v>
      </c>
      <c r="L451">
        <v>10.46</v>
      </c>
      <c r="M451">
        <v>10.46</v>
      </c>
      <c r="N451">
        <v>2349.52</v>
      </c>
      <c r="P451">
        <v>2.16</v>
      </c>
      <c r="Q451">
        <v>485.17</v>
      </c>
      <c r="S451">
        <v>0.41749999999999998</v>
      </c>
      <c r="T451">
        <v>0.41749999999999998</v>
      </c>
      <c r="V451">
        <v>1235217.32</v>
      </c>
      <c r="X451">
        <v>719148.08</v>
      </c>
      <c r="Y451">
        <v>521701.56</v>
      </c>
      <c r="Z451">
        <v>2476066.96</v>
      </c>
      <c r="AA451">
        <v>0.83690370820652749</v>
      </c>
      <c r="AB451">
        <v>30973518</v>
      </c>
      <c r="AC451">
        <v>5.3227799999999999E-2</v>
      </c>
      <c r="AD451">
        <v>1648652.22</v>
      </c>
      <c r="AE451">
        <v>172609.07</v>
      </c>
      <c r="AF451">
        <v>1407826.39</v>
      </c>
      <c r="AH451">
        <v>202154.26</v>
      </c>
      <c r="AJ451">
        <v>488730.94</v>
      </c>
      <c r="AK451">
        <v>2615705.4099999997</v>
      </c>
      <c r="AL451">
        <v>0.88410111381029666</v>
      </c>
      <c r="AO451">
        <v>3201.6208708040244</v>
      </c>
      <c r="AP451">
        <v>0.27493466093339619</v>
      </c>
    </row>
    <row r="452" spans="1:42" x14ac:dyDescent="0.25">
      <c r="A452" t="s">
        <v>1062</v>
      </c>
      <c r="B452" t="s">
        <v>1063</v>
      </c>
      <c r="C452" t="s">
        <v>1064</v>
      </c>
      <c r="D452" t="s">
        <v>102</v>
      </c>
      <c r="F452">
        <v>1054.21</v>
      </c>
      <c r="H452">
        <v>78349733</v>
      </c>
      <c r="I452">
        <v>13901590.74</v>
      </c>
      <c r="J452">
        <v>13186.73</v>
      </c>
      <c r="L452">
        <v>5.63</v>
      </c>
      <c r="M452">
        <v>5.63</v>
      </c>
      <c r="N452">
        <v>5935.2</v>
      </c>
      <c r="P452">
        <v>39.69</v>
      </c>
      <c r="Q452">
        <v>41841.589999999997</v>
      </c>
      <c r="S452">
        <v>0.18609999999999999</v>
      </c>
      <c r="T452">
        <v>0.18609999999999999</v>
      </c>
      <c r="V452">
        <v>2587086.0299999998</v>
      </c>
      <c r="X452">
        <v>269163.46000000002</v>
      </c>
      <c r="Y452">
        <v>6412779.4999999991</v>
      </c>
      <c r="Z452">
        <v>9269028.9899999984</v>
      </c>
      <c r="AA452">
        <v>0.66676031278417558</v>
      </c>
      <c r="AB452">
        <v>78349733</v>
      </c>
      <c r="AC452">
        <v>3.6000799999999999E-2</v>
      </c>
      <c r="AD452">
        <v>2820653.06</v>
      </c>
      <c r="AE452">
        <v>43466.82</v>
      </c>
      <c r="AF452">
        <v>2630552.85</v>
      </c>
      <c r="AH452">
        <v>1100566.45</v>
      </c>
      <c r="AJ452">
        <v>6046027.0800000001</v>
      </c>
      <c r="AK452">
        <v>8945743.3900000006</v>
      </c>
      <c r="AL452">
        <v>0.64350501732580856</v>
      </c>
      <c r="AO452">
        <v>255.32243101469348</v>
      </c>
      <c r="AP452">
        <v>3.0088439637211636E-2</v>
      </c>
    </row>
    <row r="453" spans="1:42" x14ac:dyDescent="0.25">
      <c r="A453" t="s">
        <v>1065</v>
      </c>
      <c r="B453" t="s">
        <v>1066</v>
      </c>
      <c r="C453" t="s">
        <v>1064</v>
      </c>
      <c r="D453" t="s">
        <v>102</v>
      </c>
      <c r="F453">
        <v>3800.05</v>
      </c>
      <c r="H453">
        <v>556927610</v>
      </c>
      <c r="I453">
        <v>49330111.670000002</v>
      </c>
      <c r="J453">
        <v>12981.43</v>
      </c>
      <c r="L453">
        <v>11.28</v>
      </c>
      <c r="M453">
        <v>11.28</v>
      </c>
      <c r="N453">
        <v>42864.56</v>
      </c>
      <c r="P453">
        <v>0.42</v>
      </c>
      <c r="Q453">
        <v>1596.02</v>
      </c>
      <c r="S453">
        <v>0.46329999999999999</v>
      </c>
      <c r="T453">
        <v>0.46329999999999999</v>
      </c>
      <c r="V453">
        <v>22854640.73</v>
      </c>
      <c r="X453">
        <v>693867.66</v>
      </c>
      <c r="Y453">
        <v>10562743.26</v>
      </c>
      <c r="Z453">
        <v>34111251.649999999</v>
      </c>
      <c r="AA453">
        <v>0.69148944722021943</v>
      </c>
      <c r="AB453">
        <v>556927610</v>
      </c>
      <c r="AC453">
        <v>3.9458800000000002E-2</v>
      </c>
      <c r="AD453">
        <v>21975695.170000002</v>
      </c>
      <c r="AE453">
        <v>0</v>
      </c>
      <c r="AF453">
        <v>22854640.73</v>
      </c>
      <c r="AH453">
        <v>2125738.34</v>
      </c>
      <c r="AJ453">
        <v>9906930.5399999991</v>
      </c>
      <c r="AK453">
        <v>33455438.93</v>
      </c>
      <c r="AL453">
        <v>0.67819507796382816</v>
      </c>
      <c r="AO453">
        <v>182.59435007434112</v>
      </c>
      <c r="AP453">
        <v>2.0740055494468446E-2</v>
      </c>
    </row>
    <row r="454" spans="1:42" x14ac:dyDescent="0.25">
      <c r="A454" t="s">
        <v>1067</v>
      </c>
      <c r="B454" t="s">
        <v>1068</v>
      </c>
      <c r="C454" t="s">
        <v>1064</v>
      </c>
      <c r="D454" t="s">
        <v>102</v>
      </c>
      <c r="F454">
        <v>480.75</v>
      </c>
      <c r="H454">
        <v>33633193</v>
      </c>
      <c r="I454">
        <v>5996506.4500000002</v>
      </c>
      <c r="J454">
        <v>12473.23</v>
      </c>
      <c r="L454">
        <v>5.6</v>
      </c>
      <c r="M454">
        <v>5.6</v>
      </c>
      <c r="N454">
        <v>2692.2</v>
      </c>
      <c r="P454">
        <v>40.06</v>
      </c>
      <c r="Q454">
        <v>19258.84</v>
      </c>
      <c r="S454">
        <v>0.18490000000000001</v>
      </c>
      <c r="T454">
        <v>0.18490000000000001</v>
      </c>
      <c r="V454">
        <v>1108754.04</v>
      </c>
      <c r="X454">
        <v>275423.96999999997</v>
      </c>
      <c r="Y454">
        <v>2397368.9499999997</v>
      </c>
      <c r="Z454">
        <v>3781546.96</v>
      </c>
      <c r="AA454">
        <v>0.63062501333588994</v>
      </c>
      <c r="AB454">
        <v>34294393</v>
      </c>
      <c r="AC454">
        <v>3.5395999999999997E-2</v>
      </c>
      <c r="AD454">
        <v>1213884.33</v>
      </c>
      <c r="AE454">
        <v>19438.59</v>
      </c>
      <c r="AF454">
        <v>1128192.6299999999</v>
      </c>
      <c r="AH454">
        <v>154400.72</v>
      </c>
      <c r="AJ454">
        <v>2340337.1800000002</v>
      </c>
      <c r="AK454">
        <v>3743953.7800000003</v>
      </c>
      <c r="AL454">
        <v>0.62435583305342734</v>
      </c>
      <c r="AO454">
        <v>572.90477379095159</v>
      </c>
      <c r="AP454">
        <v>7.3565002717528194E-2</v>
      </c>
    </row>
    <row r="455" spans="1:42" x14ac:dyDescent="0.25">
      <c r="A455" t="s">
        <v>1069</v>
      </c>
      <c r="B455" t="s">
        <v>1070</v>
      </c>
      <c r="C455" t="s">
        <v>1064</v>
      </c>
      <c r="D455" t="s">
        <v>102</v>
      </c>
      <c r="F455">
        <v>2315.29</v>
      </c>
      <c r="H455">
        <v>170570211</v>
      </c>
      <c r="I455">
        <v>30638316.670000002</v>
      </c>
      <c r="J455">
        <v>13233.03</v>
      </c>
      <c r="L455">
        <v>5.56</v>
      </c>
      <c r="M455">
        <v>5.56</v>
      </c>
      <c r="N455">
        <v>12873.01</v>
      </c>
      <c r="P455">
        <v>40.57</v>
      </c>
      <c r="Q455">
        <v>93931.31</v>
      </c>
      <c r="S455">
        <v>0.18340000000000001</v>
      </c>
      <c r="T455">
        <v>0.18340000000000001</v>
      </c>
      <c r="V455">
        <v>5619067.2699999996</v>
      </c>
      <c r="X455">
        <v>275232.21999999997</v>
      </c>
      <c r="Y455">
        <v>14393401.180000002</v>
      </c>
      <c r="Z455">
        <v>20287700.670000002</v>
      </c>
      <c r="AA455">
        <v>0.66216760171635114</v>
      </c>
      <c r="AB455">
        <v>170570211</v>
      </c>
      <c r="AC455">
        <v>3.4715900000000001E-2</v>
      </c>
      <c r="AD455">
        <v>5921498.3799999999</v>
      </c>
      <c r="AE455">
        <v>55465.86</v>
      </c>
      <c r="AF455">
        <v>5674533.1299999999</v>
      </c>
      <c r="AH455">
        <v>2190828.2000000002</v>
      </c>
      <c r="AJ455">
        <v>13653268.43</v>
      </c>
      <c r="AK455">
        <v>19603033.780000001</v>
      </c>
      <c r="AL455">
        <v>0.63982084887824875</v>
      </c>
      <c r="AO455">
        <v>118.87591619192411</v>
      </c>
      <c r="AP455">
        <v>1.4040286982559082E-2</v>
      </c>
    </row>
    <row r="456" spans="1:42" x14ac:dyDescent="0.25">
      <c r="A456" t="s">
        <v>1071</v>
      </c>
      <c r="B456" t="s">
        <v>1072</v>
      </c>
      <c r="C456" t="s">
        <v>1064</v>
      </c>
      <c r="D456" t="s">
        <v>102</v>
      </c>
      <c r="F456">
        <v>2177.75</v>
      </c>
      <c r="H456">
        <v>198794395</v>
      </c>
      <c r="I456">
        <v>26943651.309999999</v>
      </c>
      <c r="J456">
        <v>12372.24</v>
      </c>
      <c r="L456">
        <v>7.37</v>
      </c>
      <c r="M456">
        <v>7.37</v>
      </c>
      <c r="N456">
        <v>16050.01</v>
      </c>
      <c r="P456">
        <v>20.79</v>
      </c>
      <c r="Q456">
        <v>45275.42</v>
      </c>
      <c r="S456">
        <v>0.2591</v>
      </c>
      <c r="T456">
        <v>0.2591</v>
      </c>
      <c r="V456">
        <v>6981100.0499999998</v>
      </c>
      <c r="X456">
        <v>200941.79</v>
      </c>
      <c r="Y456">
        <v>9748986.0499999989</v>
      </c>
      <c r="Z456">
        <v>16931027.890000001</v>
      </c>
      <c r="AA456">
        <v>0.62838654253650228</v>
      </c>
      <c r="AB456">
        <v>198794395</v>
      </c>
      <c r="AC456">
        <v>3.4858800000000002E-2</v>
      </c>
      <c r="AD456">
        <v>6929734.0499999998</v>
      </c>
      <c r="AE456">
        <v>0</v>
      </c>
      <c r="AF456">
        <v>6981100.0499999998</v>
      </c>
      <c r="AH456">
        <v>602747.93999999994</v>
      </c>
      <c r="AJ456">
        <v>9524996.8000000007</v>
      </c>
      <c r="AK456">
        <v>16707038.640000001</v>
      </c>
      <c r="AL456">
        <v>0.62007329473564221</v>
      </c>
      <c r="AO456">
        <v>92.270366203650553</v>
      </c>
      <c r="AP456">
        <v>1.2027373272418552E-2</v>
      </c>
    </row>
    <row r="457" spans="1:42" x14ac:dyDescent="0.25">
      <c r="A457" t="s">
        <v>1073</v>
      </c>
      <c r="B457" t="s">
        <v>1074</v>
      </c>
      <c r="C457" t="s">
        <v>1075</v>
      </c>
      <c r="D457" t="s">
        <v>97</v>
      </c>
      <c r="F457">
        <v>86</v>
      </c>
      <c r="H457">
        <v>0</v>
      </c>
      <c r="I457">
        <v>1215018.05</v>
      </c>
      <c r="J457">
        <v>14128.11</v>
      </c>
      <c r="L457">
        <v>0</v>
      </c>
      <c r="M457">
        <v>0</v>
      </c>
      <c r="N457">
        <v>0</v>
      </c>
      <c r="P457">
        <v>0</v>
      </c>
      <c r="Q457">
        <v>0</v>
      </c>
      <c r="S457">
        <v>0</v>
      </c>
      <c r="T457">
        <v>0.1</v>
      </c>
      <c r="V457">
        <v>121501.8</v>
      </c>
      <c r="X457">
        <v>0</v>
      </c>
      <c r="Y457">
        <v>418832.31999999995</v>
      </c>
      <c r="Z457">
        <v>540334.12</v>
      </c>
      <c r="AA457">
        <v>0.44471283369000153</v>
      </c>
      <c r="AB457">
        <v>0</v>
      </c>
      <c r="AC457">
        <v>0</v>
      </c>
      <c r="AD457">
        <v>0</v>
      </c>
      <c r="AE457">
        <v>0</v>
      </c>
      <c r="AF457">
        <v>121501.8</v>
      </c>
      <c r="AH457">
        <v>0</v>
      </c>
      <c r="AJ457">
        <v>418832.32</v>
      </c>
      <c r="AK457">
        <v>540334.12</v>
      </c>
      <c r="AL457">
        <v>0.44471283369000153</v>
      </c>
      <c r="AO457">
        <v>0</v>
      </c>
      <c r="AP457">
        <v>0</v>
      </c>
    </row>
    <row r="458" spans="1:42" x14ac:dyDescent="0.25">
      <c r="A458" t="s">
        <v>1076</v>
      </c>
      <c r="B458" t="s">
        <v>1077</v>
      </c>
      <c r="C458" t="s">
        <v>1075</v>
      </c>
      <c r="D458" t="s">
        <v>97</v>
      </c>
      <c r="F458">
        <v>144</v>
      </c>
      <c r="H458">
        <v>0</v>
      </c>
      <c r="I458">
        <v>2039312.74</v>
      </c>
      <c r="J458">
        <v>14161.89</v>
      </c>
      <c r="L458">
        <v>0</v>
      </c>
      <c r="M458">
        <v>0</v>
      </c>
      <c r="N458">
        <v>0</v>
      </c>
      <c r="P458">
        <v>0</v>
      </c>
      <c r="Q458">
        <v>0</v>
      </c>
      <c r="S458">
        <v>0</v>
      </c>
      <c r="T458">
        <v>0.1</v>
      </c>
      <c r="V458">
        <v>203931.27</v>
      </c>
      <c r="X458">
        <v>0</v>
      </c>
      <c r="Y458">
        <v>868795.61</v>
      </c>
      <c r="Z458">
        <v>1072726.8799999999</v>
      </c>
      <c r="AA458">
        <v>0.52602372307054768</v>
      </c>
      <c r="AB458">
        <v>0</v>
      </c>
      <c r="AC458">
        <v>0</v>
      </c>
      <c r="AD458">
        <v>0</v>
      </c>
      <c r="AE458">
        <v>0</v>
      </c>
      <c r="AF458">
        <v>203931.27</v>
      </c>
      <c r="AH458">
        <v>0</v>
      </c>
      <c r="AJ458">
        <v>868795.61</v>
      </c>
      <c r="AK458">
        <v>1072726.8799999999</v>
      </c>
      <c r="AL458">
        <v>0.52602372307054768</v>
      </c>
      <c r="AO458">
        <v>0</v>
      </c>
      <c r="AP458">
        <v>0</v>
      </c>
    </row>
    <row r="459" spans="1:42" x14ac:dyDescent="0.25">
      <c r="A459" t="s">
        <v>1078</v>
      </c>
      <c r="B459" t="s">
        <v>1079</v>
      </c>
      <c r="C459" t="s">
        <v>1075</v>
      </c>
      <c r="D459" t="s">
        <v>102</v>
      </c>
      <c r="F459">
        <v>2074.6999999999998</v>
      </c>
      <c r="H459">
        <v>798473857</v>
      </c>
      <c r="I459">
        <v>26820477.039999999</v>
      </c>
      <c r="J459">
        <v>12927.4</v>
      </c>
      <c r="L459">
        <v>29.77</v>
      </c>
      <c r="M459">
        <v>29.77</v>
      </c>
      <c r="N459">
        <v>61763.81</v>
      </c>
      <c r="P459">
        <v>318.26</v>
      </c>
      <c r="Q459">
        <v>660294.02</v>
      </c>
      <c r="S459">
        <v>0.99419999999999997</v>
      </c>
      <c r="T459">
        <v>0.9</v>
      </c>
      <c r="V459">
        <v>24138429.329999998</v>
      </c>
      <c r="X459">
        <v>1489118.08</v>
      </c>
      <c r="Y459">
        <v>1347218.53</v>
      </c>
      <c r="Z459">
        <v>26974765.939999998</v>
      </c>
      <c r="AA459">
        <v>1</v>
      </c>
      <c r="AB459">
        <v>798473857</v>
      </c>
      <c r="AC459">
        <v>2.6775799999999999E-2</v>
      </c>
      <c r="AD459">
        <v>21379776.300000001</v>
      </c>
      <c r="AE459">
        <v>0</v>
      </c>
      <c r="AF459">
        <v>24138429.329999998</v>
      </c>
      <c r="AH459">
        <v>292526.64</v>
      </c>
      <c r="AJ459">
        <v>1347218.53</v>
      </c>
      <c r="AK459">
        <v>26974765.939999998</v>
      </c>
      <c r="AL459">
        <v>1.005752653085547</v>
      </c>
      <c r="AO459">
        <v>717.75103870439114</v>
      </c>
      <c r="AP459">
        <v>5.5204114961080554E-2</v>
      </c>
    </row>
    <row r="460" spans="1:42" x14ac:dyDescent="0.25">
      <c r="A460" t="s">
        <v>1084</v>
      </c>
      <c r="B460" t="s">
        <v>1085</v>
      </c>
      <c r="C460" t="s">
        <v>1075</v>
      </c>
      <c r="D460" t="s">
        <v>211</v>
      </c>
      <c r="F460">
        <v>1141</v>
      </c>
      <c r="H460">
        <v>226828150</v>
      </c>
      <c r="I460">
        <v>15851675.300000001</v>
      </c>
      <c r="J460">
        <v>13892.79</v>
      </c>
      <c r="L460">
        <v>14.3</v>
      </c>
      <c r="M460">
        <v>9.9</v>
      </c>
      <c r="N460">
        <v>11295.9</v>
      </c>
      <c r="P460">
        <v>4.12</v>
      </c>
      <c r="Q460">
        <v>4700.92</v>
      </c>
      <c r="S460">
        <v>0.38679999999999998</v>
      </c>
      <c r="T460">
        <v>0.38679999999999998</v>
      </c>
      <c r="V460">
        <v>6131428</v>
      </c>
      <c r="X460">
        <v>333315.23</v>
      </c>
      <c r="Y460">
        <v>3722465.77</v>
      </c>
      <c r="Z460">
        <v>10187209</v>
      </c>
      <c r="AA460">
        <v>0.6426581927274273</v>
      </c>
      <c r="AB460">
        <v>226828150</v>
      </c>
      <c r="AC460">
        <v>1.41414E-2</v>
      </c>
      <c r="AD460">
        <v>3207667.6</v>
      </c>
      <c r="AE460">
        <v>0</v>
      </c>
      <c r="AF460">
        <v>6131428</v>
      </c>
      <c r="AH460">
        <v>478723.12</v>
      </c>
      <c r="AJ460">
        <v>3551397.98</v>
      </c>
      <c r="AK460">
        <v>10016141.210000001</v>
      </c>
      <c r="AL460">
        <v>0.6318664128831859</v>
      </c>
      <c r="AO460">
        <v>292.12553023663452</v>
      </c>
      <c r="AP460">
        <v>3.3277808590320382E-2</v>
      </c>
    </row>
    <row r="461" spans="1:42" x14ac:dyDescent="0.25">
      <c r="A461" t="s">
        <v>1090</v>
      </c>
      <c r="B461" t="s">
        <v>1091</v>
      </c>
      <c r="C461" t="s">
        <v>1075</v>
      </c>
      <c r="D461" t="s">
        <v>222</v>
      </c>
      <c r="F461">
        <v>201.48</v>
      </c>
      <c r="H461">
        <v>59058479</v>
      </c>
      <c r="I461">
        <v>2902933.6</v>
      </c>
      <c r="J461">
        <v>14408.04</v>
      </c>
      <c r="L461">
        <v>20.34</v>
      </c>
      <c r="M461">
        <v>6.25</v>
      </c>
      <c r="N461">
        <v>1259.25</v>
      </c>
      <c r="P461">
        <v>32.26</v>
      </c>
      <c r="Q461">
        <v>6499.74</v>
      </c>
      <c r="S461">
        <v>0.21049999999999999</v>
      </c>
      <c r="T461">
        <v>0.21049999999999999</v>
      </c>
      <c r="V461">
        <v>611067.52</v>
      </c>
      <c r="X461">
        <v>64448.27</v>
      </c>
      <c r="Y461">
        <v>1001711.63</v>
      </c>
      <c r="Z461">
        <v>1677227.42</v>
      </c>
      <c r="AA461">
        <v>0.57776981877918254</v>
      </c>
      <c r="AB461">
        <v>59058479</v>
      </c>
      <c r="AC461">
        <v>1.89059E-2</v>
      </c>
      <c r="AD461">
        <v>1116553.69</v>
      </c>
      <c r="AE461">
        <v>106404.83</v>
      </c>
      <c r="AF461">
        <v>717472.35</v>
      </c>
      <c r="AH461">
        <v>52392.95</v>
      </c>
      <c r="AJ461">
        <v>979589.74</v>
      </c>
      <c r="AK461">
        <v>1761510.3599999999</v>
      </c>
      <c r="AL461">
        <v>0.60680353143454602</v>
      </c>
      <c r="AO461">
        <v>319.87428032559063</v>
      </c>
      <c r="AP461">
        <v>3.6586937813979134E-2</v>
      </c>
    </row>
    <row r="462" spans="1:42" x14ac:dyDescent="0.25">
      <c r="A462" t="s">
        <v>1092</v>
      </c>
      <c r="B462" t="s">
        <v>1093</v>
      </c>
      <c r="C462" t="s">
        <v>1075</v>
      </c>
      <c r="D462" t="s">
        <v>211</v>
      </c>
      <c r="F462">
        <v>85</v>
      </c>
      <c r="H462">
        <v>18822515</v>
      </c>
      <c r="I462">
        <v>1038954.84</v>
      </c>
      <c r="J462">
        <v>12222.99</v>
      </c>
      <c r="L462">
        <v>18.11</v>
      </c>
      <c r="M462">
        <v>12.53</v>
      </c>
      <c r="N462">
        <v>1065.05</v>
      </c>
      <c r="P462">
        <v>0.36</v>
      </c>
      <c r="Q462">
        <v>30.6</v>
      </c>
      <c r="S462">
        <v>0.53380000000000005</v>
      </c>
      <c r="T462">
        <v>0.53380000000000005</v>
      </c>
      <c r="V462">
        <v>554594.09</v>
      </c>
      <c r="X462">
        <v>6320.58</v>
      </c>
      <c r="Y462">
        <v>241131.97999999998</v>
      </c>
      <c r="Z462">
        <v>802046.64999999991</v>
      </c>
      <c r="AA462">
        <v>0.77197450661089362</v>
      </c>
      <c r="AB462">
        <v>18822515</v>
      </c>
      <c r="AC462">
        <v>3.3133099999999999E-2</v>
      </c>
      <c r="AD462">
        <v>623648.27</v>
      </c>
      <c r="AE462">
        <v>36861.120000000003</v>
      </c>
      <c r="AF462">
        <v>591455.21</v>
      </c>
      <c r="AH462">
        <v>13186.26</v>
      </c>
      <c r="AJ462">
        <v>238125.17</v>
      </c>
      <c r="AK462">
        <v>835900.96</v>
      </c>
      <c r="AL462">
        <v>0.80455947440410402</v>
      </c>
      <c r="AO462">
        <v>74.359764705882355</v>
      </c>
      <c r="AP462">
        <v>7.5613981828660665E-3</v>
      </c>
    </row>
    <row r="463" spans="1:42" x14ac:dyDescent="0.25">
      <c r="A463" t="s">
        <v>1094</v>
      </c>
      <c r="B463" t="s">
        <v>1095</v>
      </c>
      <c r="C463" t="s">
        <v>1075</v>
      </c>
      <c r="D463" t="s">
        <v>211</v>
      </c>
      <c r="F463">
        <v>105.75</v>
      </c>
      <c r="H463">
        <v>17976251</v>
      </c>
      <c r="I463">
        <v>1452069.74</v>
      </c>
      <c r="J463">
        <v>13731.15</v>
      </c>
      <c r="L463">
        <v>12.37</v>
      </c>
      <c r="M463">
        <v>8.56</v>
      </c>
      <c r="N463">
        <v>905.22</v>
      </c>
      <c r="P463">
        <v>11.35</v>
      </c>
      <c r="Q463">
        <v>1200.26</v>
      </c>
      <c r="S463">
        <v>0.3165</v>
      </c>
      <c r="T463">
        <v>0.3165</v>
      </c>
      <c r="V463">
        <v>459580.07</v>
      </c>
      <c r="X463">
        <v>13539.52</v>
      </c>
      <c r="Y463">
        <v>810770</v>
      </c>
      <c r="Z463">
        <v>1283889.5900000001</v>
      </c>
      <c r="AA463">
        <v>0.88417901333031024</v>
      </c>
      <c r="AB463">
        <v>17976251</v>
      </c>
      <c r="AC463">
        <v>2.05493E-2</v>
      </c>
      <c r="AD463">
        <v>369399.37</v>
      </c>
      <c r="AE463">
        <v>0</v>
      </c>
      <c r="AF463">
        <v>459580.07</v>
      </c>
      <c r="AH463">
        <v>167269.39000000001</v>
      </c>
      <c r="AJ463">
        <v>791396.69</v>
      </c>
      <c r="AK463">
        <v>1264516.28</v>
      </c>
      <c r="AL463">
        <v>0.87083715414384988</v>
      </c>
      <c r="AO463">
        <v>128.03328605200946</v>
      </c>
      <c r="AP463">
        <v>1.0707272191070564E-2</v>
      </c>
    </row>
    <row r="464" spans="1:42" x14ac:dyDescent="0.25">
      <c r="A464" t="s">
        <v>1096</v>
      </c>
      <c r="B464" t="s">
        <v>1097</v>
      </c>
      <c r="C464" t="s">
        <v>1075</v>
      </c>
      <c r="D464" t="s">
        <v>222</v>
      </c>
      <c r="F464">
        <v>915.48</v>
      </c>
      <c r="H464">
        <v>459740878</v>
      </c>
      <c r="I464">
        <v>13341656.74</v>
      </c>
      <c r="J464">
        <v>14573.4</v>
      </c>
      <c r="L464">
        <v>34.450000000000003</v>
      </c>
      <c r="M464">
        <v>10.6</v>
      </c>
      <c r="N464">
        <v>9704.08</v>
      </c>
      <c r="P464">
        <v>1.76</v>
      </c>
      <c r="Q464">
        <v>1611.24</v>
      </c>
      <c r="S464">
        <v>0.42520000000000002</v>
      </c>
      <c r="T464">
        <v>0.42520000000000002</v>
      </c>
      <c r="V464">
        <v>5672872.4400000004</v>
      </c>
      <c r="X464">
        <v>414342.39</v>
      </c>
      <c r="Y464">
        <v>2378139.54</v>
      </c>
      <c r="Z464">
        <v>8465354.370000001</v>
      </c>
      <c r="AA464">
        <v>0.63450548421170072</v>
      </c>
      <c r="AB464">
        <v>459740878</v>
      </c>
      <c r="AC464">
        <v>1.4789800000000001E-2</v>
      </c>
      <c r="AD464">
        <v>6799475.6299999999</v>
      </c>
      <c r="AE464">
        <v>479031.67</v>
      </c>
      <c r="AF464">
        <v>6151904.1100000003</v>
      </c>
      <c r="AH464">
        <v>156693.04999999999</v>
      </c>
      <c r="AJ464">
        <v>2320869.08</v>
      </c>
      <c r="AK464">
        <v>8887115.5800000001</v>
      </c>
      <c r="AL464">
        <v>0.66611784077424852</v>
      </c>
      <c r="AO464">
        <v>452.59578581727618</v>
      </c>
      <c r="AP464">
        <v>4.6622819999377119E-2</v>
      </c>
    </row>
    <row r="465" spans="1:42" x14ac:dyDescent="0.25">
      <c r="A465" t="s">
        <v>1098</v>
      </c>
      <c r="B465" t="s">
        <v>1099</v>
      </c>
      <c r="C465" t="s">
        <v>1075</v>
      </c>
      <c r="D465" t="s">
        <v>222</v>
      </c>
      <c r="F465">
        <v>2768</v>
      </c>
      <c r="H465">
        <v>1395101786</v>
      </c>
      <c r="I465">
        <v>38358146.600000001</v>
      </c>
      <c r="J465">
        <v>13857.71</v>
      </c>
      <c r="L465">
        <v>36.369999999999997</v>
      </c>
      <c r="M465">
        <v>11.19</v>
      </c>
      <c r="N465">
        <v>30973.919999999998</v>
      </c>
      <c r="P465">
        <v>0.54</v>
      </c>
      <c r="Q465">
        <v>1494.72</v>
      </c>
      <c r="S465">
        <v>0.4582</v>
      </c>
      <c r="T465">
        <v>0.4582</v>
      </c>
      <c r="V465">
        <v>17575702.77</v>
      </c>
      <c r="X465">
        <v>619981.31000000006</v>
      </c>
      <c r="Y465">
        <v>6113973.6399999987</v>
      </c>
      <c r="Z465">
        <v>24309657.719999999</v>
      </c>
      <c r="AA465">
        <v>0.63375475289517758</v>
      </c>
      <c r="AB465">
        <v>1395101786</v>
      </c>
      <c r="AC465">
        <v>1.7842299999999998E-2</v>
      </c>
      <c r="AD465">
        <v>24891824.59</v>
      </c>
      <c r="AE465">
        <v>3352247.01</v>
      </c>
      <c r="AF465">
        <v>20927949.780000001</v>
      </c>
      <c r="AH465">
        <v>180048.06</v>
      </c>
      <c r="AJ465">
        <v>6048031.8899999997</v>
      </c>
      <c r="AK465">
        <v>27595962.98</v>
      </c>
      <c r="AL465">
        <v>0.7194289981674975</v>
      </c>
      <c r="AO465">
        <v>223.98168713872835</v>
      </c>
      <c r="AP465">
        <v>2.2466377072955474E-2</v>
      </c>
    </row>
    <row r="466" spans="1:42" x14ac:dyDescent="0.25">
      <c r="A466" t="s">
        <v>1100</v>
      </c>
      <c r="B466" t="s">
        <v>1101</v>
      </c>
      <c r="C466" t="s">
        <v>1075</v>
      </c>
      <c r="D466" t="s">
        <v>211</v>
      </c>
      <c r="F466">
        <v>4642</v>
      </c>
      <c r="H466">
        <v>921869989</v>
      </c>
      <c r="I466">
        <v>58543209.460000001</v>
      </c>
      <c r="J466">
        <v>12611.63</v>
      </c>
      <c r="L466">
        <v>15.74</v>
      </c>
      <c r="M466">
        <v>10.89</v>
      </c>
      <c r="N466">
        <v>50551.38</v>
      </c>
      <c r="P466">
        <v>1.08</v>
      </c>
      <c r="Q466">
        <v>5013.3599999999997</v>
      </c>
      <c r="S466">
        <v>0.44140000000000001</v>
      </c>
      <c r="T466">
        <v>0.44140000000000001</v>
      </c>
      <c r="V466">
        <v>25840972.649999999</v>
      </c>
      <c r="X466">
        <v>361953.72</v>
      </c>
      <c r="Y466">
        <v>13721542.52</v>
      </c>
      <c r="Z466">
        <v>39924468.890000001</v>
      </c>
      <c r="AA466">
        <v>0.68196583785312681</v>
      </c>
      <c r="AB466">
        <v>921869989</v>
      </c>
      <c r="AC466">
        <v>2.4365700000000001E-2</v>
      </c>
      <c r="AD466">
        <v>22462007.59</v>
      </c>
      <c r="AE466">
        <v>0</v>
      </c>
      <c r="AF466">
        <v>25840972.649999999</v>
      </c>
      <c r="AH466">
        <v>404015.79</v>
      </c>
      <c r="AJ466">
        <v>13593051.689999999</v>
      </c>
      <c r="AK466">
        <v>39795978.059999995</v>
      </c>
      <c r="AL466">
        <v>0.67977103454143273</v>
      </c>
      <c r="AO466">
        <v>77.973657906074962</v>
      </c>
      <c r="AP466">
        <v>9.0952336805062567E-3</v>
      </c>
    </row>
    <row r="467" spans="1:42" x14ac:dyDescent="0.25">
      <c r="A467" t="s">
        <v>1102</v>
      </c>
      <c r="B467" t="s">
        <v>1103</v>
      </c>
      <c r="C467" t="s">
        <v>1104</v>
      </c>
      <c r="D467" t="s">
        <v>222</v>
      </c>
      <c r="F467">
        <v>173</v>
      </c>
      <c r="H467">
        <v>116510500</v>
      </c>
      <c r="I467">
        <v>2373983.35</v>
      </c>
      <c r="J467">
        <v>13722.44</v>
      </c>
      <c r="L467">
        <v>49.07</v>
      </c>
      <c r="M467">
        <v>15.09</v>
      </c>
      <c r="N467">
        <v>2610.5700000000002</v>
      </c>
      <c r="P467">
        <v>9.98</v>
      </c>
      <c r="Q467">
        <v>1726.54</v>
      </c>
      <c r="S467">
        <v>0.67269999999999996</v>
      </c>
      <c r="T467">
        <v>0.67269999999999996</v>
      </c>
      <c r="V467">
        <v>1596978.59</v>
      </c>
      <c r="X467">
        <v>89066.15</v>
      </c>
      <c r="Y467">
        <v>130042.84000000001</v>
      </c>
      <c r="Z467">
        <v>1816087.58</v>
      </c>
      <c r="AA467">
        <v>0.76499592130669325</v>
      </c>
      <c r="AB467">
        <v>116510500</v>
      </c>
      <c r="AC467">
        <v>2.2635800000000001E-2</v>
      </c>
      <c r="AD467">
        <v>2637308.37</v>
      </c>
      <c r="AE467">
        <v>699829.84</v>
      </c>
      <c r="AF467">
        <v>2296808.4300000002</v>
      </c>
      <c r="AH467">
        <v>15332.8</v>
      </c>
      <c r="AJ467">
        <v>126439.56</v>
      </c>
      <c r="AK467">
        <v>2512314.14</v>
      </c>
      <c r="AL467">
        <v>1.058269486178157</v>
      </c>
      <c r="AO467">
        <v>514.83323699421965</v>
      </c>
      <c r="AP467">
        <v>3.5451836449083549E-2</v>
      </c>
    </row>
    <row r="468" spans="1:42" x14ac:dyDescent="0.25">
      <c r="A468" t="s">
        <v>1105</v>
      </c>
      <c r="B468" t="s">
        <v>1106</v>
      </c>
      <c r="C468" t="s">
        <v>1104</v>
      </c>
      <c r="D468" t="s">
        <v>211</v>
      </c>
      <c r="F468">
        <v>244.06</v>
      </c>
      <c r="H468">
        <v>78892583</v>
      </c>
      <c r="I468">
        <v>3106508.38</v>
      </c>
      <c r="J468">
        <v>12728.46</v>
      </c>
      <c r="L468">
        <v>25.39</v>
      </c>
      <c r="M468">
        <v>17.57</v>
      </c>
      <c r="N468">
        <v>4288.13</v>
      </c>
      <c r="P468">
        <v>31.8</v>
      </c>
      <c r="Q468">
        <v>7761.1</v>
      </c>
      <c r="S468">
        <v>0.78779999999999994</v>
      </c>
      <c r="T468">
        <v>0.78779999999999994</v>
      </c>
      <c r="V468">
        <v>2447307.2999999998</v>
      </c>
      <c r="X468">
        <v>70818.320000000007</v>
      </c>
      <c r="Y468">
        <v>205311.21000000002</v>
      </c>
      <c r="Z468">
        <v>2723436.8299999996</v>
      </c>
      <c r="AA468">
        <v>0.87668742422642354</v>
      </c>
      <c r="AB468">
        <v>78892583</v>
      </c>
      <c r="AC468">
        <v>2.80732E-2</v>
      </c>
      <c r="AD468">
        <v>2214767.2599999998</v>
      </c>
      <c r="AE468">
        <v>0</v>
      </c>
      <c r="AF468">
        <v>2447307.2999999998</v>
      </c>
      <c r="AH468">
        <v>23310.720000000001</v>
      </c>
      <c r="AJ468">
        <v>202436.7</v>
      </c>
      <c r="AK468">
        <v>2720562.32</v>
      </c>
      <c r="AL468">
        <v>0.87576210562161749</v>
      </c>
      <c r="AO468">
        <v>290.16766368925676</v>
      </c>
      <c r="AP468">
        <v>2.6030765580845071E-2</v>
      </c>
    </row>
    <row r="469" spans="1:42" x14ac:dyDescent="0.25">
      <c r="A469" t="s">
        <v>1107</v>
      </c>
      <c r="B469" t="s">
        <v>1108</v>
      </c>
      <c r="C469" t="s">
        <v>1104</v>
      </c>
      <c r="D469" t="s">
        <v>102</v>
      </c>
      <c r="F469">
        <v>2277.79</v>
      </c>
      <c r="H469">
        <v>181908037</v>
      </c>
      <c r="I469">
        <v>34113588.119999997</v>
      </c>
      <c r="J469">
        <v>14976.61</v>
      </c>
      <c r="L469">
        <v>5.33</v>
      </c>
      <c r="M469">
        <v>5.33</v>
      </c>
      <c r="N469">
        <v>12140.62</v>
      </c>
      <c r="P469">
        <v>43.56</v>
      </c>
      <c r="Q469">
        <v>99220.53</v>
      </c>
      <c r="S469">
        <v>0.1749</v>
      </c>
      <c r="T469">
        <v>0.1749</v>
      </c>
      <c r="V469">
        <v>5966466.5599999996</v>
      </c>
      <c r="X469">
        <v>1023119.61</v>
      </c>
      <c r="Y469">
        <v>15396091.559999999</v>
      </c>
      <c r="Z469">
        <v>22385677.729999997</v>
      </c>
      <c r="AA469">
        <v>0.65621000204536672</v>
      </c>
      <c r="AB469">
        <v>242323135</v>
      </c>
      <c r="AC469">
        <v>5.23589E-2</v>
      </c>
      <c r="AD469">
        <v>12687772.789999999</v>
      </c>
      <c r="AE469">
        <v>1175556.45</v>
      </c>
      <c r="AF469">
        <v>7142023.0099999998</v>
      </c>
      <c r="AH469">
        <v>1333793.98</v>
      </c>
      <c r="AJ469">
        <v>14937546.529999999</v>
      </c>
      <c r="AK469">
        <v>23102689.149999999</v>
      </c>
      <c r="AL469">
        <v>0.67722835454108776</v>
      </c>
      <c r="AO469">
        <v>449.17205273532682</v>
      </c>
      <c r="AP469">
        <v>4.4285736753723326E-2</v>
      </c>
    </row>
    <row r="470" spans="1:42" x14ac:dyDescent="0.25">
      <c r="A470" t="s">
        <v>1109</v>
      </c>
      <c r="B470" t="s">
        <v>1110</v>
      </c>
      <c r="C470" t="s">
        <v>1104</v>
      </c>
      <c r="D470" t="s">
        <v>211</v>
      </c>
      <c r="F470">
        <v>121.75</v>
      </c>
      <c r="H470">
        <v>32635646</v>
      </c>
      <c r="I470">
        <v>1490331.09</v>
      </c>
      <c r="J470">
        <v>12240.91</v>
      </c>
      <c r="L470">
        <v>21.89</v>
      </c>
      <c r="M470">
        <v>15.15</v>
      </c>
      <c r="N470">
        <v>1844.51</v>
      </c>
      <c r="P470">
        <v>10.36</v>
      </c>
      <c r="Q470">
        <v>1261.33</v>
      </c>
      <c r="S470">
        <v>0.67579999999999996</v>
      </c>
      <c r="T470">
        <v>0.67579999999999996</v>
      </c>
      <c r="V470">
        <v>1007165.75</v>
      </c>
      <c r="X470">
        <v>44762.53</v>
      </c>
      <c r="Y470">
        <v>101453.79</v>
      </c>
      <c r="Z470">
        <v>1153382.07</v>
      </c>
      <c r="AA470">
        <v>0.7739099571491862</v>
      </c>
      <c r="AB470">
        <v>32635646</v>
      </c>
      <c r="AC470">
        <v>2.6834299999999998E-2</v>
      </c>
      <c r="AD470">
        <v>875754.71</v>
      </c>
      <c r="AE470">
        <v>0</v>
      </c>
      <c r="AF470">
        <v>1007165.75</v>
      </c>
      <c r="AH470">
        <v>19465.240000000002</v>
      </c>
      <c r="AJ470">
        <v>97052.89</v>
      </c>
      <c r="AK470">
        <v>1148981.17</v>
      </c>
      <c r="AL470">
        <v>0.77095698916138145</v>
      </c>
      <c r="AO470">
        <v>367.65938398357287</v>
      </c>
      <c r="AP470">
        <v>3.8958453949249669E-2</v>
      </c>
    </row>
    <row r="471" spans="1:42" x14ac:dyDescent="0.25">
      <c r="A471" t="s">
        <v>1111</v>
      </c>
      <c r="B471" t="s">
        <v>1112</v>
      </c>
      <c r="C471" t="s">
        <v>1104</v>
      </c>
      <c r="D471" t="s">
        <v>102</v>
      </c>
      <c r="F471">
        <v>6072</v>
      </c>
      <c r="H471">
        <v>822307420</v>
      </c>
      <c r="I471">
        <v>81096581.640000001</v>
      </c>
      <c r="J471">
        <v>13355.82</v>
      </c>
      <c r="L471">
        <v>10.130000000000001</v>
      </c>
      <c r="M471">
        <v>10.130000000000001</v>
      </c>
      <c r="N471">
        <v>61509.36</v>
      </c>
      <c r="P471">
        <v>3.24</v>
      </c>
      <c r="Q471">
        <v>19673.28</v>
      </c>
      <c r="S471">
        <v>0.39929999999999999</v>
      </c>
      <c r="T471">
        <v>0.39929999999999999</v>
      </c>
      <c r="V471">
        <v>32381865.039999999</v>
      </c>
      <c r="X471">
        <v>451944.12</v>
      </c>
      <c r="Y471">
        <v>15317720.5</v>
      </c>
      <c r="Z471">
        <v>48151529.659999996</v>
      </c>
      <c r="AA471">
        <v>0.59375535548159009</v>
      </c>
      <c r="AB471">
        <v>877006920</v>
      </c>
      <c r="AC471">
        <v>5.8232699999999998E-2</v>
      </c>
      <c r="AD471">
        <v>51070480.869999997</v>
      </c>
      <c r="AE471">
        <v>7462364.2999999998</v>
      </c>
      <c r="AF471">
        <v>39844229.340000004</v>
      </c>
      <c r="AH471">
        <v>607005.72</v>
      </c>
      <c r="AJ471">
        <v>15071127.67</v>
      </c>
      <c r="AK471">
        <v>55367301.130000003</v>
      </c>
      <c r="AL471">
        <v>0.68273286013193291</v>
      </c>
      <c r="AO471">
        <v>74.43084980237154</v>
      </c>
      <c r="AP471">
        <v>8.1626539631912878E-3</v>
      </c>
    </row>
    <row r="472" spans="1:42" x14ac:dyDescent="0.25">
      <c r="A472" t="s">
        <v>1113</v>
      </c>
      <c r="B472" t="s">
        <v>1114</v>
      </c>
      <c r="C472" t="s">
        <v>1104</v>
      </c>
      <c r="D472" t="s">
        <v>102</v>
      </c>
      <c r="F472">
        <v>17417.46</v>
      </c>
      <c r="H472">
        <v>1804954210</v>
      </c>
      <c r="I472">
        <v>232975408.63999999</v>
      </c>
      <c r="J472">
        <v>13375.96</v>
      </c>
      <c r="L472">
        <v>7.74</v>
      </c>
      <c r="M472">
        <v>7.74</v>
      </c>
      <c r="N472">
        <v>134811.14000000001</v>
      </c>
      <c r="P472">
        <v>17.55</v>
      </c>
      <c r="Q472">
        <v>305676.42</v>
      </c>
      <c r="S472">
        <v>0.27639999999999998</v>
      </c>
      <c r="T472">
        <v>0.27639999999999998</v>
      </c>
      <c r="V472">
        <v>64394402.939999998</v>
      </c>
      <c r="X472">
        <v>1941913.76</v>
      </c>
      <c r="Y472">
        <v>75583492.469999999</v>
      </c>
      <c r="Z472">
        <v>141919809.16999999</v>
      </c>
      <c r="AA472">
        <v>0.60916218582236026</v>
      </c>
      <c r="AB472">
        <v>2002025447</v>
      </c>
      <c r="AC472">
        <v>4.6096499999999999E-2</v>
      </c>
      <c r="AD472">
        <v>92286366.010000005</v>
      </c>
      <c r="AE472">
        <v>7709338.5899999999</v>
      </c>
      <c r="AF472">
        <v>72103741.530000001</v>
      </c>
      <c r="AH472">
        <v>1550598.46</v>
      </c>
      <c r="AJ472">
        <v>74977459.950000003</v>
      </c>
      <c r="AK472">
        <v>149023115.24000001</v>
      </c>
      <c r="AL472">
        <v>0.63965169590183923</v>
      </c>
      <c r="AO472">
        <v>111.49236226177641</v>
      </c>
      <c r="AP472">
        <v>1.3030956686635965E-2</v>
      </c>
    </row>
    <row r="473" spans="1:42" x14ac:dyDescent="0.25">
      <c r="A473" t="s">
        <v>1115</v>
      </c>
      <c r="B473" t="s">
        <v>1116</v>
      </c>
      <c r="C473" t="s">
        <v>1117</v>
      </c>
      <c r="D473" t="s">
        <v>97</v>
      </c>
      <c r="F473">
        <v>59</v>
      </c>
      <c r="H473">
        <v>0</v>
      </c>
      <c r="I473">
        <v>783673.76</v>
      </c>
      <c r="J473">
        <v>13282.6</v>
      </c>
      <c r="L473">
        <v>0</v>
      </c>
      <c r="M473">
        <v>0</v>
      </c>
      <c r="N473">
        <v>0</v>
      </c>
      <c r="P473">
        <v>0</v>
      </c>
      <c r="Q473">
        <v>0</v>
      </c>
      <c r="S473">
        <v>0</v>
      </c>
      <c r="T473">
        <v>0.1</v>
      </c>
      <c r="V473">
        <v>78367.37</v>
      </c>
      <c r="X473">
        <v>0</v>
      </c>
      <c r="Y473">
        <v>330450.08</v>
      </c>
      <c r="Z473">
        <v>408817.45</v>
      </c>
      <c r="AA473">
        <v>0.52166790680856789</v>
      </c>
      <c r="AB473">
        <v>0</v>
      </c>
      <c r="AC473">
        <v>0</v>
      </c>
      <c r="AD473">
        <v>0</v>
      </c>
      <c r="AE473">
        <v>0</v>
      </c>
      <c r="AF473">
        <v>78367.37</v>
      </c>
      <c r="AH473">
        <v>0</v>
      </c>
      <c r="AJ473">
        <v>330450.08</v>
      </c>
      <c r="AK473">
        <v>408817.45</v>
      </c>
      <c r="AL473">
        <v>0.52166790680856789</v>
      </c>
      <c r="AO473">
        <v>0</v>
      </c>
      <c r="AP473">
        <v>0</v>
      </c>
    </row>
    <row r="474" spans="1:42" x14ac:dyDescent="0.25">
      <c r="A474" t="s">
        <v>1118</v>
      </c>
      <c r="B474" t="s">
        <v>1119</v>
      </c>
      <c r="C474" t="s">
        <v>1117</v>
      </c>
      <c r="D474" t="s">
        <v>97</v>
      </c>
      <c r="F474">
        <v>23</v>
      </c>
      <c r="H474">
        <v>0</v>
      </c>
      <c r="I474">
        <v>282509.45</v>
      </c>
      <c r="J474">
        <v>12283.01</v>
      </c>
      <c r="L474">
        <v>0</v>
      </c>
      <c r="M474">
        <v>0</v>
      </c>
      <c r="N474">
        <v>0</v>
      </c>
      <c r="P474">
        <v>0</v>
      </c>
      <c r="Q474">
        <v>0</v>
      </c>
      <c r="S474">
        <v>0</v>
      </c>
      <c r="T474">
        <v>0.1</v>
      </c>
      <c r="V474">
        <v>28250.94</v>
      </c>
      <c r="X474">
        <v>0</v>
      </c>
      <c r="Y474">
        <v>136148.44</v>
      </c>
      <c r="Z474">
        <v>164399.38</v>
      </c>
      <c r="AA474">
        <v>0.5819252417927967</v>
      </c>
      <c r="AB474">
        <v>0</v>
      </c>
      <c r="AC474">
        <v>0</v>
      </c>
      <c r="AD474">
        <v>0</v>
      </c>
      <c r="AE474">
        <v>0</v>
      </c>
      <c r="AF474">
        <v>28250.94</v>
      </c>
      <c r="AH474">
        <v>0</v>
      </c>
      <c r="AJ474">
        <v>136148.44</v>
      </c>
      <c r="AK474">
        <v>164399.38</v>
      </c>
      <c r="AL474">
        <v>0.5819252417927967</v>
      </c>
      <c r="AO474">
        <v>0</v>
      </c>
      <c r="AP474">
        <v>0</v>
      </c>
    </row>
    <row r="475" spans="1:42" x14ac:dyDescent="0.25">
      <c r="A475" t="s">
        <v>1120</v>
      </c>
      <c r="B475" t="s">
        <v>1121</v>
      </c>
      <c r="C475" t="s">
        <v>1122</v>
      </c>
      <c r="D475" t="s">
        <v>102</v>
      </c>
      <c r="F475">
        <v>288.54000000000002</v>
      </c>
      <c r="H475">
        <v>28067819</v>
      </c>
      <c r="I475">
        <v>3631147.03</v>
      </c>
      <c r="J475">
        <v>12584.55</v>
      </c>
      <c r="L475">
        <v>7.72</v>
      </c>
      <c r="M475">
        <v>7.72</v>
      </c>
      <c r="N475">
        <v>2227.52</v>
      </c>
      <c r="P475">
        <v>17.72</v>
      </c>
      <c r="Q475">
        <v>5112.92</v>
      </c>
      <c r="S475">
        <v>0.27539999999999998</v>
      </c>
      <c r="T475">
        <v>0.27539999999999998</v>
      </c>
      <c r="V475">
        <v>1000017.89</v>
      </c>
      <c r="X475">
        <v>84193.5</v>
      </c>
      <c r="Y475">
        <v>1817188.95</v>
      </c>
      <c r="Z475">
        <v>2901400.34</v>
      </c>
      <c r="AA475">
        <v>0.79903135731741493</v>
      </c>
      <c r="AB475">
        <v>28067819</v>
      </c>
      <c r="AC475">
        <v>5.1666299999999998E-2</v>
      </c>
      <c r="AD475">
        <v>1450160.35</v>
      </c>
      <c r="AE475">
        <v>123969.23</v>
      </c>
      <c r="AF475">
        <v>1123987.1200000001</v>
      </c>
      <c r="AH475">
        <v>210362.73</v>
      </c>
      <c r="AJ475">
        <v>1774912.63</v>
      </c>
      <c r="AK475">
        <v>2983093.25</v>
      </c>
      <c r="AL475">
        <v>0.82152918219893734</v>
      </c>
      <c r="AO475">
        <v>291.79143273029734</v>
      </c>
      <c r="AP475">
        <v>2.8223556202944713E-2</v>
      </c>
    </row>
    <row r="476" spans="1:42" x14ac:dyDescent="0.25">
      <c r="A476" t="s">
        <v>1123</v>
      </c>
      <c r="B476" t="s">
        <v>1124</v>
      </c>
      <c r="C476" t="s">
        <v>1122</v>
      </c>
      <c r="D476" t="s">
        <v>102</v>
      </c>
      <c r="F476">
        <v>311.62</v>
      </c>
      <c r="H476">
        <v>42337670</v>
      </c>
      <c r="I476">
        <v>3930344.68</v>
      </c>
      <c r="J476">
        <v>12612.62</v>
      </c>
      <c r="L476">
        <v>10.77</v>
      </c>
      <c r="M476">
        <v>10.77</v>
      </c>
      <c r="N476">
        <v>3356.14</v>
      </c>
      <c r="P476">
        <v>1.34</v>
      </c>
      <c r="Q476">
        <v>417.57</v>
      </c>
      <c r="S476">
        <v>0.43469999999999998</v>
      </c>
      <c r="T476">
        <v>0.43469999999999998</v>
      </c>
      <c r="V476">
        <v>1708520.83</v>
      </c>
      <c r="X476">
        <v>532920.51</v>
      </c>
      <c r="Y476">
        <v>752264.98999999987</v>
      </c>
      <c r="Z476">
        <v>2993706.3299999996</v>
      </c>
      <c r="AA476">
        <v>0.76169053193573844</v>
      </c>
      <c r="AB476">
        <v>42337670</v>
      </c>
      <c r="AC476">
        <v>5.25341E-2</v>
      </c>
      <c r="AD476">
        <v>2224171.38</v>
      </c>
      <c r="AE476">
        <v>224153.29</v>
      </c>
      <c r="AF476">
        <v>1932674.12</v>
      </c>
      <c r="AH476">
        <v>88849.72</v>
      </c>
      <c r="AJ476">
        <v>731091.26</v>
      </c>
      <c r="AK476">
        <v>3196685.8899999997</v>
      </c>
      <c r="AL476">
        <v>0.81333474549107476</v>
      </c>
      <c r="AO476">
        <v>1710.1614466337205</v>
      </c>
      <c r="AP476">
        <v>0.16671031447509535</v>
      </c>
    </row>
    <row r="477" spans="1:42" x14ac:dyDescent="0.25">
      <c r="A477" t="s">
        <v>1125</v>
      </c>
      <c r="B477" t="s">
        <v>1126</v>
      </c>
      <c r="C477" t="s">
        <v>1122</v>
      </c>
      <c r="D477" t="s">
        <v>102</v>
      </c>
      <c r="F477">
        <v>399.53</v>
      </c>
      <c r="H477">
        <v>47600321</v>
      </c>
      <c r="I477">
        <v>5068361.97</v>
      </c>
      <c r="J477">
        <v>12685.81</v>
      </c>
      <c r="L477">
        <v>9.39</v>
      </c>
      <c r="M477">
        <v>9.39</v>
      </c>
      <c r="N477">
        <v>3751.58</v>
      </c>
      <c r="P477">
        <v>6.45</v>
      </c>
      <c r="Q477">
        <v>2576.96</v>
      </c>
      <c r="S477">
        <v>0.35949999999999999</v>
      </c>
      <c r="T477">
        <v>0.35949999999999999</v>
      </c>
      <c r="V477">
        <v>1822076.12</v>
      </c>
      <c r="X477">
        <v>298300.76</v>
      </c>
      <c r="Y477">
        <v>1792145.6</v>
      </c>
      <c r="Z477">
        <v>3912522.48</v>
      </c>
      <c r="AA477">
        <v>0.77195009021820127</v>
      </c>
      <c r="AB477">
        <v>47600321</v>
      </c>
      <c r="AC477">
        <v>4.6905599999999999E-2</v>
      </c>
      <c r="AD477">
        <v>2232721.61</v>
      </c>
      <c r="AE477">
        <v>147627.04999999999</v>
      </c>
      <c r="AF477">
        <v>1969703.17</v>
      </c>
      <c r="AH477">
        <v>259782.15</v>
      </c>
      <c r="AJ477">
        <v>1732902.3</v>
      </c>
      <c r="AK477">
        <v>4000906.2299999995</v>
      </c>
      <c r="AL477">
        <v>0.78938841654989367</v>
      </c>
      <c r="AO477">
        <v>746.62918929742455</v>
      </c>
      <c r="AP477">
        <v>7.4558298258342343E-2</v>
      </c>
    </row>
    <row r="478" spans="1:42" x14ac:dyDescent="0.25">
      <c r="A478" t="s">
        <v>1127</v>
      </c>
      <c r="B478" t="s">
        <v>1128</v>
      </c>
      <c r="C478" t="s">
        <v>1122</v>
      </c>
      <c r="D478" t="s">
        <v>102</v>
      </c>
      <c r="F478">
        <v>279.45</v>
      </c>
      <c r="H478">
        <v>47617963</v>
      </c>
      <c r="I478">
        <v>3390317.38</v>
      </c>
      <c r="J478">
        <v>12132.1</v>
      </c>
      <c r="L478">
        <v>14.04</v>
      </c>
      <c r="M478">
        <v>14.04</v>
      </c>
      <c r="N478">
        <v>3923.47</v>
      </c>
      <c r="P478">
        <v>4.45</v>
      </c>
      <c r="Q478">
        <v>1243.55</v>
      </c>
      <c r="S478">
        <v>0.61739999999999995</v>
      </c>
      <c r="T478">
        <v>0.61739999999999995</v>
      </c>
      <c r="V478">
        <v>2093181.95</v>
      </c>
      <c r="X478">
        <v>417642.33</v>
      </c>
      <c r="Y478">
        <v>722961.7300000001</v>
      </c>
      <c r="Z478">
        <v>3233786.01</v>
      </c>
      <c r="AA478">
        <v>0.95382987713085432</v>
      </c>
      <c r="AB478">
        <v>47617963</v>
      </c>
      <c r="AC478">
        <v>4.9612799999999999E-2</v>
      </c>
      <c r="AD478">
        <v>2362460.4700000002</v>
      </c>
      <c r="AE478">
        <v>166252.54999999999</v>
      </c>
      <c r="AF478">
        <v>2259434.5</v>
      </c>
      <c r="AH478">
        <v>82281.61</v>
      </c>
      <c r="AJ478">
        <v>719162.77</v>
      </c>
      <c r="AK478">
        <v>3396239.6</v>
      </c>
      <c r="AL478">
        <v>1.0017468040116055</v>
      </c>
      <c r="AO478">
        <v>1494.515405260333</v>
      </c>
      <c r="AP478">
        <v>0.12297198642875491</v>
      </c>
    </row>
    <row r="479" spans="1:42" x14ac:dyDescent="0.25">
      <c r="A479" t="s">
        <v>1129</v>
      </c>
      <c r="B479" t="s">
        <v>1130</v>
      </c>
      <c r="C479" t="s">
        <v>1122</v>
      </c>
      <c r="D479" t="s">
        <v>102</v>
      </c>
      <c r="F479">
        <v>2260.8000000000002</v>
      </c>
      <c r="H479">
        <v>217572859</v>
      </c>
      <c r="I479">
        <v>29086515.73</v>
      </c>
      <c r="J479">
        <v>12865.58</v>
      </c>
      <c r="L479">
        <v>7.48</v>
      </c>
      <c r="M479">
        <v>7.48</v>
      </c>
      <c r="N479">
        <v>16910.78</v>
      </c>
      <c r="P479">
        <v>19.8</v>
      </c>
      <c r="Q479">
        <v>44763.839999999997</v>
      </c>
      <c r="S479">
        <v>0.26419999999999999</v>
      </c>
      <c r="T479">
        <v>0.26419999999999999</v>
      </c>
      <c r="V479">
        <v>7684657.4500000002</v>
      </c>
      <c r="X479">
        <v>3653017.77</v>
      </c>
      <c r="Y479">
        <v>9311974.3300000001</v>
      </c>
      <c r="Z479">
        <v>20649649.550000001</v>
      </c>
      <c r="AA479">
        <v>0.70993891952145483</v>
      </c>
      <c r="AB479">
        <v>217572859</v>
      </c>
      <c r="AC479">
        <v>3.3752200000000003E-2</v>
      </c>
      <c r="AD479">
        <v>7343562.6500000004</v>
      </c>
      <c r="AE479">
        <v>0</v>
      </c>
      <c r="AF479">
        <v>7684657.4500000002</v>
      </c>
      <c r="AH479">
        <v>1338807.8600000001</v>
      </c>
      <c r="AJ479">
        <v>8923638.2699999996</v>
      </c>
      <c r="AK479">
        <v>20261313.490000002</v>
      </c>
      <c r="AL479">
        <v>0.69658785115682886</v>
      </c>
      <c r="AO479">
        <v>1615.8075769639065</v>
      </c>
      <c r="AP479">
        <v>0.18029520997258899</v>
      </c>
    </row>
    <row r="480" spans="1:42" x14ac:dyDescent="0.25">
      <c r="A480" t="s">
        <v>1131</v>
      </c>
      <c r="B480" t="s">
        <v>1132</v>
      </c>
      <c r="C480" t="s">
        <v>1122</v>
      </c>
      <c r="D480" t="s">
        <v>102</v>
      </c>
      <c r="F480">
        <v>592.62</v>
      </c>
      <c r="H480">
        <v>62957249</v>
      </c>
      <c r="I480">
        <v>7600779.21</v>
      </c>
      <c r="J480">
        <v>12825.72</v>
      </c>
      <c r="L480">
        <v>8.2799999999999994</v>
      </c>
      <c r="M480">
        <v>8.2799999999999994</v>
      </c>
      <c r="N480">
        <v>4906.8900000000003</v>
      </c>
      <c r="P480">
        <v>13.32</v>
      </c>
      <c r="Q480">
        <v>7893.69</v>
      </c>
      <c r="S480">
        <v>0.30249999999999999</v>
      </c>
      <c r="T480">
        <v>0.30249999999999999</v>
      </c>
      <c r="V480">
        <v>2299235.71</v>
      </c>
      <c r="X480">
        <v>423129.42</v>
      </c>
      <c r="Y480">
        <v>2771783.38</v>
      </c>
      <c r="Z480">
        <v>5494148.5099999998</v>
      </c>
      <c r="AA480">
        <v>0.72284016654129335</v>
      </c>
      <c r="AB480">
        <v>62957249</v>
      </c>
      <c r="AC480">
        <v>4.3839799999999998E-2</v>
      </c>
      <c r="AD480">
        <v>2760033.2</v>
      </c>
      <c r="AE480">
        <v>139391.24</v>
      </c>
      <c r="AF480">
        <v>2438626.9500000002</v>
      </c>
      <c r="AH480">
        <v>323984.99</v>
      </c>
      <c r="AJ480">
        <v>2681987.75</v>
      </c>
      <c r="AK480">
        <v>5543744.1200000001</v>
      </c>
      <c r="AL480">
        <v>0.72936523569930145</v>
      </c>
      <c r="AO480">
        <v>713.99787384833451</v>
      </c>
      <c r="AP480">
        <v>7.6325568215439205E-2</v>
      </c>
    </row>
    <row r="481" spans="1:42" x14ac:dyDescent="0.25">
      <c r="A481" t="s">
        <v>1133</v>
      </c>
      <c r="B481" t="s">
        <v>1134</v>
      </c>
      <c r="C481" t="s">
        <v>1135</v>
      </c>
      <c r="D481" t="s">
        <v>222</v>
      </c>
      <c r="F481">
        <v>314.5</v>
      </c>
      <c r="H481">
        <v>151491388</v>
      </c>
      <c r="I481">
        <v>4198095.0599999996</v>
      </c>
      <c r="J481">
        <v>13348.47</v>
      </c>
      <c r="L481">
        <v>36.08</v>
      </c>
      <c r="M481">
        <v>11.1</v>
      </c>
      <c r="N481">
        <v>3490.95</v>
      </c>
      <c r="P481">
        <v>0.68</v>
      </c>
      <c r="Q481">
        <v>213.86</v>
      </c>
      <c r="S481">
        <v>0.45319999999999999</v>
      </c>
      <c r="T481">
        <v>0.45319999999999999</v>
      </c>
      <c r="V481">
        <v>1902576.68</v>
      </c>
      <c r="X481">
        <v>0</v>
      </c>
      <c r="Y481">
        <v>1168909.04</v>
      </c>
      <c r="Z481">
        <v>3071485.7199999997</v>
      </c>
      <c r="AA481">
        <v>0.7316379634338247</v>
      </c>
      <c r="AB481">
        <v>151491388</v>
      </c>
      <c r="AC481">
        <v>1.7846399999999998E-2</v>
      </c>
      <c r="AD481">
        <v>2703575.9</v>
      </c>
      <c r="AE481">
        <v>363012.84</v>
      </c>
      <c r="AF481">
        <v>2265589.52</v>
      </c>
      <c r="AH481">
        <v>118429.3</v>
      </c>
      <c r="AJ481">
        <v>1137127.1100000001</v>
      </c>
      <c r="AK481">
        <v>3402716.63</v>
      </c>
      <c r="AL481">
        <v>0.81053825160405024</v>
      </c>
      <c r="AO481">
        <v>0</v>
      </c>
      <c r="AP481">
        <v>0</v>
      </c>
    </row>
    <row r="482" spans="1:42" x14ac:dyDescent="0.25">
      <c r="A482" t="s">
        <v>1136</v>
      </c>
      <c r="B482" t="s">
        <v>1137</v>
      </c>
      <c r="C482" t="s">
        <v>1135</v>
      </c>
      <c r="D482" t="s">
        <v>102</v>
      </c>
      <c r="F482">
        <v>374</v>
      </c>
      <c r="H482">
        <v>39427200</v>
      </c>
      <c r="I482">
        <v>4626272.46</v>
      </c>
      <c r="J482">
        <v>12369.71</v>
      </c>
      <c r="L482">
        <v>8.52</v>
      </c>
      <c r="M482">
        <v>8.52</v>
      </c>
      <c r="N482">
        <v>3186.48</v>
      </c>
      <c r="P482">
        <v>11.62</v>
      </c>
      <c r="Q482">
        <v>4345.88</v>
      </c>
      <c r="S482">
        <v>0.3145</v>
      </c>
      <c r="T482">
        <v>0.3145</v>
      </c>
      <c r="V482">
        <v>1454962.68</v>
      </c>
      <c r="X482">
        <v>56820.71</v>
      </c>
      <c r="Y482">
        <v>1670417.59</v>
      </c>
      <c r="Z482">
        <v>3182200.98</v>
      </c>
      <c r="AA482">
        <v>0.68785420822361165</v>
      </c>
      <c r="AB482">
        <v>39427200</v>
      </c>
      <c r="AC482">
        <v>4.1852500000000001E-2</v>
      </c>
      <c r="AD482">
        <v>1650126.88</v>
      </c>
      <c r="AE482">
        <v>61379.14</v>
      </c>
      <c r="AF482">
        <v>1516341.82</v>
      </c>
      <c r="AH482">
        <v>89950.97</v>
      </c>
      <c r="AJ482">
        <v>1642339.77</v>
      </c>
      <c r="AK482">
        <v>3215502.3</v>
      </c>
      <c r="AL482">
        <v>0.69505251318466443</v>
      </c>
      <c r="AO482">
        <v>151.92703208556151</v>
      </c>
      <c r="AP482">
        <v>1.7670865917278306E-2</v>
      </c>
    </row>
    <row r="483" spans="1:42" x14ac:dyDescent="0.25">
      <c r="A483" t="s">
        <v>1138</v>
      </c>
      <c r="B483" t="s">
        <v>1139</v>
      </c>
      <c r="C483" t="s">
        <v>1135</v>
      </c>
      <c r="D483" t="s">
        <v>211</v>
      </c>
      <c r="F483">
        <v>410.47</v>
      </c>
      <c r="H483">
        <v>83092727</v>
      </c>
      <c r="I483">
        <v>5104546.3600000003</v>
      </c>
      <c r="J483">
        <v>12435.85</v>
      </c>
      <c r="L483">
        <v>16.27</v>
      </c>
      <c r="M483">
        <v>11.26</v>
      </c>
      <c r="N483">
        <v>4621.8900000000003</v>
      </c>
      <c r="P483">
        <v>0.44</v>
      </c>
      <c r="Q483">
        <v>180.6</v>
      </c>
      <c r="S483">
        <v>0.46210000000000001</v>
      </c>
      <c r="T483">
        <v>0.46210000000000001</v>
      </c>
      <c r="V483">
        <v>2358810.87</v>
      </c>
      <c r="X483">
        <v>95587.87</v>
      </c>
      <c r="Y483">
        <v>1120997.69</v>
      </c>
      <c r="Z483">
        <v>3575396.43</v>
      </c>
      <c r="AA483">
        <v>0.70043372669065151</v>
      </c>
      <c r="AB483">
        <v>83092727</v>
      </c>
      <c r="AC483">
        <v>2.3028699999999999E-2</v>
      </c>
      <c r="AD483">
        <v>1913517.48</v>
      </c>
      <c r="AE483">
        <v>0</v>
      </c>
      <c r="AF483">
        <v>2358810.87</v>
      </c>
      <c r="AH483">
        <v>163581.81</v>
      </c>
      <c r="AJ483">
        <v>1071994.0900000001</v>
      </c>
      <c r="AK483">
        <v>3526392.83</v>
      </c>
      <c r="AL483">
        <v>0.69083373551729288</v>
      </c>
      <c r="AO483">
        <v>232.87419299827025</v>
      </c>
      <c r="AP483">
        <v>2.7106415708087743E-2</v>
      </c>
    </row>
    <row r="484" spans="1:42" x14ac:dyDescent="0.25">
      <c r="A484" t="s">
        <v>1140</v>
      </c>
      <c r="B484" t="s">
        <v>1141</v>
      </c>
      <c r="C484" t="s">
        <v>1135</v>
      </c>
      <c r="D484" t="s">
        <v>102</v>
      </c>
      <c r="F484">
        <v>248</v>
      </c>
      <c r="H484">
        <v>57592057</v>
      </c>
      <c r="I484">
        <v>3014866.84</v>
      </c>
      <c r="J484">
        <v>12156.72</v>
      </c>
      <c r="L484">
        <v>19.100000000000001</v>
      </c>
      <c r="M484">
        <v>19.100000000000001</v>
      </c>
      <c r="N484">
        <v>4736.8</v>
      </c>
      <c r="P484">
        <v>51.4</v>
      </c>
      <c r="Q484">
        <v>12747.2</v>
      </c>
      <c r="S484">
        <v>0.84499999999999997</v>
      </c>
      <c r="T484">
        <v>0.84499999999999997</v>
      </c>
      <c r="V484">
        <v>2547562.4700000002</v>
      </c>
      <c r="X484">
        <v>92693.36</v>
      </c>
      <c r="Y484">
        <v>316171.14000000007</v>
      </c>
      <c r="Z484">
        <v>2956426.97</v>
      </c>
      <c r="AA484">
        <v>0.98061610243456065</v>
      </c>
      <c r="AB484">
        <v>57592057</v>
      </c>
      <c r="AC484">
        <v>3.9192499999999998E-2</v>
      </c>
      <c r="AD484">
        <v>2257176.69</v>
      </c>
      <c r="AE484">
        <v>0</v>
      </c>
      <c r="AF484">
        <v>2547562.4700000002</v>
      </c>
      <c r="AH484">
        <v>113991.29</v>
      </c>
      <c r="AJ484">
        <v>313961.53999999998</v>
      </c>
      <c r="AK484">
        <v>2954217.37</v>
      </c>
      <c r="AL484">
        <v>0.97988320107696703</v>
      </c>
      <c r="AO484">
        <v>373.76354838709676</v>
      </c>
      <c r="AP484">
        <v>3.1376621416317786E-2</v>
      </c>
    </row>
    <row r="485" spans="1:42" x14ac:dyDescent="0.25">
      <c r="A485" t="s">
        <v>1142</v>
      </c>
      <c r="B485" t="s">
        <v>1143</v>
      </c>
      <c r="C485" t="s">
        <v>1135</v>
      </c>
      <c r="D485" t="s">
        <v>211</v>
      </c>
      <c r="F485">
        <v>171.3</v>
      </c>
      <c r="H485">
        <v>23496655</v>
      </c>
      <c r="I485">
        <v>2143905.19</v>
      </c>
      <c r="J485">
        <v>12515.5</v>
      </c>
      <c r="L485">
        <v>10.95</v>
      </c>
      <c r="M485">
        <v>7.58</v>
      </c>
      <c r="N485">
        <v>1298.45</v>
      </c>
      <c r="P485">
        <v>18.920000000000002</v>
      </c>
      <c r="Q485">
        <v>3240.99</v>
      </c>
      <c r="S485">
        <v>0.26879999999999998</v>
      </c>
      <c r="T485">
        <v>0.26879999999999998</v>
      </c>
      <c r="V485">
        <v>576281.71</v>
      </c>
      <c r="X485">
        <v>78954.92</v>
      </c>
      <c r="Y485">
        <v>914189.23</v>
      </c>
      <c r="Z485">
        <v>1569425.8599999999</v>
      </c>
      <c r="AA485">
        <v>0.73204070185585024</v>
      </c>
      <c r="AB485">
        <v>23496655</v>
      </c>
      <c r="AC485">
        <v>3.58114E-2</v>
      </c>
      <c r="AD485">
        <v>841448.11</v>
      </c>
      <c r="AE485">
        <v>71276.72</v>
      </c>
      <c r="AF485">
        <v>647558.43000000005</v>
      </c>
      <c r="AH485">
        <v>242723.75</v>
      </c>
      <c r="AJ485">
        <v>849149.14</v>
      </c>
      <c r="AK485">
        <v>1575662.4900000002</v>
      </c>
      <c r="AL485">
        <v>0.73494970642801616</v>
      </c>
      <c r="AO485">
        <v>460.91605370694685</v>
      </c>
      <c r="AP485">
        <v>5.0109030646531411E-2</v>
      </c>
    </row>
    <row r="486" spans="1:42" x14ac:dyDescent="0.25">
      <c r="A486" t="s">
        <v>1144</v>
      </c>
      <c r="B486" t="s">
        <v>1145</v>
      </c>
      <c r="C486" t="s">
        <v>1135</v>
      </c>
      <c r="D486" t="s">
        <v>102</v>
      </c>
      <c r="F486">
        <v>546.20000000000005</v>
      </c>
      <c r="H486">
        <v>73154884</v>
      </c>
      <c r="I486">
        <v>6831009.6799999997</v>
      </c>
      <c r="J486">
        <v>12506.42</v>
      </c>
      <c r="L486">
        <v>10.7</v>
      </c>
      <c r="M486">
        <v>10.7</v>
      </c>
      <c r="N486">
        <v>5844.34</v>
      </c>
      <c r="P486">
        <v>1.51</v>
      </c>
      <c r="Q486">
        <v>824.76</v>
      </c>
      <c r="S486">
        <v>0.43080000000000002</v>
      </c>
      <c r="T486">
        <v>0.43080000000000002</v>
      </c>
      <c r="V486">
        <v>2942798.97</v>
      </c>
      <c r="X486">
        <v>70230.64</v>
      </c>
      <c r="Y486">
        <v>1672759.6799999997</v>
      </c>
      <c r="Z486">
        <v>4685789.29</v>
      </c>
      <c r="AA486">
        <v>0.68595851997094526</v>
      </c>
      <c r="AB486">
        <v>73154884</v>
      </c>
      <c r="AC486">
        <v>3.9496799999999999E-2</v>
      </c>
      <c r="AD486">
        <v>2889383.82</v>
      </c>
      <c r="AE486">
        <v>0</v>
      </c>
      <c r="AF486">
        <v>2942798.97</v>
      </c>
      <c r="AH486">
        <v>175583.78</v>
      </c>
      <c r="AJ486">
        <v>1617619.08</v>
      </c>
      <c r="AK486">
        <v>4630648.6900000004</v>
      </c>
      <c r="AL486">
        <v>0.67788641898103719</v>
      </c>
      <c r="AO486">
        <v>128.58044672281216</v>
      </c>
      <c r="AP486">
        <v>1.5166479839350541E-2</v>
      </c>
    </row>
    <row r="487" spans="1:42" x14ac:dyDescent="0.25">
      <c r="A487" t="s">
        <v>1146</v>
      </c>
      <c r="B487" t="s">
        <v>1147</v>
      </c>
      <c r="C487" t="s">
        <v>1135</v>
      </c>
      <c r="D487" t="s">
        <v>102</v>
      </c>
      <c r="F487">
        <v>432.45</v>
      </c>
      <c r="H487">
        <v>69812728</v>
      </c>
      <c r="I487">
        <v>5712100.6900000004</v>
      </c>
      <c r="J487">
        <v>13208.69</v>
      </c>
      <c r="L487">
        <v>12.22</v>
      </c>
      <c r="M487">
        <v>12.22</v>
      </c>
      <c r="N487">
        <v>5284.53</v>
      </c>
      <c r="P487">
        <v>0.08</v>
      </c>
      <c r="Q487">
        <v>34.590000000000003</v>
      </c>
      <c r="S487">
        <v>0.51629999999999998</v>
      </c>
      <c r="T487">
        <v>0.51629999999999998</v>
      </c>
      <c r="V487">
        <v>2949157.58</v>
      </c>
      <c r="X487">
        <v>69146</v>
      </c>
      <c r="Y487">
        <v>1962773.02</v>
      </c>
      <c r="Z487">
        <v>4981076.5999999996</v>
      </c>
      <c r="AA487">
        <v>0.87202184806024474</v>
      </c>
      <c r="AB487">
        <v>69812728</v>
      </c>
      <c r="AC487">
        <v>3.4341000000000003E-2</v>
      </c>
      <c r="AD487">
        <v>2397438.89</v>
      </c>
      <c r="AE487">
        <v>0</v>
      </c>
      <c r="AF487">
        <v>2949157.58</v>
      </c>
      <c r="AH487">
        <v>436700.56</v>
      </c>
      <c r="AJ487">
        <v>1906884.88</v>
      </c>
      <c r="AK487">
        <v>4925188.46</v>
      </c>
      <c r="AL487">
        <v>0.86223768229827891</v>
      </c>
      <c r="AO487">
        <v>159.89362932130882</v>
      </c>
      <c r="AP487">
        <v>1.4039259728144494E-2</v>
      </c>
    </row>
    <row r="488" spans="1:42" x14ac:dyDescent="0.25">
      <c r="A488" t="s">
        <v>1148</v>
      </c>
      <c r="B488" t="s">
        <v>1149</v>
      </c>
      <c r="C488" t="s">
        <v>1135</v>
      </c>
      <c r="D488" t="s">
        <v>211</v>
      </c>
      <c r="F488">
        <v>197.5</v>
      </c>
      <c r="H488">
        <v>47647334</v>
      </c>
      <c r="I488">
        <v>2471565.44</v>
      </c>
      <c r="J488">
        <v>12514.25</v>
      </c>
      <c r="L488">
        <v>19.27</v>
      </c>
      <c r="M488">
        <v>13.34</v>
      </c>
      <c r="N488">
        <v>2634.65</v>
      </c>
      <c r="P488">
        <v>1.98</v>
      </c>
      <c r="Q488">
        <v>391.05</v>
      </c>
      <c r="S488">
        <v>0.57909999999999995</v>
      </c>
      <c r="T488">
        <v>0.57909999999999995</v>
      </c>
      <c r="V488">
        <v>1431283.54</v>
      </c>
      <c r="X488">
        <v>54689.599999999999</v>
      </c>
      <c r="Y488">
        <v>502946.05000000005</v>
      </c>
      <c r="Z488">
        <v>1988919.1900000002</v>
      </c>
      <c r="AA488">
        <v>0.80472042447720915</v>
      </c>
      <c r="AB488">
        <v>47647334</v>
      </c>
      <c r="AC488">
        <v>2.9592299999999998E-2</v>
      </c>
      <c r="AD488">
        <v>1409994.2</v>
      </c>
      <c r="AE488">
        <v>0</v>
      </c>
      <c r="AF488">
        <v>1431283.54</v>
      </c>
      <c r="AH488">
        <v>73394.77</v>
      </c>
      <c r="AJ488">
        <v>488613.55</v>
      </c>
      <c r="AK488">
        <v>1974586.6900000002</v>
      </c>
      <c r="AL488">
        <v>0.7989214681687733</v>
      </c>
      <c r="AO488">
        <v>276.90936708860761</v>
      </c>
      <c r="AP488">
        <v>2.7696732828681223E-2</v>
      </c>
    </row>
    <row r="489" spans="1:42" x14ac:dyDescent="0.25">
      <c r="A489" t="s">
        <v>1150</v>
      </c>
      <c r="B489" t="s">
        <v>1151</v>
      </c>
      <c r="C489" t="s">
        <v>1117</v>
      </c>
      <c r="D489" t="s">
        <v>102</v>
      </c>
      <c r="F489">
        <v>551.29</v>
      </c>
      <c r="H489">
        <v>103178324</v>
      </c>
      <c r="I489">
        <v>6969038.8700000001</v>
      </c>
      <c r="J489">
        <v>12641.33</v>
      </c>
      <c r="L489">
        <v>14.8</v>
      </c>
      <c r="M489">
        <v>14.8</v>
      </c>
      <c r="N489">
        <v>8159.09</v>
      </c>
      <c r="P489">
        <v>8.23</v>
      </c>
      <c r="Q489">
        <v>4537.1099999999997</v>
      </c>
      <c r="S489">
        <v>0.65780000000000005</v>
      </c>
      <c r="T489">
        <v>0.65780000000000005</v>
      </c>
      <c r="V489">
        <v>4584233.76</v>
      </c>
      <c r="X489">
        <v>108755.97</v>
      </c>
      <c r="Y489">
        <v>1426279.91</v>
      </c>
      <c r="Z489">
        <v>6119269.6399999997</v>
      </c>
      <c r="AA489">
        <v>0.87806507527773336</v>
      </c>
      <c r="AB489">
        <v>103178324</v>
      </c>
      <c r="AC489">
        <v>4.55792E-2</v>
      </c>
      <c r="AD489">
        <v>4702785.46</v>
      </c>
      <c r="AE489">
        <v>77983.3</v>
      </c>
      <c r="AF489">
        <v>4662217.0599999996</v>
      </c>
      <c r="AH489">
        <v>278488.64</v>
      </c>
      <c r="AJ489">
        <v>1392322.41</v>
      </c>
      <c r="AK489">
        <v>6163295.4399999995</v>
      </c>
      <c r="AL489">
        <v>0.88438241699748177</v>
      </c>
      <c r="AO489">
        <v>197.27542672640536</v>
      </c>
      <c r="AP489">
        <v>1.7645749917190406E-2</v>
      </c>
    </row>
    <row r="490" spans="1:42" x14ac:dyDescent="0.25">
      <c r="A490" t="s">
        <v>1152</v>
      </c>
      <c r="B490" t="s">
        <v>1153</v>
      </c>
      <c r="C490" t="s">
        <v>1117</v>
      </c>
      <c r="D490" t="s">
        <v>102</v>
      </c>
      <c r="F490">
        <v>599.04</v>
      </c>
      <c r="H490">
        <v>66543539</v>
      </c>
      <c r="I490">
        <v>7803565.8600000003</v>
      </c>
      <c r="J490">
        <v>13026.78</v>
      </c>
      <c r="L490">
        <v>8.52</v>
      </c>
      <c r="M490">
        <v>8.52</v>
      </c>
      <c r="N490">
        <v>5103.82</v>
      </c>
      <c r="P490">
        <v>11.62</v>
      </c>
      <c r="Q490">
        <v>6960.84</v>
      </c>
      <c r="S490">
        <v>0.3145</v>
      </c>
      <c r="T490">
        <v>0.3145</v>
      </c>
      <c r="V490">
        <v>2454221.46</v>
      </c>
      <c r="X490">
        <v>135953.79999999999</v>
      </c>
      <c r="Y490">
        <v>3483095.48</v>
      </c>
      <c r="Z490">
        <v>6073270.7400000002</v>
      </c>
      <c r="AA490">
        <v>0.77826865934850964</v>
      </c>
      <c r="AB490">
        <v>66543539</v>
      </c>
      <c r="AC490">
        <v>4.3537600000000003E-2</v>
      </c>
      <c r="AD490">
        <v>2897145.98</v>
      </c>
      <c r="AE490">
        <v>139299.76</v>
      </c>
      <c r="AF490">
        <v>2593521.2200000002</v>
      </c>
      <c r="AH490">
        <v>581096.82999999996</v>
      </c>
      <c r="AJ490">
        <v>3354248.1</v>
      </c>
      <c r="AK490">
        <v>6083723.1200000001</v>
      </c>
      <c r="AL490">
        <v>0.77960809572766265</v>
      </c>
      <c r="AO490">
        <v>226.95279113247864</v>
      </c>
      <c r="AP490">
        <v>2.2347137980861954E-2</v>
      </c>
    </row>
    <row r="491" spans="1:42" x14ac:dyDescent="0.25">
      <c r="A491" t="s">
        <v>1154</v>
      </c>
      <c r="B491" t="s">
        <v>1155</v>
      </c>
      <c r="C491" t="s">
        <v>1117</v>
      </c>
      <c r="D491" t="s">
        <v>102</v>
      </c>
      <c r="F491">
        <v>1943.25</v>
      </c>
      <c r="H491">
        <v>258144388</v>
      </c>
      <c r="I491">
        <v>24933059.140000001</v>
      </c>
      <c r="J491">
        <v>12830.59</v>
      </c>
      <c r="L491">
        <v>10.35</v>
      </c>
      <c r="M491">
        <v>10.35</v>
      </c>
      <c r="N491">
        <v>20112.63</v>
      </c>
      <c r="P491">
        <v>2.4900000000000002</v>
      </c>
      <c r="Q491">
        <v>4838.6899999999996</v>
      </c>
      <c r="S491">
        <v>0.41139999999999999</v>
      </c>
      <c r="T491">
        <v>0.41139999999999999</v>
      </c>
      <c r="V491">
        <v>10257460.529999999</v>
      </c>
      <c r="X491">
        <v>468747.45</v>
      </c>
      <c r="Y491">
        <v>5694635.3499999996</v>
      </c>
      <c r="Z491">
        <v>16420843.329999998</v>
      </c>
      <c r="AA491">
        <v>0.65859721576066488</v>
      </c>
      <c r="AB491">
        <v>258144388</v>
      </c>
      <c r="AC491">
        <v>5.4410500000000001E-2</v>
      </c>
      <c r="AD491">
        <v>14045765.220000001</v>
      </c>
      <c r="AE491">
        <v>1558508.54</v>
      </c>
      <c r="AF491">
        <v>11815969.07</v>
      </c>
      <c r="AH491">
        <v>681044.96</v>
      </c>
      <c r="AJ491">
        <v>5462124.7000000002</v>
      </c>
      <c r="AK491">
        <v>17746841.219999999</v>
      </c>
      <c r="AL491">
        <v>0.71177953416589856</v>
      </c>
      <c r="AO491">
        <v>241.21829409494404</v>
      </c>
      <c r="AP491">
        <v>2.6413007486185199E-2</v>
      </c>
    </row>
    <row r="492" spans="1:42" x14ac:dyDescent="0.25">
      <c r="A492" t="s">
        <v>1156</v>
      </c>
      <c r="B492" t="s">
        <v>1157</v>
      </c>
      <c r="C492" t="s">
        <v>1158</v>
      </c>
      <c r="D492" t="s">
        <v>102</v>
      </c>
      <c r="F492">
        <v>925.54</v>
      </c>
      <c r="H492">
        <v>133497964</v>
      </c>
      <c r="I492">
        <v>11728258.65</v>
      </c>
      <c r="J492">
        <v>12671.8</v>
      </c>
      <c r="L492">
        <v>11.38</v>
      </c>
      <c r="M492">
        <v>11.38</v>
      </c>
      <c r="N492">
        <v>10532.64</v>
      </c>
      <c r="P492">
        <v>0.3</v>
      </c>
      <c r="Q492">
        <v>277.66000000000003</v>
      </c>
      <c r="S492">
        <v>0.46889999999999998</v>
      </c>
      <c r="T492">
        <v>0.46889999999999998</v>
      </c>
      <c r="V492">
        <v>5499380.4800000004</v>
      </c>
      <c r="X492">
        <v>120728.06</v>
      </c>
      <c r="Y492">
        <v>3736821.6200000006</v>
      </c>
      <c r="Z492">
        <v>9356930.1600000001</v>
      </c>
      <c r="AA492">
        <v>0.79781069289429418</v>
      </c>
      <c r="AB492">
        <v>133497964</v>
      </c>
      <c r="AC492">
        <v>3.76639E-2</v>
      </c>
      <c r="AD492">
        <v>5028053.96</v>
      </c>
      <c r="AE492">
        <v>0</v>
      </c>
      <c r="AF492">
        <v>5499380.4800000004</v>
      </c>
      <c r="AH492">
        <v>273018.21000000002</v>
      </c>
      <c r="AJ492">
        <v>3681620.25</v>
      </c>
      <c r="AK492">
        <v>9301728.7899999991</v>
      </c>
      <c r="AL492">
        <v>0.79310399502487083</v>
      </c>
      <c r="AO492">
        <v>130.44067247228645</v>
      </c>
      <c r="AP492">
        <v>1.2979099125077803E-2</v>
      </c>
    </row>
    <row r="493" spans="1:42" x14ac:dyDescent="0.25">
      <c r="A493" t="s">
        <v>1159</v>
      </c>
      <c r="B493" t="s">
        <v>1160</v>
      </c>
      <c r="C493" t="s">
        <v>1161</v>
      </c>
      <c r="D493" t="s">
        <v>97</v>
      </c>
      <c r="F493">
        <v>8.31</v>
      </c>
      <c r="H493">
        <v>0</v>
      </c>
      <c r="I493">
        <v>90629.77</v>
      </c>
      <c r="J493">
        <v>10906.1</v>
      </c>
      <c r="L493">
        <v>0</v>
      </c>
      <c r="M493">
        <v>0</v>
      </c>
      <c r="N493">
        <v>0</v>
      </c>
      <c r="P493">
        <v>0</v>
      </c>
      <c r="Q493">
        <v>0</v>
      </c>
      <c r="S493">
        <v>0</v>
      </c>
      <c r="T493">
        <v>0.1</v>
      </c>
      <c r="V493">
        <v>9062.9699999999993</v>
      </c>
      <c r="X493">
        <v>0</v>
      </c>
      <c r="Y493">
        <v>67337.759999999995</v>
      </c>
      <c r="Z493">
        <v>76400.73</v>
      </c>
      <c r="AA493">
        <v>0.84299816715853959</v>
      </c>
      <c r="AB493">
        <v>0</v>
      </c>
      <c r="AC493">
        <v>0</v>
      </c>
      <c r="AD493">
        <v>0</v>
      </c>
      <c r="AE493">
        <v>0</v>
      </c>
      <c r="AF493">
        <v>9062.9699999999993</v>
      </c>
      <c r="AH493">
        <v>0</v>
      </c>
      <c r="AJ493">
        <v>67337.759999999995</v>
      </c>
      <c r="AK493">
        <v>76400.73</v>
      </c>
      <c r="AL493">
        <v>0.84299816715853959</v>
      </c>
      <c r="AO493">
        <v>0</v>
      </c>
      <c r="AP493">
        <v>0</v>
      </c>
    </row>
    <row r="494" spans="1:42" x14ac:dyDescent="0.25">
      <c r="A494" t="s">
        <v>1162</v>
      </c>
      <c r="B494" t="s">
        <v>1163</v>
      </c>
      <c r="C494" t="s">
        <v>1164</v>
      </c>
      <c r="D494" t="s">
        <v>211</v>
      </c>
      <c r="F494">
        <v>71.209999999999994</v>
      </c>
      <c r="H494">
        <v>35832297</v>
      </c>
      <c r="I494">
        <v>875923</v>
      </c>
      <c r="J494">
        <v>12300.56</v>
      </c>
      <c r="L494">
        <v>40.9</v>
      </c>
      <c r="M494">
        <v>28.31</v>
      </c>
      <c r="N494">
        <v>2015.95</v>
      </c>
      <c r="P494">
        <v>268.3</v>
      </c>
      <c r="Q494">
        <v>19105.64</v>
      </c>
      <c r="S494">
        <v>0.98980000000000001</v>
      </c>
      <c r="T494">
        <v>0.9</v>
      </c>
      <c r="V494">
        <v>788330.7</v>
      </c>
      <c r="X494">
        <v>30439.69</v>
      </c>
      <c r="Y494">
        <v>143358.57</v>
      </c>
      <c r="Z494">
        <v>962128.96</v>
      </c>
      <c r="AA494">
        <v>1</v>
      </c>
      <c r="AB494">
        <v>35832297</v>
      </c>
      <c r="AC494">
        <v>3.0764699999999999E-2</v>
      </c>
      <c r="AD494">
        <v>1102369.8600000001</v>
      </c>
      <c r="AE494">
        <v>282635.24</v>
      </c>
      <c r="AF494">
        <v>1070965.94</v>
      </c>
      <c r="AH494">
        <v>60328.01</v>
      </c>
      <c r="AJ494">
        <v>143358.57</v>
      </c>
      <c r="AK494">
        <v>1244764.2</v>
      </c>
      <c r="AL494">
        <v>1.4210886116702037</v>
      </c>
      <c r="AO494">
        <v>427.46369891869119</v>
      </c>
      <c r="AP494">
        <v>2.4454181763903557E-2</v>
      </c>
    </row>
    <row r="495" spans="1:42" x14ac:dyDescent="0.25">
      <c r="A495" t="s">
        <v>1165</v>
      </c>
      <c r="B495" t="s">
        <v>1166</v>
      </c>
      <c r="C495" t="s">
        <v>1164</v>
      </c>
      <c r="D495" t="s">
        <v>211</v>
      </c>
      <c r="F495">
        <v>80.790000000000006</v>
      </c>
      <c r="H495">
        <v>19728345</v>
      </c>
      <c r="I495">
        <v>959321.8</v>
      </c>
      <c r="J495">
        <v>11874.26</v>
      </c>
      <c r="L495">
        <v>20.56</v>
      </c>
      <c r="M495">
        <v>14.23</v>
      </c>
      <c r="N495">
        <v>1149.6400000000001</v>
      </c>
      <c r="P495">
        <v>5.29</v>
      </c>
      <c r="Q495">
        <v>427.37</v>
      </c>
      <c r="S495">
        <v>0.62770000000000004</v>
      </c>
      <c r="T495">
        <v>0.62770000000000004</v>
      </c>
      <c r="V495">
        <v>602166.29</v>
      </c>
      <c r="X495">
        <v>29291.63</v>
      </c>
      <c r="Y495">
        <v>159270.85999999996</v>
      </c>
      <c r="Z495">
        <v>790728.78</v>
      </c>
      <c r="AA495">
        <v>0.82425811651522984</v>
      </c>
      <c r="AB495">
        <v>19728345</v>
      </c>
      <c r="AC495">
        <v>3.3385400000000003E-2</v>
      </c>
      <c r="AD495">
        <v>658638.68000000005</v>
      </c>
      <c r="AE495">
        <v>35447.71</v>
      </c>
      <c r="AF495">
        <v>637614</v>
      </c>
      <c r="AH495">
        <v>28053.59</v>
      </c>
      <c r="AJ495">
        <v>154340.66</v>
      </c>
      <c r="AK495">
        <v>821246.29</v>
      </c>
      <c r="AL495">
        <v>0.85606966296398146</v>
      </c>
      <c r="AO495">
        <v>362.56504517885878</v>
      </c>
      <c r="AP495">
        <v>3.5667290503071859E-2</v>
      </c>
    </row>
    <row r="496" spans="1:42" x14ac:dyDescent="0.25">
      <c r="A496" t="s">
        <v>1167</v>
      </c>
      <c r="B496" t="s">
        <v>1168</v>
      </c>
      <c r="C496" t="s">
        <v>1164</v>
      </c>
      <c r="D496" t="s">
        <v>211</v>
      </c>
      <c r="F496">
        <v>180.3</v>
      </c>
      <c r="H496">
        <v>38588973</v>
      </c>
      <c r="I496">
        <v>2241507.12</v>
      </c>
      <c r="J496">
        <v>12432.09</v>
      </c>
      <c r="L496">
        <v>17.21</v>
      </c>
      <c r="M496">
        <v>11.91</v>
      </c>
      <c r="N496">
        <v>2147.37</v>
      </c>
      <c r="P496">
        <v>0</v>
      </c>
      <c r="Q496">
        <v>0</v>
      </c>
      <c r="S496">
        <v>0.49880000000000002</v>
      </c>
      <c r="T496">
        <v>0.49880000000000002</v>
      </c>
      <c r="V496">
        <v>1118063.75</v>
      </c>
      <c r="X496">
        <v>62357.27</v>
      </c>
      <c r="Y496">
        <v>491067.53</v>
      </c>
      <c r="Z496">
        <v>1671488.55</v>
      </c>
      <c r="AA496">
        <v>0.74569852358978894</v>
      </c>
      <c r="AB496">
        <v>38588973</v>
      </c>
      <c r="AC496">
        <v>2.5570900000000001E-2</v>
      </c>
      <c r="AD496">
        <v>986754.76</v>
      </c>
      <c r="AE496">
        <v>0</v>
      </c>
      <c r="AF496">
        <v>1118063.75</v>
      </c>
      <c r="AH496">
        <v>37250.74</v>
      </c>
      <c r="AJ496">
        <v>481594.61</v>
      </c>
      <c r="AK496">
        <v>1662015.63</v>
      </c>
      <c r="AL496">
        <v>0.74147238488361344</v>
      </c>
      <c r="AO496">
        <v>345.85285635052685</v>
      </c>
      <c r="AP496">
        <v>3.7519063524089721E-2</v>
      </c>
    </row>
    <row r="497" spans="1:42" x14ac:dyDescent="0.25">
      <c r="A497" t="s">
        <v>1169</v>
      </c>
      <c r="B497" t="s">
        <v>1170</v>
      </c>
      <c r="C497" t="s">
        <v>1164</v>
      </c>
      <c r="D497" t="s">
        <v>211</v>
      </c>
      <c r="F497">
        <v>65</v>
      </c>
      <c r="H497">
        <v>7313436</v>
      </c>
      <c r="I497">
        <v>777723.03</v>
      </c>
      <c r="J497">
        <v>11964.96</v>
      </c>
      <c r="L497">
        <v>9.4</v>
      </c>
      <c r="M497">
        <v>6.5</v>
      </c>
      <c r="N497">
        <v>422.5</v>
      </c>
      <c r="P497">
        <v>29.48</v>
      </c>
      <c r="Q497">
        <v>1916.2</v>
      </c>
      <c r="S497">
        <v>0.22090000000000001</v>
      </c>
      <c r="T497">
        <v>0.22090000000000001</v>
      </c>
      <c r="V497">
        <v>171799.01</v>
      </c>
      <c r="X497">
        <v>4414.5</v>
      </c>
      <c r="Y497">
        <v>302529.18999999994</v>
      </c>
      <c r="Z497">
        <v>478742.69999999995</v>
      </c>
      <c r="AA497">
        <v>0.6155696585196917</v>
      </c>
      <c r="AB497">
        <v>7313436</v>
      </c>
      <c r="AC497">
        <v>2.2577099999999999E-2</v>
      </c>
      <c r="AD497">
        <v>165116.17000000001</v>
      </c>
      <c r="AE497">
        <v>0</v>
      </c>
      <c r="AF497">
        <v>171799.01</v>
      </c>
      <c r="AH497">
        <v>14480.62</v>
      </c>
      <c r="AJ497">
        <v>296962.40000000002</v>
      </c>
      <c r="AK497">
        <v>473175.91000000003</v>
      </c>
      <c r="AL497">
        <v>0.60841185325320768</v>
      </c>
      <c r="AO497">
        <v>67.91538461538461</v>
      </c>
      <c r="AP497">
        <v>9.3295113016214192E-3</v>
      </c>
    </row>
    <row r="498" spans="1:42" x14ac:dyDescent="0.25">
      <c r="A498" t="s">
        <v>1171</v>
      </c>
      <c r="B498" t="s">
        <v>1172</v>
      </c>
      <c r="C498" t="s">
        <v>1164</v>
      </c>
      <c r="D498" t="s">
        <v>211</v>
      </c>
      <c r="F498">
        <v>592.25</v>
      </c>
      <c r="H498">
        <v>68691655</v>
      </c>
      <c r="I498">
        <v>7812624.5899999999</v>
      </c>
      <c r="J498">
        <v>13191.43</v>
      </c>
      <c r="L498">
        <v>8.7899999999999991</v>
      </c>
      <c r="M498">
        <v>6.08</v>
      </c>
      <c r="N498">
        <v>3600.88</v>
      </c>
      <c r="P498">
        <v>34.22</v>
      </c>
      <c r="Q498">
        <v>20266.79</v>
      </c>
      <c r="S498">
        <v>0.2036</v>
      </c>
      <c r="T498">
        <v>0.2036</v>
      </c>
      <c r="V498">
        <v>1590650.36</v>
      </c>
      <c r="X498">
        <v>82464.460000000006</v>
      </c>
      <c r="Y498">
        <v>3671107.6600000006</v>
      </c>
      <c r="Z498">
        <v>5344222.4800000004</v>
      </c>
      <c r="AA498">
        <v>0.68404956854582466</v>
      </c>
      <c r="AB498">
        <v>68691655</v>
      </c>
      <c r="AC498">
        <v>2.02846E-2</v>
      </c>
      <c r="AD498">
        <v>1393382.74</v>
      </c>
      <c r="AE498">
        <v>0</v>
      </c>
      <c r="AF498">
        <v>1590650.36</v>
      </c>
      <c r="AH498">
        <v>585271.06000000006</v>
      </c>
      <c r="AJ498">
        <v>3486191.01</v>
      </c>
      <c r="AK498">
        <v>5159305.83</v>
      </c>
      <c r="AL498">
        <v>0.66038061480693777</v>
      </c>
      <c r="AO498">
        <v>139.23927395525538</v>
      </c>
      <c r="AP498">
        <v>1.598363475963975E-2</v>
      </c>
    </row>
    <row r="499" spans="1:42" x14ac:dyDescent="0.25">
      <c r="A499" t="s">
        <v>1173</v>
      </c>
      <c r="B499" t="s">
        <v>1174</v>
      </c>
      <c r="C499" t="s">
        <v>1164</v>
      </c>
      <c r="D499" t="s">
        <v>102</v>
      </c>
      <c r="F499">
        <v>341.71</v>
      </c>
      <c r="H499">
        <v>8446856</v>
      </c>
      <c r="I499">
        <v>5002870.2300000004</v>
      </c>
      <c r="J499">
        <v>14640.69</v>
      </c>
      <c r="L499">
        <v>1.68</v>
      </c>
      <c r="M499">
        <v>1.68</v>
      </c>
      <c r="N499">
        <v>574.07000000000005</v>
      </c>
      <c r="P499">
        <v>105.06</v>
      </c>
      <c r="Q499">
        <v>35900.050000000003</v>
      </c>
      <c r="S499">
        <v>7.3200000000000001E-2</v>
      </c>
      <c r="T499">
        <v>7.3200000000000001E-2</v>
      </c>
      <c r="V499">
        <v>366210.1</v>
      </c>
      <c r="X499">
        <v>84769.9</v>
      </c>
      <c r="Y499">
        <v>3199999.09</v>
      </c>
      <c r="Z499">
        <v>3650979.09</v>
      </c>
      <c r="AA499">
        <v>0.72977689249397126</v>
      </c>
      <c r="AB499">
        <v>8446856</v>
      </c>
      <c r="AC499">
        <v>5.3795500000000003E-2</v>
      </c>
      <c r="AD499">
        <v>454402.84</v>
      </c>
      <c r="AE499">
        <v>6455.7</v>
      </c>
      <c r="AF499">
        <v>372665.8</v>
      </c>
      <c r="AH499">
        <v>312725.96000000002</v>
      </c>
      <c r="AJ499">
        <v>3115493.3</v>
      </c>
      <c r="AK499">
        <v>3572929</v>
      </c>
      <c r="AL499">
        <v>0.71417583022136466</v>
      </c>
      <c r="AO499">
        <v>248.07556114834216</v>
      </c>
      <c r="AP499">
        <v>2.3725604399079857E-2</v>
      </c>
    </row>
    <row r="500" spans="1:42" x14ac:dyDescent="0.25">
      <c r="A500" t="s">
        <v>1175</v>
      </c>
      <c r="B500" t="s">
        <v>1176</v>
      </c>
      <c r="C500" t="s">
        <v>1164</v>
      </c>
      <c r="D500" t="s">
        <v>211</v>
      </c>
      <c r="F500">
        <v>1026.75</v>
      </c>
      <c r="H500">
        <v>247957214</v>
      </c>
      <c r="I500">
        <v>12561112.640000001</v>
      </c>
      <c r="J500">
        <v>12233.85</v>
      </c>
      <c r="L500">
        <v>19.739999999999998</v>
      </c>
      <c r="M500">
        <v>13.66</v>
      </c>
      <c r="N500">
        <v>14025.4</v>
      </c>
      <c r="P500">
        <v>2.99</v>
      </c>
      <c r="Q500">
        <v>3069.98</v>
      </c>
      <c r="S500">
        <v>0.59670000000000001</v>
      </c>
      <c r="T500">
        <v>0.59670000000000001</v>
      </c>
      <c r="V500">
        <v>7495215.9100000001</v>
      </c>
      <c r="X500">
        <v>325897.28999999998</v>
      </c>
      <c r="Y500">
        <v>1861296.3</v>
      </c>
      <c r="Z500">
        <v>9682409.5</v>
      </c>
      <c r="AA500">
        <v>0.77082419189260609</v>
      </c>
      <c r="AB500">
        <v>247957214</v>
      </c>
      <c r="AC500">
        <v>2.9303900000000001E-2</v>
      </c>
      <c r="AD500">
        <v>7266113.4000000004</v>
      </c>
      <c r="AE500">
        <v>0</v>
      </c>
      <c r="AF500">
        <v>7495215.9100000001</v>
      </c>
      <c r="AH500">
        <v>525642.31000000006</v>
      </c>
      <c r="AJ500">
        <v>1740831.79</v>
      </c>
      <c r="AK500">
        <v>9561944.9900000002</v>
      </c>
      <c r="AL500">
        <v>0.76123391804883933</v>
      </c>
      <c r="AO500">
        <v>317.40666179693204</v>
      </c>
      <c r="AP500">
        <v>3.4082740524111713E-2</v>
      </c>
    </row>
    <row r="501" spans="1:42" x14ac:dyDescent="0.25">
      <c r="A501" t="s">
        <v>1177</v>
      </c>
      <c r="B501" t="s">
        <v>1178</v>
      </c>
      <c r="C501" t="s">
        <v>1164</v>
      </c>
      <c r="D501" t="s">
        <v>102</v>
      </c>
      <c r="F501">
        <v>213.25</v>
      </c>
      <c r="H501">
        <v>47025333</v>
      </c>
      <c r="I501">
        <v>2575397.34</v>
      </c>
      <c r="J501">
        <v>12076.89</v>
      </c>
      <c r="L501">
        <v>18.25</v>
      </c>
      <c r="M501">
        <v>18.25</v>
      </c>
      <c r="N501">
        <v>3891.81</v>
      </c>
      <c r="P501">
        <v>39.94</v>
      </c>
      <c r="Q501">
        <v>8517.2000000000007</v>
      </c>
      <c r="S501">
        <v>0.81459999999999999</v>
      </c>
      <c r="T501">
        <v>0.81459999999999999</v>
      </c>
      <c r="V501">
        <v>2097918.67</v>
      </c>
      <c r="X501">
        <v>83775.44</v>
      </c>
      <c r="Y501">
        <v>568783.74</v>
      </c>
      <c r="Z501">
        <v>2750477.8499999996</v>
      </c>
      <c r="AA501">
        <v>1</v>
      </c>
      <c r="AB501">
        <v>47025333</v>
      </c>
      <c r="AC501">
        <v>5.1044399999999997E-2</v>
      </c>
      <c r="AD501">
        <v>2400379.9</v>
      </c>
      <c r="AE501">
        <v>246384.91</v>
      </c>
      <c r="AF501">
        <v>2344303.58</v>
      </c>
      <c r="AH501">
        <v>108474.21</v>
      </c>
      <c r="AJ501">
        <v>568783.74</v>
      </c>
      <c r="AK501">
        <v>2996862.76</v>
      </c>
      <c r="AL501">
        <v>1.1636506388563717</v>
      </c>
      <c r="AO501">
        <v>392.85083235638922</v>
      </c>
      <c r="AP501">
        <v>2.7954379866230512E-2</v>
      </c>
    </row>
    <row r="502" spans="1:42" x14ac:dyDescent="0.25">
      <c r="A502" t="s">
        <v>1179</v>
      </c>
      <c r="B502" t="s">
        <v>1180</v>
      </c>
      <c r="C502" t="s">
        <v>1164</v>
      </c>
      <c r="D502" t="s">
        <v>102</v>
      </c>
      <c r="F502">
        <v>982.55</v>
      </c>
      <c r="H502">
        <v>162056966</v>
      </c>
      <c r="I502">
        <v>12333560.75</v>
      </c>
      <c r="J502">
        <v>12552.6</v>
      </c>
      <c r="L502">
        <v>13.13</v>
      </c>
      <c r="M502">
        <v>13.13</v>
      </c>
      <c r="N502">
        <v>12900.88</v>
      </c>
      <c r="P502">
        <v>1.44</v>
      </c>
      <c r="Q502">
        <v>1414.87</v>
      </c>
      <c r="S502">
        <v>0.56740000000000002</v>
      </c>
      <c r="T502">
        <v>0.56740000000000002</v>
      </c>
      <c r="V502">
        <v>6998062.3600000003</v>
      </c>
      <c r="X502">
        <v>453848.31</v>
      </c>
      <c r="Y502">
        <v>2977750.9699999997</v>
      </c>
      <c r="Z502">
        <v>10429661.640000001</v>
      </c>
      <c r="AA502">
        <v>0.84563264830069451</v>
      </c>
      <c r="AB502">
        <v>162056966</v>
      </c>
      <c r="AC502">
        <v>4.6994000000000001E-2</v>
      </c>
      <c r="AD502">
        <v>7615705.0599999996</v>
      </c>
      <c r="AE502">
        <v>350450.46</v>
      </c>
      <c r="AF502">
        <v>7348512.8200000003</v>
      </c>
      <c r="AH502">
        <v>406763.63</v>
      </c>
      <c r="AJ502">
        <v>2914959.94</v>
      </c>
      <c r="AK502">
        <v>10717321.07</v>
      </c>
      <c r="AL502">
        <v>0.86895595580538254</v>
      </c>
      <c r="AO502">
        <v>461.90861533764189</v>
      </c>
      <c r="AP502">
        <v>4.2347178649934765E-2</v>
      </c>
    </row>
    <row r="503" spans="1:42" x14ac:dyDescent="0.25">
      <c r="A503" t="s">
        <v>1181</v>
      </c>
      <c r="B503" t="s">
        <v>1182</v>
      </c>
      <c r="C503" t="s">
        <v>1164</v>
      </c>
      <c r="D503" t="s">
        <v>222</v>
      </c>
      <c r="F503">
        <v>543.15</v>
      </c>
      <c r="H503">
        <v>264804815</v>
      </c>
      <c r="I503">
        <v>7249678.96</v>
      </c>
      <c r="J503">
        <v>13347.47</v>
      </c>
      <c r="L503">
        <v>36.520000000000003</v>
      </c>
      <c r="M503">
        <v>11.23</v>
      </c>
      <c r="N503">
        <v>6099.57</v>
      </c>
      <c r="P503">
        <v>0.48</v>
      </c>
      <c r="Q503">
        <v>260.70999999999998</v>
      </c>
      <c r="S503">
        <v>0.46050000000000002</v>
      </c>
      <c r="T503">
        <v>0.46050000000000002</v>
      </c>
      <c r="V503">
        <v>3338477.16</v>
      </c>
      <c r="X503">
        <v>242468.48000000001</v>
      </c>
      <c r="Y503">
        <v>675099.03</v>
      </c>
      <c r="Z503">
        <v>4256044.67</v>
      </c>
      <c r="AA503">
        <v>0.58706664025850874</v>
      </c>
      <c r="AB503">
        <v>264804815</v>
      </c>
      <c r="AC503">
        <v>1.70668E-2</v>
      </c>
      <c r="AD503">
        <v>4519370.8099999996</v>
      </c>
      <c r="AE503">
        <v>543801.52</v>
      </c>
      <c r="AF503">
        <v>3882278.68</v>
      </c>
      <c r="AH503">
        <v>101703.64</v>
      </c>
      <c r="AJ503">
        <v>633102.19999999995</v>
      </c>
      <c r="AK503">
        <v>4757849.3600000003</v>
      </c>
      <c r="AL503">
        <v>0.6562841453051047</v>
      </c>
      <c r="AO503">
        <v>446.41163582804018</v>
      </c>
      <c r="AP503">
        <v>5.0961781606301215E-2</v>
      </c>
    </row>
    <row r="504" spans="1:42" x14ac:dyDescent="0.25">
      <c r="A504" t="s">
        <v>1183</v>
      </c>
      <c r="B504" t="s">
        <v>1184</v>
      </c>
      <c r="C504" t="s">
        <v>1164</v>
      </c>
      <c r="D504" t="s">
        <v>222</v>
      </c>
      <c r="F504">
        <v>426.48</v>
      </c>
      <c r="H504">
        <v>124817251</v>
      </c>
      <c r="I504">
        <v>5886164.79</v>
      </c>
      <c r="J504">
        <v>13801.73</v>
      </c>
      <c r="L504">
        <v>21.2</v>
      </c>
      <c r="M504">
        <v>6.52</v>
      </c>
      <c r="N504">
        <v>2780.64</v>
      </c>
      <c r="P504">
        <v>29.26</v>
      </c>
      <c r="Q504">
        <v>12478.8</v>
      </c>
      <c r="S504">
        <v>0.22170000000000001</v>
      </c>
      <c r="T504">
        <v>0.22170000000000001</v>
      </c>
      <c r="V504">
        <v>1304962.73</v>
      </c>
      <c r="X504">
        <v>140678.97</v>
      </c>
      <c r="Y504">
        <v>1939147.19</v>
      </c>
      <c r="Z504">
        <v>3384788.8899999997</v>
      </c>
      <c r="AA504">
        <v>0.57504147620032897</v>
      </c>
      <c r="AB504">
        <v>124817251</v>
      </c>
      <c r="AC504">
        <v>2.4523900000000001E-2</v>
      </c>
      <c r="AD504">
        <v>3061005.78</v>
      </c>
      <c r="AE504">
        <v>389314.74</v>
      </c>
      <c r="AF504">
        <v>1694277.47</v>
      </c>
      <c r="AH504">
        <v>195659.23</v>
      </c>
      <c r="AJ504">
        <v>1856000.13</v>
      </c>
      <c r="AK504">
        <v>3690956.57</v>
      </c>
      <c r="AL504">
        <v>0.62705627546659293</v>
      </c>
      <c r="AO504">
        <v>329.8606499718627</v>
      </c>
      <c r="AP504">
        <v>3.8114501574858684E-2</v>
      </c>
    </row>
    <row r="505" spans="1:42" x14ac:dyDescent="0.25">
      <c r="A505" t="s">
        <v>1185</v>
      </c>
      <c r="B505" t="s">
        <v>1186</v>
      </c>
      <c r="C505" t="s">
        <v>1164</v>
      </c>
      <c r="D505" t="s">
        <v>222</v>
      </c>
      <c r="F505">
        <v>34.5</v>
      </c>
      <c r="H505">
        <v>36754778</v>
      </c>
      <c r="I505">
        <v>458727.88</v>
      </c>
      <c r="J505">
        <v>13296.46</v>
      </c>
      <c r="L505">
        <v>80.12</v>
      </c>
      <c r="M505">
        <v>24.65</v>
      </c>
      <c r="N505">
        <v>850.42</v>
      </c>
      <c r="P505">
        <v>161.79</v>
      </c>
      <c r="Q505">
        <v>5581.75</v>
      </c>
      <c r="S505">
        <v>0.96419999999999995</v>
      </c>
      <c r="T505">
        <v>0.9</v>
      </c>
      <c r="V505">
        <v>412855.09</v>
      </c>
      <c r="X505">
        <v>27733.48</v>
      </c>
      <c r="Y505">
        <v>53245.34</v>
      </c>
      <c r="Z505">
        <v>493833.91000000003</v>
      </c>
      <c r="AA505">
        <v>1</v>
      </c>
      <c r="AB505">
        <v>36754778</v>
      </c>
      <c r="AC505">
        <v>2.83542E-2</v>
      </c>
      <c r="AD505">
        <v>1042152.32</v>
      </c>
      <c r="AE505">
        <v>566367.5</v>
      </c>
      <c r="AF505">
        <v>979222.59</v>
      </c>
      <c r="AH505">
        <v>13464.57</v>
      </c>
      <c r="AJ505">
        <v>53245.34</v>
      </c>
      <c r="AK505">
        <v>1060201.4099999999</v>
      </c>
      <c r="AL505">
        <v>2.311177184172891</v>
      </c>
      <c r="AO505">
        <v>803.86898550724641</v>
      </c>
      <c r="AP505">
        <v>2.6158689979482296E-2</v>
      </c>
    </row>
    <row r="506" spans="1:42" x14ac:dyDescent="0.25">
      <c r="A506" t="s">
        <v>1187</v>
      </c>
      <c r="B506" t="s">
        <v>1188</v>
      </c>
      <c r="C506" t="s">
        <v>1161</v>
      </c>
      <c r="D506" t="s">
        <v>211</v>
      </c>
      <c r="F506">
        <v>391.04</v>
      </c>
      <c r="H506">
        <v>40756074</v>
      </c>
      <c r="I506">
        <v>4813484.54</v>
      </c>
      <c r="J506">
        <v>12309.44</v>
      </c>
      <c r="L506">
        <v>8.4600000000000009</v>
      </c>
      <c r="M506">
        <v>5.85</v>
      </c>
      <c r="N506">
        <v>2287.58</v>
      </c>
      <c r="P506">
        <v>36.96</v>
      </c>
      <c r="Q506">
        <v>14452.83</v>
      </c>
      <c r="S506">
        <v>0.19450000000000001</v>
      </c>
      <c r="T506">
        <v>0.19450000000000001</v>
      </c>
      <c r="V506">
        <v>936222.74</v>
      </c>
      <c r="X506">
        <v>75717.710000000006</v>
      </c>
      <c r="Y506">
        <v>2144845.5300000003</v>
      </c>
      <c r="Z506">
        <v>3156785.9800000004</v>
      </c>
      <c r="AA506">
        <v>0.6558213605480907</v>
      </c>
      <c r="AB506">
        <v>40756074</v>
      </c>
      <c r="AC506">
        <v>3.4316699999999999E-2</v>
      </c>
      <c r="AD506">
        <v>1398613.96</v>
      </c>
      <c r="AE506">
        <v>89935.09</v>
      </c>
      <c r="AF506">
        <v>1026157.83</v>
      </c>
      <c r="AH506">
        <v>169373.08</v>
      </c>
      <c r="AJ506">
        <v>2086550.93</v>
      </c>
      <c r="AK506">
        <v>3188426.4699999997</v>
      </c>
      <c r="AL506">
        <v>0.66239466305629802</v>
      </c>
      <c r="AO506">
        <v>193.6316233633388</v>
      </c>
      <c r="AP506">
        <v>2.3747673252756559E-2</v>
      </c>
    </row>
    <row r="507" spans="1:42" x14ac:dyDescent="0.25">
      <c r="A507" t="s">
        <v>1189</v>
      </c>
      <c r="B507" t="s">
        <v>1190</v>
      </c>
      <c r="C507" t="s">
        <v>1161</v>
      </c>
      <c r="D507" t="s">
        <v>102</v>
      </c>
      <c r="F507">
        <v>977.89</v>
      </c>
      <c r="H507">
        <v>148790056</v>
      </c>
      <c r="I507">
        <v>11486906.26</v>
      </c>
      <c r="J507">
        <v>11746.62</v>
      </c>
      <c r="L507">
        <v>12.95</v>
      </c>
      <c r="M507">
        <v>12.95</v>
      </c>
      <c r="N507">
        <v>12663.67</v>
      </c>
      <c r="P507">
        <v>1.04</v>
      </c>
      <c r="Q507">
        <v>1017</v>
      </c>
      <c r="S507">
        <v>0.55740000000000001</v>
      </c>
      <c r="T507">
        <v>0.55740000000000001</v>
      </c>
      <c r="V507">
        <v>6402801.54</v>
      </c>
      <c r="X507">
        <v>274802.92</v>
      </c>
      <c r="Y507">
        <v>2239965.5499999998</v>
      </c>
      <c r="Z507">
        <v>8917570.0099999998</v>
      </c>
      <c r="AA507">
        <v>0.77632478303170205</v>
      </c>
      <c r="AB507">
        <v>148790056</v>
      </c>
      <c r="AC507">
        <v>3.9987099999999998E-2</v>
      </c>
      <c r="AD507">
        <v>5949682.8399999999</v>
      </c>
      <c r="AE507">
        <v>0</v>
      </c>
      <c r="AF507">
        <v>6402801.54</v>
      </c>
      <c r="AH507">
        <v>69317.009999999995</v>
      </c>
      <c r="AJ507">
        <v>2224461.0499999998</v>
      </c>
      <c r="AK507">
        <v>8902065.5099999998</v>
      </c>
      <c r="AL507">
        <v>0.77497502882904168</v>
      </c>
      <c r="AO507">
        <v>281.01618791479615</v>
      </c>
      <c r="AP507">
        <v>3.08695683817766E-2</v>
      </c>
    </row>
    <row r="508" spans="1:42" x14ac:dyDescent="0.25">
      <c r="A508" t="s">
        <v>1191</v>
      </c>
      <c r="B508" t="s">
        <v>1192</v>
      </c>
      <c r="C508" t="s">
        <v>1161</v>
      </c>
      <c r="D508" t="s">
        <v>102</v>
      </c>
      <c r="F508">
        <v>460.63</v>
      </c>
      <c r="H508">
        <v>81541960</v>
      </c>
      <c r="I508">
        <v>5923095.4800000004</v>
      </c>
      <c r="J508">
        <v>12858.68</v>
      </c>
      <c r="L508">
        <v>13.76</v>
      </c>
      <c r="M508">
        <v>13.76</v>
      </c>
      <c r="N508">
        <v>6338.26</v>
      </c>
      <c r="P508">
        <v>3.34</v>
      </c>
      <c r="Q508">
        <v>1538.5</v>
      </c>
      <c r="S508">
        <v>0.60219999999999996</v>
      </c>
      <c r="T508">
        <v>0.60219999999999996</v>
      </c>
      <c r="V508">
        <v>3566888.09</v>
      </c>
      <c r="X508">
        <v>143991.57999999999</v>
      </c>
      <c r="Y508">
        <v>1171472.6099999996</v>
      </c>
      <c r="Z508">
        <v>4882352.2799999993</v>
      </c>
      <c r="AA508">
        <v>0.82429065958599046</v>
      </c>
      <c r="AB508">
        <v>81541960</v>
      </c>
      <c r="AC508">
        <v>4.2079600000000002E-2</v>
      </c>
      <c r="AD508">
        <v>3431253.06</v>
      </c>
      <c r="AE508">
        <v>0</v>
      </c>
      <c r="AF508">
        <v>3566888.09</v>
      </c>
      <c r="AH508">
        <v>215479.22</v>
      </c>
      <c r="AJ508">
        <v>1133610.8899999999</v>
      </c>
      <c r="AK508">
        <v>4844490.5599999996</v>
      </c>
      <c r="AL508">
        <v>0.81789844117116939</v>
      </c>
      <c r="AO508">
        <v>312.5970518637518</v>
      </c>
      <c r="AP508">
        <v>2.9722749630045724E-2</v>
      </c>
    </row>
    <row r="509" spans="1:42" x14ac:dyDescent="0.25">
      <c r="A509" t="s">
        <v>1193</v>
      </c>
      <c r="B509" t="s">
        <v>1194</v>
      </c>
      <c r="C509" t="s">
        <v>1161</v>
      </c>
      <c r="D509" t="s">
        <v>102</v>
      </c>
      <c r="F509">
        <v>350.11</v>
      </c>
      <c r="H509">
        <v>78872374</v>
      </c>
      <c r="I509">
        <v>4151765.29</v>
      </c>
      <c r="J509">
        <v>11858.45</v>
      </c>
      <c r="L509">
        <v>18.989999999999998</v>
      </c>
      <c r="M509">
        <v>18.989999999999998</v>
      </c>
      <c r="N509">
        <v>6648.58</v>
      </c>
      <c r="P509">
        <v>49.84</v>
      </c>
      <c r="Q509">
        <v>17449.48</v>
      </c>
      <c r="S509">
        <v>0.84130000000000005</v>
      </c>
      <c r="T509">
        <v>0.84130000000000005</v>
      </c>
      <c r="V509">
        <v>3492880.13</v>
      </c>
      <c r="X509">
        <v>176392.63</v>
      </c>
      <c r="Y509">
        <v>510696.24000000005</v>
      </c>
      <c r="Z509">
        <v>4179969</v>
      </c>
      <c r="AA509">
        <v>1</v>
      </c>
      <c r="AB509">
        <v>78872374</v>
      </c>
      <c r="AC509">
        <v>4.6557399999999999E-2</v>
      </c>
      <c r="AD509">
        <v>3672092.66</v>
      </c>
      <c r="AE509">
        <v>150771.5</v>
      </c>
      <c r="AF509">
        <v>3643651.63</v>
      </c>
      <c r="AH509">
        <v>61797.55</v>
      </c>
      <c r="AJ509">
        <v>510696.24</v>
      </c>
      <c r="AK509">
        <v>4330740.5</v>
      </c>
      <c r="AL509">
        <v>1.0431082196363755</v>
      </c>
      <c r="AO509">
        <v>503.82059924023878</v>
      </c>
      <c r="AP509">
        <v>4.0730362394144834E-2</v>
      </c>
    </row>
    <row r="510" spans="1:42" x14ac:dyDescent="0.25">
      <c r="A510" t="s">
        <v>1195</v>
      </c>
      <c r="B510" t="s">
        <v>1196</v>
      </c>
      <c r="C510" t="s">
        <v>1161</v>
      </c>
      <c r="D510" t="s">
        <v>102</v>
      </c>
      <c r="F510">
        <v>326.69</v>
      </c>
      <c r="H510">
        <v>56633675</v>
      </c>
      <c r="I510">
        <v>3975317.51</v>
      </c>
      <c r="J510">
        <v>12168.47</v>
      </c>
      <c r="L510">
        <v>14.24</v>
      </c>
      <c r="M510">
        <v>14.24</v>
      </c>
      <c r="N510">
        <v>4652.0600000000004</v>
      </c>
      <c r="P510">
        <v>5.33</v>
      </c>
      <c r="Q510">
        <v>1741.25</v>
      </c>
      <c r="S510">
        <v>0.62819999999999998</v>
      </c>
      <c r="T510">
        <v>0.62819999999999998</v>
      </c>
      <c r="V510">
        <v>2497294.4500000002</v>
      </c>
      <c r="X510">
        <v>170592.35</v>
      </c>
      <c r="Y510">
        <v>849294.5399999998</v>
      </c>
      <c r="Z510">
        <v>3517181.34</v>
      </c>
      <c r="AA510">
        <v>0.88475482301789776</v>
      </c>
      <c r="AB510">
        <v>56633675</v>
      </c>
      <c r="AC510">
        <v>4.3272999999999999E-2</v>
      </c>
      <c r="AD510">
        <v>2450709.0099999998</v>
      </c>
      <c r="AE510">
        <v>0</v>
      </c>
      <c r="AF510">
        <v>2497294.4500000002</v>
      </c>
      <c r="AH510">
        <v>55834.37</v>
      </c>
      <c r="AJ510">
        <v>842859.89</v>
      </c>
      <c r="AK510">
        <v>3510746.6900000004</v>
      </c>
      <c r="AL510">
        <v>0.8831361724361988</v>
      </c>
      <c r="AO510">
        <v>522.1841807217852</v>
      </c>
      <c r="AP510">
        <v>4.8591472146342747E-2</v>
      </c>
    </row>
    <row r="511" spans="1:42" x14ac:dyDescent="0.25">
      <c r="A511" t="s">
        <v>1197</v>
      </c>
      <c r="B511" t="s">
        <v>1198</v>
      </c>
      <c r="C511" t="s">
        <v>1161</v>
      </c>
      <c r="D511" t="s">
        <v>102</v>
      </c>
      <c r="F511">
        <v>444.5</v>
      </c>
      <c r="H511">
        <v>60186999</v>
      </c>
      <c r="I511">
        <v>5423866.3099999996</v>
      </c>
      <c r="J511">
        <v>12202.17</v>
      </c>
      <c r="L511">
        <v>11.09</v>
      </c>
      <c r="M511">
        <v>11.09</v>
      </c>
      <c r="N511">
        <v>4929.5</v>
      </c>
      <c r="P511">
        <v>0.7</v>
      </c>
      <c r="Q511">
        <v>311.14999999999998</v>
      </c>
      <c r="S511">
        <v>0.4526</v>
      </c>
      <c r="T511">
        <v>0.4526</v>
      </c>
      <c r="V511">
        <v>2454841.89</v>
      </c>
      <c r="X511">
        <v>82206</v>
      </c>
      <c r="Y511">
        <v>1234894.2700000003</v>
      </c>
      <c r="Z511">
        <v>3771942.16</v>
      </c>
      <c r="AA511">
        <v>0.69543420586264426</v>
      </c>
      <c r="AB511">
        <v>60186999</v>
      </c>
      <c r="AC511">
        <v>4.8191100000000001E-2</v>
      </c>
      <c r="AD511">
        <v>2900477.68</v>
      </c>
      <c r="AE511">
        <v>201694.75</v>
      </c>
      <c r="AF511">
        <v>2656536.64</v>
      </c>
      <c r="AH511">
        <v>109225.04</v>
      </c>
      <c r="AJ511">
        <v>1201628.05</v>
      </c>
      <c r="AK511">
        <v>3940370.6900000004</v>
      </c>
      <c r="AL511">
        <v>0.72648742885404949</v>
      </c>
      <c r="AO511">
        <v>184.94038245219349</v>
      </c>
      <c r="AP511">
        <v>2.0862504182315902E-2</v>
      </c>
    </row>
    <row r="512" spans="1:42" x14ac:dyDescent="0.25">
      <c r="A512" t="s">
        <v>1199</v>
      </c>
      <c r="B512" t="s">
        <v>1200</v>
      </c>
      <c r="C512" t="s">
        <v>1161</v>
      </c>
      <c r="D512" t="s">
        <v>102</v>
      </c>
      <c r="F512">
        <v>2517.46</v>
      </c>
      <c r="H512">
        <v>375563065</v>
      </c>
      <c r="I512">
        <v>29751477.210000001</v>
      </c>
      <c r="J512">
        <v>11818.05</v>
      </c>
      <c r="L512">
        <v>12.62</v>
      </c>
      <c r="M512">
        <v>12.62</v>
      </c>
      <c r="N512">
        <v>31770.34</v>
      </c>
      <c r="P512">
        <v>0.47</v>
      </c>
      <c r="Q512">
        <v>1183.2</v>
      </c>
      <c r="S512">
        <v>0.53890000000000005</v>
      </c>
      <c r="T512">
        <v>0.53890000000000005</v>
      </c>
      <c r="V512">
        <v>16033071.060000001</v>
      </c>
      <c r="X512">
        <v>485997.55</v>
      </c>
      <c r="Y512">
        <v>5209834.580000001</v>
      </c>
      <c r="Z512">
        <v>21728903.190000001</v>
      </c>
      <c r="AA512">
        <v>0.73034703576656457</v>
      </c>
      <c r="AB512">
        <v>375563065</v>
      </c>
      <c r="AC512">
        <v>3.3441699999999998E-2</v>
      </c>
      <c r="AD512">
        <v>12559467.35</v>
      </c>
      <c r="AE512">
        <v>0</v>
      </c>
      <c r="AF512">
        <v>16033071.060000001</v>
      </c>
      <c r="AH512">
        <v>214109.94</v>
      </c>
      <c r="AJ512">
        <v>5152099.2</v>
      </c>
      <c r="AK512">
        <v>21671167.810000002</v>
      </c>
      <c r="AL512">
        <v>0.72840644708276658</v>
      </c>
      <c r="AO512">
        <v>193.05075353729552</v>
      </c>
      <c r="AP512">
        <v>2.2425997263319605E-2</v>
      </c>
    </row>
    <row r="513" spans="1:42" x14ac:dyDescent="0.25">
      <c r="A513" t="s">
        <v>1201</v>
      </c>
      <c r="B513" t="s">
        <v>1202</v>
      </c>
      <c r="C513" t="s">
        <v>1161</v>
      </c>
      <c r="D513" t="s">
        <v>102</v>
      </c>
      <c r="F513">
        <v>1800.29</v>
      </c>
      <c r="H513">
        <v>78361730</v>
      </c>
      <c r="I513">
        <v>25062866.489999998</v>
      </c>
      <c r="J513">
        <v>13921.57</v>
      </c>
      <c r="L513">
        <v>3.12</v>
      </c>
      <c r="M513">
        <v>3.12</v>
      </c>
      <c r="N513">
        <v>5616.9</v>
      </c>
      <c r="P513">
        <v>77.61</v>
      </c>
      <c r="Q513">
        <v>139720.5</v>
      </c>
      <c r="S513">
        <v>0.106</v>
      </c>
      <c r="T513">
        <v>0.106</v>
      </c>
      <c r="V513">
        <v>2656663.84</v>
      </c>
      <c r="X513">
        <v>479510.04</v>
      </c>
      <c r="Y513">
        <v>13376663.640000001</v>
      </c>
      <c r="Z513">
        <v>16512837.52</v>
      </c>
      <c r="AA513">
        <v>0.65885670047313094</v>
      </c>
      <c r="AB513">
        <v>78361730</v>
      </c>
      <c r="AC513">
        <v>4.1598499999999997E-2</v>
      </c>
      <c r="AD513">
        <v>3259730.42</v>
      </c>
      <c r="AE513">
        <v>63925.05</v>
      </c>
      <c r="AF513">
        <v>2720588.89</v>
      </c>
      <c r="AH513">
        <v>2233802.13</v>
      </c>
      <c r="AJ513">
        <v>12614617.01</v>
      </c>
      <c r="AK513">
        <v>15814715.939999999</v>
      </c>
      <c r="AL513">
        <v>0.6310018826581556</v>
      </c>
      <c r="AO513">
        <v>266.35155447177954</v>
      </c>
      <c r="AP513">
        <v>3.0320496543803241E-2</v>
      </c>
    </row>
    <row r="514" spans="1:42" x14ac:dyDescent="0.25">
      <c r="A514" t="s">
        <v>1203</v>
      </c>
      <c r="B514" t="s">
        <v>1204</v>
      </c>
      <c r="C514" t="s">
        <v>1161</v>
      </c>
      <c r="D514" t="s">
        <v>102</v>
      </c>
      <c r="F514">
        <v>519.05999999999995</v>
      </c>
      <c r="H514">
        <v>58235236</v>
      </c>
      <c r="I514">
        <v>6655793.0099999998</v>
      </c>
      <c r="J514">
        <v>12822.78</v>
      </c>
      <c r="L514">
        <v>8.74</v>
      </c>
      <c r="M514">
        <v>8.74</v>
      </c>
      <c r="N514">
        <v>4536.58</v>
      </c>
      <c r="P514">
        <v>10.17</v>
      </c>
      <c r="Q514">
        <v>5278.84</v>
      </c>
      <c r="S514">
        <v>0.3256</v>
      </c>
      <c r="T514">
        <v>0.3256</v>
      </c>
      <c r="V514">
        <v>2167126.2000000002</v>
      </c>
      <c r="X514">
        <v>169024.14</v>
      </c>
      <c r="Y514">
        <v>2221654.8800000004</v>
      </c>
      <c r="Z514">
        <v>4557805.2200000007</v>
      </c>
      <c r="AA514">
        <v>0.68478770495899188</v>
      </c>
      <c r="AB514">
        <v>58235236</v>
      </c>
      <c r="AC514">
        <v>3.9843400000000001E-2</v>
      </c>
      <c r="AD514">
        <v>2320289.7999999998</v>
      </c>
      <c r="AE514">
        <v>49870.06</v>
      </c>
      <c r="AF514">
        <v>2216996.2599999998</v>
      </c>
      <c r="AH514">
        <v>220998.31</v>
      </c>
      <c r="AJ514">
        <v>2151993.4900000002</v>
      </c>
      <c r="AK514">
        <v>4538013.8900000006</v>
      </c>
      <c r="AL514">
        <v>0.68181415545553459</v>
      </c>
      <c r="AO514">
        <v>325.63507109004746</v>
      </c>
      <c r="AP514">
        <v>3.7246280883463753E-2</v>
      </c>
    </row>
    <row r="515" spans="1:42" x14ac:dyDescent="0.25">
      <c r="A515" t="s">
        <v>1205</v>
      </c>
      <c r="B515" t="s">
        <v>1206</v>
      </c>
      <c r="C515" t="s">
        <v>1207</v>
      </c>
      <c r="D515" t="s">
        <v>102</v>
      </c>
      <c r="F515">
        <v>194.72</v>
      </c>
      <c r="H515">
        <v>61494646</v>
      </c>
      <c r="I515">
        <v>2393121.23</v>
      </c>
      <c r="J515">
        <v>12290.06</v>
      </c>
      <c r="L515">
        <v>25.69</v>
      </c>
      <c r="M515">
        <v>25.69</v>
      </c>
      <c r="N515">
        <v>5002.3500000000004</v>
      </c>
      <c r="P515">
        <v>189.33</v>
      </c>
      <c r="Q515">
        <v>36866.33</v>
      </c>
      <c r="S515">
        <v>0.97430000000000005</v>
      </c>
      <c r="T515">
        <v>0.9</v>
      </c>
      <c r="V515">
        <v>2153809.1</v>
      </c>
      <c r="X515">
        <v>64189.279999999999</v>
      </c>
      <c r="Y515">
        <v>262326.75</v>
      </c>
      <c r="Z515">
        <v>2480325.13</v>
      </c>
      <c r="AA515">
        <v>1</v>
      </c>
      <c r="AB515">
        <v>61494646</v>
      </c>
      <c r="AC515">
        <v>4.2871300000000001E-2</v>
      </c>
      <c r="AD515">
        <v>2636355.41</v>
      </c>
      <c r="AE515">
        <v>434291.67</v>
      </c>
      <c r="AF515">
        <v>2588100.77</v>
      </c>
      <c r="AH515">
        <v>95950.26</v>
      </c>
      <c r="AJ515">
        <v>262326.75</v>
      </c>
      <c r="AK515">
        <v>2914616.8</v>
      </c>
      <c r="AL515">
        <v>1.2179143970905308</v>
      </c>
      <c r="AO515">
        <v>329.64913722267869</v>
      </c>
      <c r="AP515">
        <v>2.2023231321523982E-2</v>
      </c>
    </row>
    <row r="516" spans="1:42" x14ac:dyDescent="0.25">
      <c r="A516" t="s">
        <v>1208</v>
      </c>
      <c r="B516" t="s">
        <v>1209</v>
      </c>
      <c r="C516" t="s">
        <v>1207</v>
      </c>
      <c r="D516" t="s">
        <v>102</v>
      </c>
      <c r="F516">
        <v>631.73</v>
      </c>
      <c r="H516">
        <v>112505528</v>
      </c>
      <c r="I516">
        <v>7973867.5099999998</v>
      </c>
      <c r="J516">
        <v>12622.27</v>
      </c>
      <c r="L516">
        <v>14.1</v>
      </c>
      <c r="M516">
        <v>14.1</v>
      </c>
      <c r="N516">
        <v>8907.39</v>
      </c>
      <c r="P516">
        <v>4.7</v>
      </c>
      <c r="Q516">
        <v>2969.13</v>
      </c>
      <c r="S516">
        <v>0.62070000000000003</v>
      </c>
      <c r="T516">
        <v>0.62070000000000003</v>
      </c>
      <c r="V516">
        <v>4949379.5599999996</v>
      </c>
      <c r="X516">
        <v>255611.89</v>
      </c>
      <c r="Y516">
        <v>1468048.8300000003</v>
      </c>
      <c r="Z516">
        <v>6673040.2799999993</v>
      </c>
      <c r="AA516">
        <v>0.83686370153897871</v>
      </c>
      <c r="AB516">
        <v>112505528</v>
      </c>
      <c r="AC516">
        <v>4.5906500000000003E-2</v>
      </c>
      <c r="AD516">
        <v>5164735.0199999996</v>
      </c>
      <c r="AE516">
        <v>133671.13</v>
      </c>
      <c r="AF516">
        <v>5083050.6900000004</v>
      </c>
      <c r="AH516">
        <v>197179.6</v>
      </c>
      <c r="AJ516">
        <v>1435881.67</v>
      </c>
      <c r="AK516">
        <v>6774544.25</v>
      </c>
      <c r="AL516">
        <v>0.84959327973584553</v>
      </c>
      <c r="AO516">
        <v>404.62205372548402</v>
      </c>
      <c r="AP516">
        <v>3.7731230407122958E-2</v>
      </c>
    </row>
    <row r="517" spans="1:42" x14ac:dyDescent="0.25">
      <c r="A517" t="s">
        <v>1210</v>
      </c>
      <c r="B517" t="s">
        <v>1211</v>
      </c>
      <c r="C517" t="s">
        <v>1212</v>
      </c>
      <c r="D517" t="s">
        <v>97</v>
      </c>
      <c r="F517">
        <v>4.6500000000000004</v>
      </c>
      <c r="H517">
        <v>0</v>
      </c>
      <c r="I517">
        <v>48365.13</v>
      </c>
      <c r="J517">
        <v>10401.1</v>
      </c>
      <c r="L517">
        <v>0</v>
      </c>
      <c r="M517">
        <v>0</v>
      </c>
      <c r="N517">
        <v>0</v>
      </c>
      <c r="P517">
        <v>0</v>
      </c>
      <c r="Q517">
        <v>0</v>
      </c>
      <c r="S517">
        <v>0</v>
      </c>
      <c r="T517">
        <v>0.1</v>
      </c>
      <c r="V517">
        <v>4836.51</v>
      </c>
      <c r="X517">
        <v>0</v>
      </c>
      <c r="Y517">
        <v>62329.240000000005</v>
      </c>
      <c r="Z517">
        <v>67165.75</v>
      </c>
      <c r="AA517">
        <v>1</v>
      </c>
      <c r="AB517">
        <v>0</v>
      </c>
      <c r="AC517">
        <v>0</v>
      </c>
      <c r="AD517">
        <v>0</v>
      </c>
      <c r="AE517">
        <v>0</v>
      </c>
      <c r="AF517">
        <v>4836.51</v>
      </c>
      <c r="AH517">
        <v>0</v>
      </c>
      <c r="AJ517">
        <v>62329.24</v>
      </c>
      <c r="AK517">
        <v>67165.75</v>
      </c>
      <c r="AL517">
        <v>1.3887226189612227</v>
      </c>
      <c r="AO517">
        <v>0</v>
      </c>
      <c r="AP517">
        <v>0</v>
      </c>
    </row>
    <row r="518" spans="1:42" x14ac:dyDescent="0.25">
      <c r="A518" t="s">
        <v>1213</v>
      </c>
      <c r="B518" t="s">
        <v>1214</v>
      </c>
      <c r="C518" t="s">
        <v>1212</v>
      </c>
      <c r="D518" t="s">
        <v>97</v>
      </c>
      <c r="F518">
        <v>10.97</v>
      </c>
      <c r="H518">
        <v>0</v>
      </c>
      <c r="I518">
        <v>136009.69</v>
      </c>
      <c r="J518">
        <v>12398.33</v>
      </c>
      <c r="L518">
        <v>0</v>
      </c>
      <c r="M518">
        <v>0</v>
      </c>
      <c r="N518">
        <v>0</v>
      </c>
      <c r="P518">
        <v>0</v>
      </c>
      <c r="Q518">
        <v>0</v>
      </c>
      <c r="S518">
        <v>0</v>
      </c>
      <c r="T518">
        <v>0.1</v>
      </c>
      <c r="V518">
        <v>13600.96</v>
      </c>
      <c r="X518">
        <v>0</v>
      </c>
      <c r="Y518">
        <v>96795.930000000008</v>
      </c>
      <c r="Z518">
        <v>110396.89000000001</v>
      </c>
      <c r="AA518">
        <v>0.81168400574988453</v>
      </c>
      <c r="AB518">
        <v>0</v>
      </c>
      <c r="AC518">
        <v>0</v>
      </c>
      <c r="AD518">
        <v>0</v>
      </c>
      <c r="AE518">
        <v>0</v>
      </c>
      <c r="AF518">
        <v>13600.96</v>
      </c>
      <c r="AH518">
        <v>0</v>
      </c>
      <c r="AJ518">
        <v>96795.93</v>
      </c>
      <c r="AK518">
        <v>110396.88999999998</v>
      </c>
      <c r="AL518">
        <v>0.81168400574988431</v>
      </c>
      <c r="AO518">
        <v>0</v>
      </c>
      <c r="AP518">
        <v>0</v>
      </c>
    </row>
    <row r="519" spans="1:42" x14ac:dyDescent="0.25">
      <c r="A519" t="s">
        <v>1215</v>
      </c>
      <c r="B519" t="s">
        <v>1216</v>
      </c>
      <c r="C519" t="s">
        <v>1212</v>
      </c>
      <c r="D519" t="s">
        <v>97</v>
      </c>
      <c r="F519">
        <v>10</v>
      </c>
      <c r="H519">
        <v>0</v>
      </c>
      <c r="I519">
        <v>135415.34</v>
      </c>
      <c r="J519">
        <v>13541.53</v>
      </c>
      <c r="L519">
        <v>0</v>
      </c>
      <c r="M519">
        <v>0</v>
      </c>
      <c r="N519">
        <v>0</v>
      </c>
      <c r="P519">
        <v>0</v>
      </c>
      <c r="Q519">
        <v>0</v>
      </c>
      <c r="S519">
        <v>0</v>
      </c>
      <c r="T519">
        <v>0.1</v>
      </c>
      <c r="V519">
        <v>13541.53</v>
      </c>
      <c r="X519">
        <v>0</v>
      </c>
      <c r="Y519">
        <v>66012.94</v>
      </c>
      <c r="Z519">
        <v>79554.47</v>
      </c>
      <c r="AA519">
        <v>0.58748491862147967</v>
      </c>
      <c r="AB519">
        <v>0</v>
      </c>
      <c r="AC519">
        <v>0</v>
      </c>
      <c r="AD519">
        <v>0</v>
      </c>
      <c r="AE519">
        <v>0</v>
      </c>
      <c r="AF519">
        <v>13541.53</v>
      </c>
      <c r="AH519">
        <v>0</v>
      </c>
      <c r="AJ519">
        <v>66012.94</v>
      </c>
      <c r="AK519">
        <v>79554.47</v>
      </c>
      <c r="AL519">
        <v>0.58748491862147967</v>
      </c>
      <c r="AO519">
        <v>0</v>
      </c>
      <c r="AP519">
        <v>0</v>
      </c>
    </row>
    <row r="520" spans="1:42" x14ac:dyDescent="0.25">
      <c r="A520" t="s">
        <v>1217</v>
      </c>
      <c r="B520" t="s">
        <v>1218</v>
      </c>
      <c r="C520" t="s">
        <v>1219</v>
      </c>
      <c r="D520" t="s">
        <v>102</v>
      </c>
      <c r="F520">
        <v>282.37</v>
      </c>
      <c r="H520">
        <v>17242259</v>
      </c>
      <c r="I520">
        <v>4115527.83</v>
      </c>
      <c r="J520">
        <v>14574.94</v>
      </c>
      <c r="L520">
        <v>4.18</v>
      </c>
      <c r="M520">
        <v>4.18</v>
      </c>
      <c r="N520">
        <v>1180.3</v>
      </c>
      <c r="P520">
        <v>60.06</v>
      </c>
      <c r="Q520">
        <v>16959.14</v>
      </c>
      <c r="S520">
        <v>0.1361</v>
      </c>
      <c r="T520">
        <v>0.1361</v>
      </c>
      <c r="V520">
        <v>560123.32999999996</v>
      </c>
      <c r="X520">
        <v>269458.67</v>
      </c>
      <c r="Y520">
        <v>3569791.8099999996</v>
      </c>
      <c r="Z520">
        <v>4399373.8099999996</v>
      </c>
      <c r="AA520">
        <v>1</v>
      </c>
      <c r="AB520">
        <v>17242259</v>
      </c>
      <c r="AC520">
        <v>2.8049500000000002E-2</v>
      </c>
      <c r="AD520">
        <v>483636.74</v>
      </c>
      <c r="AE520">
        <v>0</v>
      </c>
      <c r="AF520">
        <v>560123.32999999996</v>
      </c>
      <c r="AH520">
        <v>1372354.6</v>
      </c>
      <c r="AJ520">
        <v>3569791.81</v>
      </c>
      <c r="AK520">
        <v>4399373.8100000005</v>
      </c>
      <c r="AL520">
        <v>1.0689695202474188</v>
      </c>
      <c r="AO520">
        <v>954.27513546056582</v>
      </c>
      <c r="AP520">
        <v>6.1249323571347068E-2</v>
      </c>
    </row>
    <row r="521" spans="1:42" x14ac:dyDescent="0.25">
      <c r="A521" t="s">
        <v>1220</v>
      </c>
      <c r="B521" t="s">
        <v>1221</v>
      </c>
      <c r="C521" t="s">
        <v>1219</v>
      </c>
      <c r="D521" t="s">
        <v>102</v>
      </c>
      <c r="F521">
        <v>356.88</v>
      </c>
      <c r="H521">
        <v>19851781</v>
      </c>
      <c r="I521">
        <v>4700219.8</v>
      </c>
      <c r="J521">
        <v>13170.3</v>
      </c>
      <c r="L521">
        <v>4.22</v>
      </c>
      <c r="M521">
        <v>4.22</v>
      </c>
      <c r="N521">
        <v>1506.03</v>
      </c>
      <c r="P521">
        <v>59.44</v>
      </c>
      <c r="Q521">
        <v>21212.94</v>
      </c>
      <c r="S521">
        <v>0.13739999999999999</v>
      </c>
      <c r="T521">
        <v>0.13739999999999999</v>
      </c>
      <c r="V521">
        <v>645810.19999999995</v>
      </c>
      <c r="X521">
        <v>158822.62</v>
      </c>
      <c r="Y521">
        <v>3001218.9099999997</v>
      </c>
      <c r="Z521">
        <v>3805851.7299999995</v>
      </c>
      <c r="AA521">
        <v>0.8097178200049282</v>
      </c>
      <c r="AB521">
        <v>19851781</v>
      </c>
      <c r="AC521">
        <v>2.4014600000000001E-2</v>
      </c>
      <c r="AD521">
        <v>476732.58</v>
      </c>
      <c r="AE521">
        <v>0</v>
      </c>
      <c r="AF521">
        <v>645810.19999999995</v>
      </c>
      <c r="AH521">
        <v>589188.06999999995</v>
      </c>
      <c r="AJ521">
        <v>2889106.91</v>
      </c>
      <c r="AK521">
        <v>3693739.73</v>
      </c>
      <c r="AL521">
        <v>0.78586531846872354</v>
      </c>
      <c r="AO521">
        <v>445.03087872674286</v>
      </c>
      <c r="AP521">
        <v>4.2997783170824547E-2</v>
      </c>
    </row>
    <row r="522" spans="1:42" x14ac:dyDescent="0.25">
      <c r="A522" t="s">
        <v>1222</v>
      </c>
      <c r="B522" t="s">
        <v>1223</v>
      </c>
      <c r="C522" t="s">
        <v>1212</v>
      </c>
      <c r="D522" t="s">
        <v>211</v>
      </c>
      <c r="F522">
        <v>180.25</v>
      </c>
      <c r="H522">
        <v>20017337</v>
      </c>
      <c r="I522">
        <v>2259248.21</v>
      </c>
      <c r="J522">
        <v>12533.97</v>
      </c>
      <c r="L522">
        <v>8.86</v>
      </c>
      <c r="M522">
        <v>6.13</v>
      </c>
      <c r="N522">
        <v>1104.93</v>
      </c>
      <c r="P522">
        <v>33.64</v>
      </c>
      <c r="Q522">
        <v>6063.61</v>
      </c>
      <c r="S522">
        <v>0.2056</v>
      </c>
      <c r="T522">
        <v>0.2056</v>
      </c>
      <c r="V522">
        <v>464501.43</v>
      </c>
      <c r="X522">
        <v>204596.98</v>
      </c>
      <c r="Y522">
        <v>990804.25</v>
      </c>
      <c r="Z522">
        <v>1659902.6600000001</v>
      </c>
      <c r="AA522">
        <v>0.73471460667882971</v>
      </c>
      <c r="AB522">
        <v>20051816</v>
      </c>
      <c r="AC522">
        <v>4.0755199999999998E-2</v>
      </c>
      <c r="AD522">
        <v>817215.77</v>
      </c>
      <c r="AE522">
        <v>72518.06</v>
      </c>
      <c r="AF522">
        <v>537019.49</v>
      </c>
      <c r="AH522">
        <v>149643.66</v>
      </c>
      <c r="AJ522">
        <v>951105.97</v>
      </c>
      <c r="AK522">
        <v>1692722.44</v>
      </c>
      <c r="AL522">
        <v>0.74924146559354798</v>
      </c>
      <c r="AO522">
        <v>1135.0733980582525</v>
      </c>
      <c r="AP522">
        <v>0.12086859319948522</v>
      </c>
    </row>
    <row r="523" spans="1:42" x14ac:dyDescent="0.25">
      <c r="A523" t="s">
        <v>1224</v>
      </c>
      <c r="B523" t="s">
        <v>1225</v>
      </c>
      <c r="C523" t="s">
        <v>1212</v>
      </c>
      <c r="D523" t="s">
        <v>211</v>
      </c>
      <c r="F523">
        <v>1485</v>
      </c>
      <c r="H523">
        <v>323678842</v>
      </c>
      <c r="I523">
        <v>20594647.27</v>
      </c>
      <c r="J523">
        <v>13868.44</v>
      </c>
      <c r="L523">
        <v>15.71</v>
      </c>
      <c r="M523">
        <v>10.87</v>
      </c>
      <c r="N523">
        <v>16141.95</v>
      </c>
      <c r="P523">
        <v>1.1200000000000001</v>
      </c>
      <c r="Q523">
        <v>1663.2</v>
      </c>
      <c r="S523">
        <v>0.44030000000000002</v>
      </c>
      <c r="T523">
        <v>0.44030000000000002</v>
      </c>
      <c r="V523">
        <v>9067823.1899999995</v>
      </c>
      <c r="X523">
        <v>487820.14</v>
      </c>
      <c r="Y523">
        <v>3372953.32</v>
      </c>
      <c r="Z523">
        <v>12928596.65</v>
      </c>
      <c r="AA523">
        <v>0.62776489834972549</v>
      </c>
      <c r="AB523">
        <v>323678842</v>
      </c>
      <c r="AC523">
        <v>4.0029700000000001E-2</v>
      </c>
      <c r="AD523">
        <v>12956766.939999999</v>
      </c>
      <c r="AE523">
        <v>1712301.93</v>
      </c>
      <c r="AF523">
        <v>10780125.119999999</v>
      </c>
      <c r="AH523">
        <v>1952726.71</v>
      </c>
      <c r="AJ523">
        <v>2646079.89</v>
      </c>
      <c r="AK523">
        <v>13914025.15</v>
      </c>
      <c r="AL523">
        <v>0.67561366638545983</v>
      </c>
      <c r="AO523">
        <v>328.49841077441079</v>
      </c>
      <c r="AP523">
        <v>3.5059598839376829E-2</v>
      </c>
    </row>
    <row r="524" spans="1:42" x14ac:dyDescent="0.25">
      <c r="A524" t="s">
        <v>1226</v>
      </c>
      <c r="B524" t="s">
        <v>1227</v>
      </c>
      <c r="C524" t="s">
        <v>1212</v>
      </c>
      <c r="D524" t="s">
        <v>211</v>
      </c>
      <c r="F524">
        <v>217.25</v>
      </c>
      <c r="H524">
        <v>40580321</v>
      </c>
      <c r="I524">
        <v>2547694.83</v>
      </c>
      <c r="J524">
        <v>11727.01</v>
      </c>
      <c r="L524">
        <v>15.92</v>
      </c>
      <c r="M524">
        <v>11.02</v>
      </c>
      <c r="N524">
        <v>2394.09</v>
      </c>
      <c r="P524">
        <v>0.82</v>
      </c>
      <c r="Q524">
        <v>178.14</v>
      </c>
      <c r="S524">
        <v>0.44869999999999999</v>
      </c>
      <c r="T524">
        <v>0.44869999999999999</v>
      </c>
      <c r="V524">
        <v>1143150.67</v>
      </c>
      <c r="X524">
        <v>6641.77</v>
      </c>
      <c r="Y524">
        <v>621377.44999999995</v>
      </c>
      <c r="Z524">
        <v>1771169.89</v>
      </c>
      <c r="AA524">
        <v>0.69520488448767614</v>
      </c>
      <c r="AB524">
        <v>41904623</v>
      </c>
      <c r="AC524">
        <v>2.7467599999999998E-2</v>
      </c>
      <c r="AD524">
        <v>1151019.42</v>
      </c>
      <c r="AE524">
        <v>3530.7</v>
      </c>
      <c r="AF524">
        <v>1146681.3700000001</v>
      </c>
      <c r="AH524">
        <v>69509.119999999995</v>
      </c>
      <c r="AJ524">
        <v>600191.4</v>
      </c>
      <c r="AK524">
        <v>1753514.54</v>
      </c>
      <c r="AL524">
        <v>0.68827495324469457</v>
      </c>
      <c r="AO524">
        <v>30.572013808975836</v>
      </c>
      <c r="AP524">
        <v>3.7876902919778471E-3</v>
      </c>
    </row>
    <row r="525" spans="1:42" x14ac:dyDescent="0.25">
      <c r="A525" t="s">
        <v>1228</v>
      </c>
      <c r="B525" t="s">
        <v>1229</v>
      </c>
      <c r="C525" t="s">
        <v>1212</v>
      </c>
      <c r="D525" t="s">
        <v>211</v>
      </c>
      <c r="F525">
        <v>569.72</v>
      </c>
      <c r="H525">
        <v>74070779</v>
      </c>
      <c r="I525">
        <v>7263144.8600000003</v>
      </c>
      <c r="J525">
        <v>12748.62</v>
      </c>
      <c r="L525">
        <v>10.19</v>
      </c>
      <c r="M525">
        <v>7.05</v>
      </c>
      <c r="N525">
        <v>4016.52</v>
      </c>
      <c r="P525">
        <v>23.81</v>
      </c>
      <c r="Q525">
        <v>13565.03</v>
      </c>
      <c r="S525">
        <v>0.2447</v>
      </c>
      <c r="T525">
        <v>0.2447</v>
      </c>
      <c r="V525">
        <v>1777291.54</v>
      </c>
      <c r="X525">
        <v>22902.22</v>
      </c>
      <c r="Y525">
        <v>3266249.73</v>
      </c>
      <c r="Z525">
        <v>5066443.49</v>
      </c>
      <c r="AA525">
        <v>0.69755506569918535</v>
      </c>
      <c r="AB525">
        <v>74070779</v>
      </c>
      <c r="AC525">
        <v>2.5143599999999999E-2</v>
      </c>
      <c r="AD525">
        <v>1862406.03</v>
      </c>
      <c r="AE525">
        <v>20827.509999999998</v>
      </c>
      <c r="AF525">
        <v>1798119.05</v>
      </c>
      <c r="AH525">
        <v>331833</v>
      </c>
      <c r="AJ525">
        <v>3165888.52</v>
      </c>
      <c r="AK525">
        <v>4986909.79</v>
      </c>
      <c r="AL525">
        <v>0.68660475401835785</v>
      </c>
      <c r="AO525">
        <v>40.199080249947343</v>
      </c>
      <c r="AP525">
        <v>4.5924672722022514E-3</v>
      </c>
    </row>
    <row r="526" spans="1:42" x14ac:dyDescent="0.25">
      <c r="A526" t="s">
        <v>1230</v>
      </c>
      <c r="B526" t="s">
        <v>1231</v>
      </c>
      <c r="C526" t="s">
        <v>1212</v>
      </c>
      <c r="D526" t="s">
        <v>222</v>
      </c>
      <c r="F526">
        <v>979.99</v>
      </c>
      <c r="H526">
        <v>454211003</v>
      </c>
      <c r="I526">
        <v>13913902.630000001</v>
      </c>
      <c r="J526">
        <v>14198</v>
      </c>
      <c r="L526">
        <v>32.64</v>
      </c>
      <c r="M526">
        <v>10.039999999999999</v>
      </c>
      <c r="N526">
        <v>9839.09</v>
      </c>
      <c r="P526">
        <v>3.57</v>
      </c>
      <c r="Q526">
        <v>3498.56</v>
      </c>
      <c r="S526">
        <v>0.39439999999999997</v>
      </c>
      <c r="T526">
        <v>0.39439999999999997</v>
      </c>
      <c r="V526">
        <v>5487643.1900000004</v>
      </c>
      <c r="X526">
        <v>749137.54</v>
      </c>
      <c r="Y526">
        <v>1615391.61</v>
      </c>
      <c r="Z526">
        <v>7852172.3400000008</v>
      </c>
      <c r="AA526">
        <v>0.56434003807600319</v>
      </c>
      <c r="AB526">
        <v>454211003</v>
      </c>
      <c r="AC526">
        <v>2.4176E-2</v>
      </c>
      <c r="AD526">
        <v>10981005.199999999</v>
      </c>
      <c r="AE526">
        <v>2166581.9700000002</v>
      </c>
      <c r="AF526">
        <v>7654225.1600000001</v>
      </c>
      <c r="AH526">
        <v>680403.38</v>
      </c>
      <c r="AJ526">
        <v>1318967.0900000001</v>
      </c>
      <c r="AK526">
        <v>9722329.7899999991</v>
      </c>
      <c r="AL526">
        <v>0.6987493048167176</v>
      </c>
      <c r="AO526">
        <v>764.43386157001601</v>
      </c>
      <c r="AP526">
        <v>7.7053294444972747E-2</v>
      </c>
    </row>
    <row r="527" spans="1:42" x14ac:dyDescent="0.25">
      <c r="A527" t="s">
        <v>1232</v>
      </c>
      <c r="B527" t="s">
        <v>1233</v>
      </c>
      <c r="C527" t="s">
        <v>1212</v>
      </c>
      <c r="D527" t="s">
        <v>102</v>
      </c>
      <c r="F527">
        <v>866.37</v>
      </c>
      <c r="H527">
        <v>77650943</v>
      </c>
      <c r="I527">
        <v>11398629.119999999</v>
      </c>
      <c r="J527">
        <v>13156.76</v>
      </c>
      <c r="L527">
        <v>6.81</v>
      </c>
      <c r="M527">
        <v>6.81</v>
      </c>
      <c r="N527">
        <v>5899.97</v>
      </c>
      <c r="P527">
        <v>26.21</v>
      </c>
      <c r="Q527">
        <v>22707.55</v>
      </c>
      <c r="S527">
        <v>0.2341</v>
      </c>
      <c r="T527">
        <v>0.2341</v>
      </c>
      <c r="V527">
        <v>2668419.0699999998</v>
      </c>
      <c r="X527">
        <v>1374943.2</v>
      </c>
      <c r="Y527">
        <v>3814065.7600000002</v>
      </c>
      <c r="Z527">
        <v>7857428.0299999993</v>
      </c>
      <c r="AA527">
        <v>0.68933096666978844</v>
      </c>
      <c r="AB527">
        <v>77650943</v>
      </c>
      <c r="AC527">
        <v>3.4054800000000003E-2</v>
      </c>
      <c r="AD527">
        <v>2644387.33</v>
      </c>
      <c r="AE527">
        <v>0</v>
      </c>
      <c r="AF527">
        <v>2668419.0699999998</v>
      </c>
      <c r="AH527">
        <v>509530.81</v>
      </c>
      <c r="AJ527">
        <v>3655770.31</v>
      </c>
      <c r="AK527">
        <v>7699132.5800000001</v>
      </c>
      <c r="AL527">
        <v>0.6754437309036686</v>
      </c>
      <c r="AO527">
        <v>1587.0161709200456</v>
      </c>
      <c r="AP527">
        <v>0.17858416980267144</v>
      </c>
    </row>
    <row r="528" spans="1:42" x14ac:dyDescent="0.25">
      <c r="A528" t="s">
        <v>1234</v>
      </c>
      <c r="B528" t="s">
        <v>1235</v>
      </c>
      <c r="C528" t="s">
        <v>1212</v>
      </c>
      <c r="D528" t="s">
        <v>102</v>
      </c>
      <c r="F528">
        <v>1899.79</v>
      </c>
      <c r="H528">
        <v>157330060</v>
      </c>
      <c r="I528">
        <v>25921227.059999999</v>
      </c>
      <c r="J528">
        <v>13644.25</v>
      </c>
      <c r="L528">
        <v>6.06</v>
      </c>
      <c r="M528">
        <v>6.06</v>
      </c>
      <c r="N528">
        <v>11512.72</v>
      </c>
      <c r="P528">
        <v>34.450000000000003</v>
      </c>
      <c r="Q528">
        <v>65447.76</v>
      </c>
      <c r="S528">
        <v>0.20280000000000001</v>
      </c>
      <c r="T528">
        <v>0.20280000000000001</v>
      </c>
      <c r="V528">
        <v>5256824.84</v>
      </c>
      <c r="X528">
        <v>357392.85</v>
      </c>
      <c r="Y528">
        <v>11602940.07</v>
      </c>
      <c r="Z528">
        <v>17217157.759999998</v>
      </c>
      <c r="AA528">
        <v>0.66421075360928528</v>
      </c>
      <c r="AB528">
        <v>157330060</v>
      </c>
      <c r="AC528">
        <v>4.4494800000000001E-2</v>
      </c>
      <c r="AD528">
        <v>7000369.5499999998</v>
      </c>
      <c r="AE528">
        <v>353590.86</v>
      </c>
      <c r="AF528">
        <v>5610415.7000000002</v>
      </c>
      <c r="AH528">
        <v>2142450.5</v>
      </c>
      <c r="AJ528">
        <v>10883528.23</v>
      </c>
      <c r="AK528">
        <v>16851336.780000001</v>
      </c>
      <c r="AL528">
        <v>0.65009795797838288</v>
      </c>
      <c r="AO528">
        <v>188.1222924639039</v>
      </c>
      <c r="AP528">
        <v>2.1208575596457811E-2</v>
      </c>
    </row>
    <row r="529" spans="1:42" x14ac:dyDescent="0.25">
      <c r="A529" t="s">
        <v>1236</v>
      </c>
      <c r="B529" t="s">
        <v>1237</v>
      </c>
      <c r="C529" t="s">
        <v>1212</v>
      </c>
      <c r="D529" t="s">
        <v>102</v>
      </c>
      <c r="F529">
        <v>383.62</v>
      </c>
      <c r="H529">
        <v>27535546</v>
      </c>
      <c r="I529">
        <v>4983284.43</v>
      </c>
      <c r="J529">
        <v>12990.15</v>
      </c>
      <c r="L529">
        <v>5.52</v>
      </c>
      <c r="M529">
        <v>5.52</v>
      </c>
      <c r="N529">
        <v>2117.58</v>
      </c>
      <c r="P529">
        <v>41.08</v>
      </c>
      <c r="Q529">
        <v>15759.1</v>
      </c>
      <c r="S529">
        <v>0.18190000000000001</v>
      </c>
      <c r="T529">
        <v>0.18190000000000001</v>
      </c>
      <c r="V529">
        <v>906459.43</v>
      </c>
      <c r="X529">
        <v>76951.960000000006</v>
      </c>
      <c r="Y529">
        <v>2739884.33</v>
      </c>
      <c r="Z529">
        <v>3723295.72</v>
      </c>
      <c r="AA529">
        <v>0.74715697494313016</v>
      </c>
      <c r="AB529">
        <v>28471905</v>
      </c>
      <c r="AC529">
        <v>2.8928100000000002E-2</v>
      </c>
      <c r="AD529">
        <v>823638.11</v>
      </c>
      <c r="AE529">
        <v>0</v>
      </c>
      <c r="AF529">
        <v>906459.43</v>
      </c>
      <c r="AH529">
        <v>380065.16</v>
      </c>
      <c r="AJ529">
        <v>2643787.5</v>
      </c>
      <c r="AK529">
        <v>3627198.89</v>
      </c>
      <c r="AL529">
        <v>0.72787314088752508</v>
      </c>
      <c r="AO529">
        <v>200.59423387727441</v>
      </c>
      <c r="AP529">
        <v>2.121525792593083E-2</v>
      </c>
    </row>
    <row r="530" spans="1:42" x14ac:dyDescent="0.25">
      <c r="A530" t="s">
        <v>1238</v>
      </c>
      <c r="B530" t="s">
        <v>1239</v>
      </c>
      <c r="C530" t="s">
        <v>1240</v>
      </c>
      <c r="D530" t="s">
        <v>211</v>
      </c>
      <c r="F530">
        <v>88.25</v>
      </c>
      <c r="H530">
        <v>8308022</v>
      </c>
      <c r="I530">
        <v>1111084.51</v>
      </c>
      <c r="J530">
        <v>12590.19</v>
      </c>
      <c r="L530">
        <v>7.47</v>
      </c>
      <c r="M530">
        <v>5.17</v>
      </c>
      <c r="N530">
        <v>456.25</v>
      </c>
      <c r="P530">
        <v>45.69</v>
      </c>
      <c r="Q530">
        <v>4032.14</v>
      </c>
      <c r="S530">
        <v>0.1691</v>
      </c>
      <c r="T530">
        <v>0.1691</v>
      </c>
      <c r="V530">
        <v>187884.39</v>
      </c>
      <c r="X530">
        <v>18420.240000000002</v>
      </c>
      <c r="Y530">
        <v>706602.16999999993</v>
      </c>
      <c r="Z530">
        <v>912906.79999999993</v>
      </c>
      <c r="AA530">
        <v>0.82163579078246707</v>
      </c>
      <c r="AB530">
        <v>8308022</v>
      </c>
      <c r="AC530">
        <v>3.1376300000000003E-2</v>
      </c>
      <c r="AD530">
        <v>260674.99</v>
      </c>
      <c r="AE530">
        <v>12308.89</v>
      </c>
      <c r="AF530">
        <v>200193.28</v>
      </c>
      <c r="AH530">
        <v>92739.24</v>
      </c>
      <c r="AJ530">
        <v>690060.80000000005</v>
      </c>
      <c r="AK530">
        <v>908674.32000000007</v>
      </c>
      <c r="AL530">
        <v>0.81782646758346045</v>
      </c>
      <c r="AO530">
        <v>208.72793201133146</v>
      </c>
      <c r="AP530">
        <v>2.0271553398801895E-2</v>
      </c>
    </row>
    <row r="531" spans="1:42" x14ac:dyDescent="0.25">
      <c r="A531" t="s">
        <v>1241</v>
      </c>
      <c r="B531" t="s">
        <v>1242</v>
      </c>
      <c r="C531" t="s">
        <v>1240</v>
      </c>
      <c r="D531" t="s">
        <v>211</v>
      </c>
      <c r="F531">
        <v>525.79</v>
      </c>
      <c r="H531">
        <v>76222814</v>
      </c>
      <c r="I531">
        <v>6408340.4100000001</v>
      </c>
      <c r="J531">
        <v>12188.02</v>
      </c>
      <c r="L531">
        <v>11.89</v>
      </c>
      <c r="M531">
        <v>8.23</v>
      </c>
      <c r="N531">
        <v>4327.25</v>
      </c>
      <c r="P531">
        <v>13.69</v>
      </c>
      <c r="Q531">
        <v>7198.06</v>
      </c>
      <c r="S531">
        <v>0.30009999999999998</v>
      </c>
      <c r="T531">
        <v>0.30009999999999998</v>
      </c>
      <c r="V531">
        <v>1923142.95</v>
      </c>
      <c r="X531">
        <v>148703.89000000001</v>
      </c>
      <c r="Y531">
        <v>2414814.12</v>
      </c>
      <c r="Z531">
        <v>4486660.96</v>
      </c>
      <c r="AA531">
        <v>0.70012837535888639</v>
      </c>
      <c r="AB531">
        <v>76222814</v>
      </c>
      <c r="AC531">
        <v>1.8308000000000001E-2</v>
      </c>
      <c r="AD531">
        <v>1395487.27</v>
      </c>
      <c r="AE531">
        <v>0</v>
      </c>
      <c r="AF531">
        <v>1923142.95</v>
      </c>
      <c r="AH531">
        <v>241320.32000000001</v>
      </c>
      <c r="AJ531">
        <v>2342449</v>
      </c>
      <c r="AK531">
        <v>4414295.84</v>
      </c>
      <c r="AL531">
        <v>0.68883604140498522</v>
      </c>
      <c r="AO531">
        <v>282.81992810818014</v>
      </c>
      <c r="AP531">
        <v>3.3686888099461867E-2</v>
      </c>
    </row>
    <row r="532" spans="1:42" x14ac:dyDescent="0.25">
      <c r="A532" t="s">
        <v>1243</v>
      </c>
      <c r="B532" t="s">
        <v>1244</v>
      </c>
      <c r="C532" t="s">
        <v>1240</v>
      </c>
      <c r="D532" t="s">
        <v>222</v>
      </c>
      <c r="F532">
        <v>434</v>
      </c>
      <c r="H532">
        <v>117271397</v>
      </c>
      <c r="I532">
        <v>5753109.6100000003</v>
      </c>
      <c r="J532">
        <v>13256.01</v>
      </c>
      <c r="L532">
        <v>20.38</v>
      </c>
      <c r="M532">
        <v>6.27</v>
      </c>
      <c r="N532">
        <v>2721.18</v>
      </c>
      <c r="P532">
        <v>32.03</v>
      </c>
      <c r="Q532">
        <v>13901.02</v>
      </c>
      <c r="S532">
        <v>0.21129999999999999</v>
      </c>
      <c r="T532">
        <v>0.21129999999999999</v>
      </c>
      <c r="V532">
        <v>1215632.06</v>
      </c>
      <c r="X532">
        <v>291654.21999999997</v>
      </c>
      <c r="Y532">
        <v>1955645.84</v>
      </c>
      <c r="Z532">
        <v>3462932.12</v>
      </c>
      <c r="AA532">
        <v>0.60192354304892171</v>
      </c>
      <c r="AB532">
        <v>117271397</v>
      </c>
      <c r="AC532">
        <v>1.6719600000000001E-2</v>
      </c>
      <c r="AD532">
        <v>1960730.84</v>
      </c>
      <c r="AE532">
        <v>157439.37</v>
      </c>
      <c r="AF532">
        <v>1373071.43</v>
      </c>
      <c r="AH532">
        <v>101786.9</v>
      </c>
      <c r="AJ532">
        <v>1915126.87</v>
      </c>
      <c r="AK532">
        <v>3579852.52</v>
      </c>
      <c r="AL532">
        <v>0.62224653494825377</v>
      </c>
      <c r="AO532">
        <v>672.01433179723495</v>
      </c>
      <c r="AP532">
        <v>8.1471015459597756E-2</v>
      </c>
    </row>
    <row r="533" spans="1:42" x14ac:dyDescent="0.25">
      <c r="A533" t="s">
        <v>1245</v>
      </c>
      <c r="B533" t="s">
        <v>1246</v>
      </c>
      <c r="C533" t="s">
        <v>1240</v>
      </c>
      <c r="D533" t="s">
        <v>211</v>
      </c>
      <c r="F533">
        <v>167.5</v>
      </c>
      <c r="H533">
        <v>33608361</v>
      </c>
      <c r="I533">
        <v>1928751.1</v>
      </c>
      <c r="J533">
        <v>11514.93</v>
      </c>
      <c r="L533">
        <v>17.420000000000002</v>
      </c>
      <c r="M533">
        <v>12.06</v>
      </c>
      <c r="N533">
        <v>2020.05</v>
      </c>
      <c r="P533">
        <v>0.01</v>
      </c>
      <c r="Q533">
        <v>1.67</v>
      </c>
      <c r="S533">
        <v>0.50729999999999997</v>
      </c>
      <c r="T533">
        <v>0.50729999999999997</v>
      </c>
      <c r="V533">
        <v>978455.43</v>
      </c>
      <c r="X533">
        <v>209231.91</v>
      </c>
      <c r="Y533">
        <v>198112.15999999997</v>
      </c>
      <c r="Z533">
        <v>1385799.5</v>
      </c>
      <c r="AA533">
        <v>0.71849576650921931</v>
      </c>
      <c r="AB533">
        <v>33608361</v>
      </c>
      <c r="AC533">
        <v>2.78049E-2</v>
      </c>
      <c r="AD533">
        <v>934477.11</v>
      </c>
      <c r="AE533">
        <v>0</v>
      </c>
      <c r="AF533">
        <v>978455.43</v>
      </c>
      <c r="AH533">
        <v>23587.54</v>
      </c>
      <c r="AJ533">
        <v>191472.16</v>
      </c>
      <c r="AK533">
        <v>1379159.5</v>
      </c>
      <c r="AL533">
        <v>0.71505312427300749</v>
      </c>
      <c r="AO533">
        <v>1249.1457313432836</v>
      </c>
      <c r="AP533">
        <v>0.15170972610492114</v>
      </c>
    </row>
    <row r="534" spans="1:42" x14ac:dyDescent="0.25">
      <c r="A534" t="s">
        <v>1247</v>
      </c>
      <c r="B534" t="s">
        <v>1248</v>
      </c>
      <c r="C534" t="s">
        <v>1240</v>
      </c>
      <c r="D534" t="s">
        <v>102</v>
      </c>
      <c r="F534">
        <v>1416.25</v>
      </c>
      <c r="H534">
        <v>84837477</v>
      </c>
      <c r="I534">
        <v>18265351.440000001</v>
      </c>
      <c r="J534">
        <v>12896.98</v>
      </c>
      <c r="L534">
        <v>4.6399999999999997</v>
      </c>
      <c r="M534">
        <v>4.6399999999999997</v>
      </c>
      <c r="N534">
        <v>6571.4</v>
      </c>
      <c r="P534">
        <v>53.14</v>
      </c>
      <c r="Q534">
        <v>75259.520000000004</v>
      </c>
      <c r="S534">
        <v>0.15090000000000001</v>
      </c>
      <c r="T534">
        <v>0.15090000000000001</v>
      </c>
      <c r="V534">
        <v>2756241.53</v>
      </c>
      <c r="X534">
        <v>407303.21</v>
      </c>
      <c r="Y534">
        <v>8747452.7599999998</v>
      </c>
      <c r="Z534">
        <v>11910997.5</v>
      </c>
      <c r="AA534">
        <v>0.65210885972419042</v>
      </c>
      <c r="AB534">
        <v>84837477</v>
      </c>
      <c r="AC534">
        <v>3.4988999999999999E-2</v>
      </c>
      <c r="AD534">
        <v>2968378.48</v>
      </c>
      <c r="AE534">
        <v>32011.46</v>
      </c>
      <c r="AF534">
        <v>2788252.99</v>
      </c>
      <c r="AH534">
        <v>965949.32</v>
      </c>
      <c r="AJ534">
        <v>8411407.5399999991</v>
      </c>
      <c r="AK534">
        <v>11606963.739999998</v>
      </c>
      <c r="AL534">
        <v>0.63546347729074948</v>
      </c>
      <c r="AO534">
        <v>287.59273433362756</v>
      </c>
      <c r="AP534">
        <v>3.5091279607977831E-2</v>
      </c>
    </row>
    <row r="535" spans="1:42" x14ac:dyDescent="0.25">
      <c r="A535" t="s">
        <v>1249</v>
      </c>
      <c r="B535" t="s">
        <v>1250</v>
      </c>
      <c r="C535" t="s">
        <v>1251</v>
      </c>
      <c r="D535" t="s">
        <v>102</v>
      </c>
      <c r="F535">
        <v>340.79</v>
      </c>
      <c r="H535">
        <v>19421907</v>
      </c>
      <c r="I535">
        <v>4338249.3600000003</v>
      </c>
      <c r="J535">
        <v>12729.97</v>
      </c>
      <c r="L535">
        <v>4.47</v>
      </c>
      <c r="M535">
        <v>4.47</v>
      </c>
      <c r="N535">
        <v>1523.33</v>
      </c>
      <c r="P535">
        <v>55.65</v>
      </c>
      <c r="Q535">
        <v>18964.96</v>
      </c>
      <c r="S535">
        <v>0.14530000000000001</v>
      </c>
      <c r="T535">
        <v>0.14530000000000001</v>
      </c>
      <c r="V535">
        <v>630347.63</v>
      </c>
      <c r="X535">
        <v>126830.88</v>
      </c>
      <c r="Y535">
        <v>2400001.2699999996</v>
      </c>
      <c r="Z535">
        <v>3157179.7799999993</v>
      </c>
      <c r="AA535">
        <v>0.72775433544926493</v>
      </c>
      <c r="AB535">
        <v>19421907</v>
      </c>
      <c r="AC535">
        <v>2.9138399999999998E-2</v>
      </c>
      <c r="AD535">
        <v>565923.29</v>
      </c>
      <c r="AE535">
        <v>0</v>
      </c>
      <c r="AF535">
        <v>630347.63</v>
      </c>
      <c r="AH535">
        <v>267431.81</v>
      </c>
      <c r="AJ535">
        <v>2327194.11</v>
      </c>
      <c r="AK535">
        <v>3084372.62</v>
      </c>
      <c r="AL535">
        <v>0.71097172247378604</v>
      </c>
      <c r="AO535">
        <v>372.16725842894448</v>
      </c>
      <c r="AP535">
        <v>4.1120479146258278E-2</v>
      </c>
    </row>
    <row r="536" spans="1:42" x14ac:dyDescent="0.25">
      <c r="A536" t="s">
        <v>1252</v>
      </c>
      <c r="B536" t="s">
        <v>1253</v>
      </c>
      <c r="C536" t="s">
        <v>1251</v>
      </c>
      <c r="D536" t="s">
        <v>102</v>
      </c>
      <c r="F536">
        <v>429.5</v>
      </c>
      <c r="H536">
        <v>25875182</v>
      </c>
      <c r="I536">
        <v>6019499.5499999998</v>
      </c>
      <c r="J536">
        <v>14015.13</v>
      </c>
      <c r="L536">
        <v>4.29</v>
      </c>
      <c r="M536">
        <v>4.29</v>
      </c>
      <c r="N536">
        <v>1842.55</v>
      </c>
      <c r="P536">
        <v>58.36</v>
      </c>
      <c r="Q536">
        <v>25065.62</v>
      </c>
      <c r="S536">
        <v>0.13950000000000001</v>
      </c>
      <c r="T536">
        <v>0.13950000000000001</v>
      </c>
      <c r="V536">
        <v>839720.18</v>
      </c>
      <c r="X536">
        <v>117299.22</v>
      </c>
      <c r="Y536">
        <v>3917023.3000000003</v>
      </c>
      <c r="Z536">
        <v>4874042.7</v>
      </c>
      <c r="AA536">
        <v>0.80970895661915954</v>
      </c>
      <c r="AB536">
        <v>25875182</v>
      </c>
      <c r="AC536">
        <v>2.9358499999999999E-2</v>
      </c>
      <c r="AD536">
        <v>759656.53</v>
      </c>
      <c r="AE536">
        <v>0</v>
      </c>
      <c r="AF536">
        <v>839720.18</v>
      </c>
      <c r="AH536">
        <v>1279821.25</v>
      </c>
      <c r="AJ536">
        <v>3673484.77</v>
      </c>
      <c r="AK536">
        <v>4630504.17</v>
      </c>
      <c r="AL536">
        <v>0.76925068795793827</v>
      </c>
      <c r="AO536">
        <v>273.10644935972061</v>
      </c>
      <c r="AP536">
        <v>2.5331846315991981E-2</v>
      </c>
    </row>
    <row r="537" spans="1:42" x14ac:dyDescent="0.25">
      <c r="A537" t="s">
        <v>1254</v>
      </c>
      <c r="B537" t="s">
        <v>1255</v>
      </c>
      <c r="C537" t="s">
        <v>1256</v>
      </c>
      <c r="D537" t="s">
        <v>211</v>
      </c>
      <c r="F537">
        <v>137.5</v>
      </c>
      <c r="H537">
        <v>18752720</v>
      </c>
      <c r="I537">
        <v>1591801.99</v>
      </c>
      <c r="J537">
        <v>11576.74</v>
      </c>
      <c r="L537">
        <v>11.78</v>
      </c>
      <c r="M537">
        <v>8.15</v>
      </c>
      <c r="N537">
        <v>1120.6199999999999</v>
      </c>
      <c r="P537">
        <v>14.28</v>
      </c>
      <c r="Q537">
        <v>1963.5</v>
      </c>
      <c r="S537">
        <v>0.29609999999999997</v>
      </c>
      <c r="T537">
        <v>0.29609999999999997</v>
      </c>
      <c r="V537">
        <v>471332.56</v>
      </c>
      <c r="X537">
        <v>13745.89</v>
      </c>
      <c r="Y537">
        <v>483060.43000000005</v>
      </c>
      <c r="Z537">
        <v>968138.88000000012</v>
      </c>
      <c r="AA537">
        <v>0.60820308435473192</v>
      </c>
      <c r="AB537">
        <v>18752720</v>
      </c>
      <c r="AC537">
        <v>1.7131500000000001E-2</v>
      </c>
      <c r="AD537">
        <v>321262.21999999997</v>
      </c>
      <c r="AE537">
        <v>0</v>
      </c>
      <c r="AF537">
        <v>471332.56</v>
      </c>
      <c r="AH537">
        <v>32488.42</v>
      </c>
      <c r="AJ537">
        <v>470331.56</v>
      </c>
      <c r="AK537">
        <v>955410.01</v>
      </c>
      <c r="AL537">
        <v>0.60020656840616216</v>
      </c>
      <c r="AO537">
        <v>99.970109090909091</v>
      </c>
      <c r="AP537">
        <v>1.4387425143263884E-2</v>
      </c>
    </row>
    <row r="538" spans="1:42" x14ac:dyDescent="0.25">
      <c r="A538" t="s">
        <v>1257</v>
      </c>
      <c r="B538" t="s">
        <v>1258</v>
      </c>
      <c r="C538" t="s">
        <v>1256</v>
      </c>
      <c r="D538" t="s">
        <v>102</v>
      </c>
      <c r="F538">
        <v>499.75</v>
      </c>
      <c r="H538">
        <v>36753922</v>
      </c>
      <c r="I538">
        <v>6704587.7599999998</v>
      </c>
      <c r="J538">
        <v>13415.88</v>
      </c>
      <c r="L538">
        <v>5.48</v>
      </c>
      <c r="M538">
        <v>5.48</v>
      </c>
      <c r="N538">
        <v>2738.63</v>
      </c>
      <c r="P538">
        <v>41.6</v>
      </c>
      <c r="Q538">
        <v>20789.599999999999</v>
      </c>
      <c r="S538">
        <v>0.1804</v>
      </c>
      <c r="T538">
        <v>0.1804</v>
      </c>
      <c r="V538">
        <v>1209507.6299999999</v>
      </c>
      <c r="X538">
        <v>72609.52</v>
      </c>
      <c r="Y538">
        <v>3400739.8799999994</v>
      </c>
      <c r="Z538">
        <v>4682857.0299999993</v>
      </c>
      <c r="AA538">
        <v>0.698455624361907</v>
      </c>
      <c r="AB538">
        <v>38663819</v>
      </c>
      <c r="AC538">
        <v>2.5548999999999999E-2</v>
      </c>
      <c r="AD538">
        <v>987821.91</v>
      </c>
      <c r="AE538">
        <v>0</v>
      </c>
      <c r="AF538">
        <v>1209507.6299999999</v>
      </c>
      <c r="AH538">
        <v>537876.01</v>
      </c>
      <c r="AJ538">
        <v>3238546.39</v>
      </c>
      <c r="AK538">
        <v>4520663.54</v>
      </c>
      <c r="AL538">
        <v>0.67426420561910883</v>
      </c>
      <c r="AO538">
        <v>145.29168584292148</v>
      </c>
      <c r="AP538">
        <v>1.6061695226272026E-2</v>
      </c>
    </row>
    <row r="539" spans="1:42" x14ac:dyDescent="0.25">
      <c r="A539" t="s">
        <v>1259</v>
      </c>
      <c r="B539" t="s">
        <v>1260</v>
      </c>
      <c r="C539" t="s">
        <v>1256</v>
      </c>
      <c r="D539" t="s">
        <v>211</v>
      </c>
      <c r="F539">
        <v>642.4</v>
      </c>
      <c r="H539">
        <v>86808812</v>
      </c>
      <c r="I539">
        <v>8232762.3200000003</v>
      </c>
      <c r="J539">
        <v>12815.63</v>
      </c>
      <c r="L539">
        <v>10.54</v>
      </c>
      <c r="M539">
        <v>7.29</v>
      </c>
      <c r="N539">
        <v>4683.09</v>
      </c>
      <c r="P539">
        <v>21.52</v>
      </c>
      <c r="Q539">
        <v>13824.44</v>
      </c>
      <c r="S539">
        <v>0.2555</v>
      </c>
      <c r="T539">
        <v>0.2555</v>
      </c>
      <c r="V539">
        <v>2103470.77</v>
      </c>
      <c r="X539">
        <v>121488.07</v>
      </c>
      <c r="Y539">
        <v>3392399.2600000002</v>
      </c>
      <c r="Z539">
        <v>5617358.0999999996</v>
      </c>
      <c r="AA539">
        <v>0.68231753592031297</v>
      </c>
      <c r="AB539">
        <v>86808812</v>
      </c>
      <c r="AC539">
        <v>1.8434800000000001E-2</v>
      </c>
      <c r="AD539">
        <v>1600303.08</v>
      </c>
      <c r="AE539">
        <v>0</v>
      </c>
      <c r="AF539">
        <v>2103470.77</v>
      </c>
      <c r="AH539">
        <v>385753.35</v>
      </c>
      <c r="AJ539">
        <v>3269852.18</v>
      </c>
      <c r="AK539">
        <v>5494811.0199999996</v>
      </c>
      <c r="AL539">
        <v>0.66743224283924174</v>
      </c>
      <c r="AO539">
        <v>189.11592465753426</v>
      </c>
      <c r="AP539">
        <v>2.2109599321579583E-2</v>
      </c>
    </row>
    <row r="540" spans="1:42" x14ac:dyDescent="0.25">
      <c r="A540" t="s">
        <v>1261</v>
      </c>
      <c r="B540" t="s">
        <v>1262</v>
      </c>
      <c r="C540" t="s">
        <v>1256</v>
      </c>
      <c r="D540" t="s">
        <v>211</v>
      </c>
      <c r="F540">
        <v>353.62</v>
      </c>
      <c r="H540">
        <v>29207659</v>
      </c>
      <c r="I540">
        <v>4319628.2699999996</v>
      </c>
      <c r="J540">
        <v>12215.45</v>
      </c>
      <c r="L540">
        <v>6.76</v>
      </c>
      <c r="M540">
        <v>4.68</v>
      </c>
      <c r="N540">
        <v>1654.94</v>
      </c>
      <c r="P540">
        <v>52.56</v>
      </c>
      <c r="Q540">
        <v>18586.259999999998</v>
      </c>
      <c r="S540">
        <v>0.1522</v>
      </c>
      <c r="T540">
        <v>0.1522</v>
      </c>
      <c r="V540">
        <v>657447.42000000004</v>
      </c>
      <c r="X540">
        <v>49305.32</v>
      </c>
      <c r="Y540">
        <v>2481750.7000000007</v>
      </c>
      <c r="Z540">
        <v>3188503.4400000004</v>
      </c>
      <c r="AA540">
        <v>0.73814301618134393</v>
      </c>
      <c r="AB540">
        <v>29207659</v>
      </c>
      <c r="AC540">
        <v>2.7418700000000001E-2</v>
      </c>
      <c r="AD540">
        <v>800836.03</v>
      </c>
      <c r="AE540">
        <v>21823.74</v>
      </c>
      <c r="AF540">
        <v>679271.16</v>
      </c>
      <c r="AH540">
        <v>322179.06</v>
      </c>
      <c r="AJ540">
        <v>2397385.86</v>
      </c>
      <c r="AK540">
        <v>3125962.34</v>
      </c>
      <c r="AL540">
        <v>0.72366466385775374</v>
      </c>
      <c r="AO540">
        <v>139.43023584638877</v>
      </c>
      <c r="AP540">
        <v>1.5772845171256926E-2</v>
      </c>
    </row>
    <row r="541" spans="1:42" x14ac:dyDescent="0.25">
      <c r="A541" t="s">
        <v>1263</v>
      </c>
      <c r="B541" t="s">
        <v>1264</v>
      </c>
      <c r="C541" t="s">
        <v>1256</v>
      </c>
      <c r="D541" t="s">
        <v>102</v>
      </c>
      <c r="F541">
        <v>270.45</v>
      </c>
      <c r="H541">
        <v>17177459</v>
      </c>
      <c r="I541">
        <v>3546711.85</v>
      </c>
      <c r="J541">
        <v>13114.11</v>
      </c>
      <c r="L541">
        <v>4.84</v>
      </c>
      <c r="M541">
        <v>4.84</v>
      </c>
      <c r="N541">
        <v>1308.97</v>
      </c>
      <c r="P541">
        <v>50.26</v>
      </c>
      <c r="Q541">
        <v>13592.81</v>
      </c>
      <c r="S541">
        <v>0.15759999999999999</v>
      </c>
      <c r="T541">
        <v>0.15759999999999999</v>
      </c>
      <c r="V541">
        <v>558961.78</v>
      </c>
      <c r="X541">
        <v>38221.56</v>
      </c>
      <c r="Y541">
        <v>1697727.4500000004</v>
      </c>
      <c r="Z541">
        <v>2294910.7900000005</v>
      </c>
      <c r="AA541">
        <v>0.64705306973274423</v>
      </c>
      <c r="AB541">
        <v>18433536</v>
      </c>
      <c r="AC541">
        <v>4.0352199999999998E-2</v>
      </c>
      <c r="AD541">
        <v>743833.73</v>
      </c>
      <c r="AE541">
        <v>29135.81</v>
      </c>
      <c r="AF541">
        <v>588097.59</v>
      </c>
      <c r="AH541">
        <v>203170.13</v>
      </c>
      <c r="AJ541">
        <v>1626019.17</v>
      </c>
      <c r="AK541">
        <v>2252338.3199999998</v>
      </c>
      <c r="AL541">
        <v>0.63504970667408456</v>
      </c>
      <c r="AO541">
        <v>141.32579034941764</v>
      </c>
      <c r="AP541">
        <v>1.6969724157603464E-2</v>
      </c>
    </row>
    <row r="542" spans="1:42" x14ac:dyDescent="0.25">
      <c r="A542" t="s">
        <v>1265</v>
      </c>
      <c r="B542" t="s">
        <v>1266</v>
      </c>
      <c r="C542" t="s">
        <v>1256</v>
      </c>
      <c r="D542" t="s">
        <v>222</v>
      </c>
      <c r="F542">
        <v>518.82000000000005</v>
      </c>
      <c r="H542">
        <v>134737111</v>
      </c>
      <c r="I542">
        <v>7003200.9699999997</v>
      </c>
      <c r="J542">
        <v>13498.32</v>
      </c>
      <c r="L542">
        <v>19.23</v>
      </c>
      <c r="M542">
        <v>5.91</v>
      </c>
      <c r="N542">
        <v>3066.22</v>
      </c>
      <c r="P542">
        <v>36.24</v>
      </c>
      <c r="Q542">
        <v>18802.03</v>
      </c>
      <c r="S542">
        <v>0.19689999999999999</v>
      </c>
      <c r="T542">
        <v>0.19689999999999999</v>
      </c>
      <c r="V542">
        <v>1378930.27</v>
      </c>
      <c r="X542">
        <v>164602.97</v>
      </c>
      <c r="Y542">
        <v>2667948.6000000006</v>
      </c>
      <c r="Z542">
        <v>4211481.8400000008</v>
      </c>
      <c r="AA542">
        <v>0.60136526968752702</v>
      </c>
      <c r="AB542">
        <v>134737111</v>
      </c>
      <c r="AC542">
        <v>1.6610199999999999E-2</v>
      </c>
      <c r="AD542">
        <v>2238010.36</v>
      </c>
      <c r="AE542">
        <v>169152.86</v>
      </c>
      <c r="AF542">
        <v>1548083.13</v>
      </c>
      <c r="AH542">
        <v>185855.62</v>
      </c>
      <c r="AJ542">
        <v>2593860.09</v>
      </c>
      <c r="AK542">
        <v>4306546.1899999995</v>
      </c>
      <c r="AL542">
        <v>0.61493968378862607</v>
      </c>
      <c r="AO542">
        <v>317.26411857677033</v>
      </c>
      <c r="AP542">
        <v>3.822157309776817E-2</v>
      </c>
    </row>
    <row r="543" spans="1:42" x14ac:dyDescent="0.25">
      <c r="A543" t="s">
        <v>1267</v>
      </c>
      <c r="B543" t="s">
        <v>1268</v>
      </c>
      <c r="C543" t="s">
        <v>1256</v>
      </c>
      <c r="D543" t="s">
        <v>102</v>
      </c>
      <c r="F543">
        <v>288.89</v>
      </c>
      <c r="H543">
        <v>61682041</v>
      </c>
      <c r="I543">
        <v>3942076.17</v>
      </c>
      <c r="J543">
        <v>13645.59</v>
      </c>
      <c r="L543">
        <v>15.64</v>
      </c>
      <c r="M543">
        <v>15.64</v>
      </c>
      <c r="N543">
        <v>4518.2299999999996</v>
      </c>
      <c r="P543">
        <v>13.76</v>
      </c>
      <c r="Q543">
        <v>3975.12</v>
      </c>
      <c r="S543">
        <v>0.70030000000000003</v>
      </c>
      <c r="T543">
        <v>0.70030000000000003</v>
      </c>
      <c r="V543">
        <v>2760635.94</v>
      </c>
      <c r="X543">
        <v>456715.41</v>
      </c>
      <c r="Y543">
        <v>882166.3</v>
      </c>
      <c r="Z543">
        <v>4099517.6500000004</v>
      </c>
      <c r="AA543">
        <v>1</v>
      </c>
      <c r="AB543">
        <v>61682041</v>
      </c>
      <c r="AC543">
        <v>3.3695999999999997E-2</v>
      </c>
      <c r="AD543">
        <v>2078438.05</v>
      </c>
      <c r="AE543">
        <v>0</v>
      </c>
      <c r="AF543">
        <v>2760635.94</v>
      </c>
      <c r="AH543">
        <v>496453.92</v>
      </c>
      <c r="AJ543">
        <v>882166.3</v>
      </c>
      <c r="AK543">
        <v>4099517.6500000004</v>
      </c>
      <c r="AL543">
        <v>1.0399387209202506</v>
      </c>
      <c r="AO543">
        <v>1580.9318771850878</v>
      </c>
      <c r="AP543">
        <v>0.11140710907782039</v>
      </c>
    </row>
    <row r="544" spans="1:42" x14ac:dyDescent="0.25">
      <c r="A544" t="s">
        <v>1269</v>
      </c>
      <c r="B544" t="s">
        <v>1270</v>
      </c>
      <c r="C544" t="s">
        <v>1271</v>
      </c>
      <c r="D544" t="s">
        <v>97</v>
      </c>
      <c r="F544">
        <v>110.65</v>
      </c>
      <c r="H544">
        <v>0</v>
      </c>
      <c r="I544">
        <v>1714710.5</v>
      </c>
      <c r="J544">
        <v>15496.7</v>
      </c>
      <c r="L544">
        <v>0</v>
      </c>
      <c r="M544">
        <v>0</v>
      </c>
      <c r="N544">
        <v>0</v>
      </c>
      <c r="P544">
        <v>0</v>
      </c>
      <c r="Q544">
        <v>0</v>
      </c>
      <c r="S544">
        <v>0</v>
      </c>
      <c r="T544">
        <v>0.1</v>
      </c>
      <c r="V544">
        <v>171471.05</v>
      </c>
      <c r="X544">
        <v>0</v>
      </c>
      <c r="Y544">
        <v>1175293.04</v>
      </c>
      <c r="Z544">
        <v>1346764.09</v>
      </c>
      <c r="AA544">
        <v>0.78541776585610223</v>
      </c>
      <c r="AB544">
        <v>0</v>
      </c>
      <c r="AC544">
        <v>0</v>
      </c>
      <c r="AD544">
        <v>0</v>
      </c>
      <c r="AE544">
        <v>0</v>
      </c>
      <c r="AF544">
        <v>171471.05</v>
      </c>
      <c r="AH544">
        <v>0</v>
      </c>
      <c r="AJ544">
        <v>1175293.04</v>
      </c>
      <c r="AK544">
        <v>1346764.09</v>
      </c>
      <c r="AL544">
        <v>0.78541776585610223</v>
      </c>
      <c r="AO544">
        <v>0</v>
      </c>
      <c r="AP544">
        <v>0</v>
      </c>
    </row>
    <row r="545" spans="1:42" x14ac:dyDescent="0.25">
      <c r="A545" t="s">
        <v>1272</v>
      </c>
      <c r="B545" t="s">
        <v>1273</v>
      </c>
      <c r="C545" t="s">
        <v>1271</v>
      </c>
      <c r="D545" t="s">
        <v>97</v>
      </c>
      <c r="F545">
        <v>999</v>
      </c>
      <c r="H545">
        <v>0</v>
      </c>
      <c r="I545">
        <v>15148150.52</v>
      </c>
      <c r="J545">
        <v>15163.31</v>
      </c>
      <c r="L545">
        <v>0</v>
      </c>
      <c r="M545">
        <v>0</v>
      </c>
      <c r="N545">
        <v>0</v>
      </c>
      <c r="P545">
        <v>0</v>
      </c>
      <c r="Q545">
        <v>0</v>
      </c>
      <c r="S545">
        <v>0</v>
      </c>
      <c r="T545">
        <v>0.1</v>
      </c>
      <c r="V545">
        <v>1514815.05</v>
      </c>
      <c r="X545">
        <v>0</v>
      </c>
      <c r="Y545">
        <v>4794783.2</v>
      </c>
      <c r="Z545">
        <v>6309598.25</v>
      </c>
      <c r="AA545">
        <v>0.41652598062512519</v>
      </c>
      <c r="AB545">
        <v>0</v>
      </c>
      <c r="AC545">
        <v>0</v>
      </c>
      <c r="AD545">
        <v>0</v>
      </c>
      <c r="AE545">
        <v>0</v>
      </c>
      <c r="AF545">
        <v>1514815.05</v>
      </c>
      <c r="AH545">
        <v>0</v>
      </c>
      <c r="AJ545">
        <v>4794783.2</v>
      </c>
      <c r="AK545">
        <v>6309598.25</v>
      </c>
      <c r="AL545">
        <v>0.41652598062512519</v>
      </c>
      <c r="AO545">
        <v>0</v>
      </c>
      <c r="AP545">
        <v>0</v>
      </c>
    </row>
    <row r="546" spans="1:42" x14ac:dyDescent="0.25">
      <c r="A546" t="s">
        <v>1274</v>
      </c>
      <c r="B546" t="s">
        <v>1275</v>
      </c>
      <c r="C546" t="s">
        <v>1271</v>
      </c>
      <c r="D546" t="s">
        <v>102</v>
      </c>
      <c r="F546">
        <v>36995.78</v>
      </c>
      <c r="H546">
        <v>3680214044</v>
      </c>
      <c r="I546">
        <v>574680013.19000006</v>
      </c>
      <c r="J546">
        <v>15533.66</v>
      </c>
      <c r="L546">
        <v>6.4</v>
      </c>
      <c r="M546">
        <v>6.4</v>
      </c>
      <c r="N546">
        <v>236772.99</v>
      </c>
      <c r="P546">
        <v>30.58</v>
      </c>
      <c r="Q546">
        <v>1131330.95</v>
      </c>
      <c r="S546">
        <v>0.2167</v>
      </c>
      <c r="T546">
        <v>0.2167</v>
      </c>
      <c r="V546">
        <v>124533158.84999999</v>
      </c>
      <c r="X546">
        <v>3863547.5</v>
      </c>
      <c r="Y546">
        <v>201006696.33999994</v>
      </c>
      <c r="Z546">
        <v>329403402.68999994</v>
      </c>
      <c r="AA546">
        <v>0.57319446497105331</v>
      </c>
      <c r="AB546">
        <v>4940611804</v>
      </c>
      <c r="AC546">
        <v>5.4916399999999997E-2</v>
      </c>
      <c r="AD546">
        <v>271320614.06999999</v>
      </c>
      <c r="AE546">
        <v>31808841.539999999</v>
      </c>
      <c r="AF546">
        <v>156342000.38999999</v>
      </c>
      <c r="AH546">
        <v>28592050.34</v>
      </c>
      <c r="AJ546">
        <v>188803450.99000001</v>
      </c>
      <c r="AK546">
        <v>349008998.88</v>
      </c>
      <c r="AL546">
        <v>0.6073101393289817</v>
      </c>
      <c r="AO546">
        <v>104.4321136086332</v>
      </c>
      <c r="AP546">
        <v>1.1070051237642747E-2</v>
      </c>
    </row>
    <row r="547" spans="1:42" x14ac:dyDescent="0.25">
      <c r="A547" t="s">
        <v>1276</v>
      </c>
      <c r="B547" t="s">
        <v>1277</v>
      </c>
      <c r="C547" t="s">
        <v>1271</v>
      </c>
      <c r="D547" t="s">
        <v>102</v>
      </c>
      <c r="F547">
        <v>5337.12</v>
      </c>
      <c r="H547">
        <v>1232357276</v>
      </c>
      <c r="I547">
        <v>68866199.280000001</v>
      </c>
      <c r="J547">
        <v>12903.25</v>
      </c>
      <c r="L547">
        <v>17.89</v>
      </c>
      <c r="M547">
        <v>17.89</v>
      </c>
      <c r="N547">
        <v>95481.07</v>
      </c>
      <c r="P547">
        <v>35.520000000000003</v>
      </c>
      <c r="Q547">
        <v>189574.5</v>
      </c>
      <c r="S547">
        <v>0.80069999999999997</v>
      </c>
      <c r="T547">
        <v>0.80069999999999997</v>
      </c>
      <c r="V547">
        <v>55141165.759999998</v>
      </c>
      <c r="X547">
        <v>585801.57999999996</v>
      </c>
      <c r="Y547">
        <v>5240960.4600000009</v>
      </c>
      <c r="Z547">
        <v>60967927.799999997</v>
      </c>
      <c r="AA547">
        <v>0.88530989712548569</v>
      </c>
      <c r="AB547">
        <v>1271878562</v>
      </c>
      <c r="AC547">
        <v>5.2847499999999999E-2</v>
      </c>
      <c r="AD547">
        <v>67215602.299999997</v>
      </c>
      <c r="AE547">
        <v>9668001.3300000001</v>
      </c>
      <c r="AF547">
        <v>64809167.090000004</v>
      </c>
      <c r="AH547">
        <v>541747.17000000004</v>
      </c>
      <c r="AJ547">
        <v>5178827.42</v>
      </c>
      <c r="AK547">
        <v>70573796.090000004</v>
      </c>
      <c r="AL547">
        <v>1.0247958625254918</v>
      </c>
      <c r="AO547">
        <v>109.75986674461132</v>
      </c>
      <c r="AP547">
        <v>8.3005536396674774E-3</v>
      </c>
    </row>
    <row r="548" spans="1:42" x14ac:dyDescent="0.25">
      <c r="A548" t="s">
        <v>1278</v>
      </c>
      <c r="B548" t="s">
        <v>1279</v>
      </c>
      <c r="C548" t="s">
        <v>1271</v>
      </c>
      <c r="D548" t="s">
        <v>102</v>
      </c>
      <c r="F548">
        <v>11414.96</v>
      </c>
      <c r="H548">
        <v>1445171334</v>
      </c>
      <c r="I548">
        <v>178707948.53999999</v>
      </c>
      <c r="J548">
        <v>15655.59</v>
      </c>
      <c r="L548">
        <v>8.08</v>
      </c>
      <c r="M548">
        <v>8.08</v>
      </c>
      <c r="N548">
        <v>92232.87</v>
      </c>
      <c r="P548">
        <v>14.82</v>
      </c>
      <c r="Q548">
        <v>169169.7</v>
      </c>
      <c r="S548">
        <v>0.29270000000000002</v>
      </c>
      <c r="T548">
        <v>0.29270000000000002</v>
      </c>
      <c r="V548">
        <v>52307816.530000001</v>
      </c>
      <c r="X548">
        <v>2165638.79</v>
      </c>
      <c r="Y548">
        <v>61076288.600000001</v>
      </c>
      <c r="Z548">
        <v>115549743.92</v>
      </c>
      <c r="AA548">
        <v>0.64658424465175168</v>
      </c>
      <c r="AB548">
        <v>1633610783</v>
      </c>
      <c r="AC548">
        <v>4.5085500000000001E-2</v>
      </c>
      <c r="AD548">
        <v>73652158.950000003</v>
      </c>
      <c r="AE548">
        <v>6247489.0199999996</v>
      </c>
      <c r="AF548">
        <v>58555305.549999997</v>
      </c>
      <c r="AH548">
        <v>10334565.84</v>
      </c>
      <c r="AJ548">
        <v>57423890.200000003</v>
      </c>
      <c r="AK548">
        <v>118144834.53999999</v>
      </c>
      <c r="AL548">
        <v>0.66110565033740387</v>
      </c>
      <c r="AO548">
        <v>189.71934987069602</v>
      </c>
      <c r="AP548">
        <v>1.8330372194704674E-2</v>
      </c>
    </row>
    <row r="549" spans="1:42" x14ac:dyDescent="0.25">
      <c r="A549" t="s">
        <v>1280</v>
      </c>
      <c r="B549" t="s">
        <v>1281</v>
      </c>
      <c r="C549" t="s">
        <v>1271</v>
      </c>
      <c r="D549" t="s">
        <v>102</v>
      </c>
      <c r="F549">
        <v>13241.69</v>
      </c>
      <c r="H549">
        <v>583746021</v>
      </c>
      <c r="I549">
        <v>230763908.41999999</v>
      </c>
      <c r="J549">
        <v>17427.07</v>
      </c>
      <c r="L549">
        <v>2.52</v>
      </c>
      <c r="M549">
        <v>2.52</v>
      </c>
      <c r="N549">
        <v>33369.050000000003</v>
      </c>
      <c r="P549">
        <v>88.54</v>
      </c>
      <c r="Q549">
        <v>1172419.23</v>
      </c>
      <c r="S549">
        <v>9.1200000000000003E-2</v>
      </c>
      <c r="T549">
        <v>9.1200000000000003E-2</v>
      </c>
      <c r="V549">
        <v>21045668.440000001</v>
      </c>
      <c r="X549">
        <v>3508946.16</v>
      </c>
      <c r="Y549">
        <v>135266080.41</v>
      </c>
      <c r="Z549">
        <v>159820695.00999999</v>
      </c>
      <c r="AA549">
        <v>0.69257231819422826</v>
      </c>
      <c r="AB549">
        <v>763709337</v>
      </c>
      <c r="AC549">
        <v>3.5440800000000001E-2</v>
      </c>
      <c r="AD549">
        <v>27066469.870000001</v>
      </c>
      <c r="AE549">
        <v>549097.09</v>
      </c>
      <c r="AF549">
        <v>21594765.530000001</v>
      </c>
      <c r="AH549">
        <v>38781526</v>
      </c>
      <c r="AJ549">
        <v>123343565.77</v>
      </c>
      <c r="AK549">
        <v>148447277.46000001</v>
      </c>
      <c r="AL549">
        <v>0.64328637210382023</v>
      </c>
      <c r="AO549">
        <v>264.99232046664741</v>
      </c>
      <c r="AP549">
        <v>2.3637659241985805E-2</v>
      </c>
    </row>
    <row r="550" spans="1:42" x14ac:dyDescent="0.25">
      <c r="A550" t="s">
        <v>1282</v>
      </c>
      <c r="B550" t="s">
        <v>1283</v>
      </c>
      <c r="C550" t="s">
        <v>1271</v>
      </c>
      <c r="D550" t="s">
        <v>102</v>
      </c>
      <c r="F550">
        <v>20330.95</v>
      </c>
      <c r="H550">
        <v>3114846684</v>
      </c>
      <c r="I550">
        <v>293175929.98000002</v>
      </c>
      <c r="J550">
        <v>14420.17</v>
      </c>
      <c r="L550">
        <v>10.62</v>
      </c>
      <c r="M550">
        <v>10.62</v>
      </c>
      <c r="N550">
        <v>215914.68</v>
      </c>
      <c r="P550">
        <v>1.71</v>
      </c>
      <c r="Q550">
        <v>34765.919999999998</v>
      </c>
      <c r="S550">
        <v>0.42630000000000001</v>
      </c>
      <c r="T550">
        <v>0.42630000000000001</v>
      </c>
      <c r="V550">
        <v>124980898.95</v>
      </c>
      <c r="X550">
        <v>1723129.52</v>
      </c>
      <c r="Y550">
        <v>58023442.600000001</v>
      </c>
      <c r="Z550">
        <v>184727471.06999999</v>
      </c>
      <c r="AA550">
        <v>0.63009085050945957</v>
      </c>
      <c r="AB550">
        <v>3506282091</v>
      </c>
      <c r="AC550">
        <v>4.5606800000000003E-2</v>
      </c>
      <c r="AD550">
        <v>159910306.06</v>
      </c>
      <c r="AE550">
        <v>14890406.25</v>
      </c>
      <c r="AF550">
        <v>139871305.19999999</v>
      </c>
      <c r="AH550">
        <v>5784910.1100000003</v>
      </c>
      <c r="AJ550">
        <v>55883551.420000002</v>
      </c>
      <c r="AK550">
        <v>197477986.13999999</v>
      </c>
      <c r="AL550">
        <v>0.67358185289451156</v>
      </c>
      <c r="AO550">
        <v>84.754009035485311</v>
      </c>
      <c r="AP550">
        <v>8.7256790170951257E-3</v>
      </c>
    </row>
    <row r="551" spans="1:42" x14ac:dyDescent="0.25">
      <c r="A551" t="s">
        <v>1284</v>
      </c>
      <c r="B551" t="s">
        <v>1285</v>
      </c>
      <c r="C551" t="s">
        <v>1271</v>
      </c>
      <c r="D551" t="s">
        <v>102</v>
      </c>
      <c r="F551">
        <v>4359.5</v>
      </c>
      <c r="H551">
        <v>655919489</v>
      </c>
      <c r="I551">
        <v>56329336.170000002</v>
      </c>
      <c r="J551">
        <v>12921.05</v>
      </c>
      <c r="L551">
        <v>11.64</v>
      </c>
      <c r="M551">
        <v>11.64</v>
      </c>
      <c r="N551">
        <v>50744.58</v>
      </c>
      <c r="P551">
        <v>0.08</v>
      </c>
      <c r="Q551">
        <v>348.76</v>
      </c>
      <c r="S551">
        <v>0.48359999999999997</v>
      </c>
      <c r="T551">
        <v>0.48359999999999997</v>
      </c>
      <c r="V551">
        <v>27240866.969999999</v>
      </c>
      <c r="X551">
        <v>138739.48000000001</v>
      </c>
      <c r="Y551">
        <v>7262844.8399999999</v>
      </c>
      <c r="Z551">
        <v>34642451.289999999</v>
      </c>
      <c r="AA551">
        <v>0.61499839418398738</v>
      </c>
      <c r="AB551">
        <v>730538733</v>
      </c>
      <c r="AC551">
        <v>5.5715199999999999E-2</v>
      </c>
      <c r="AD551">
        <v>40702111.609999999</v>
      </c>
      <c r="AE551">
        <v>6509857.9000000004</v>
      </c>
      <c r="AF551">
        <v>33750724.869999997</v>
      </c>
      <c r="AH551">
        <v>168387.15</v>
      </c>
      <c r="AJ551">
        <v>7198015.5099999998</v>
      </c>
      <c r="AK551">
        <v>41087479.859999992</v>
      </c>
      <c r="AL551">
        <v>0.72941530388356413</v>
      </c>
      <c r="AO551">
        <v>31.824631265053334</v>
      </c>
      <c r="AP551">
        <v>3.3766850746927276E-3</v>
      </c>
    </row>
    <row r="552" spans="1:42" x14ac:dyDescent="0.25">
      <c r="A552" t="s">
        <v>1286</v>
      </c>
      <c r="B552" t="s">
        <v>1287</v>
      </c>
      <c r="C552" t="s">
        <v>1271</v>
      </c>
      <c r="D552" t="s">
        <v>102</v>
      </c>
      <c r="F552">
        <v>4111.1899999999996</v>
      </c>
      <c r="H552">
        <v>780881132</v>
      </c>
      <c r="I552">
        <v>51467877.350000001</v>
      </c>
      <c r="J552">
        <v>12518.97</v>
      </c>
      <c r="L552">
        <v>15.17</v>
      </c>
      <c r="M552">
        <v>15.17</v>
      </c>
      <c r="N552">
        <v>62366.75</v>
      </c>
      <c r="P552">
        <v>10.49</v>
      </c>
      <c r="Q552">
        <v>43126.38</v>
      </c>
      <c r="S552">
        <v>0.67679999999999996</v>
      </c>
      <c r="T552">
        <v>0.67679999999999996</v>
      </c>
      <c r="V552">
        <v>34833459.390000001</v>
      </c>
      <c r="X552">
        <v>301322.86</v>
      </c>
      <c r="Y552">
        <v>7090647.7599999998</v>
      </c>
      <c r="Z552">
        <v>42225430.009999998</v>
      </c>
      <c r="AA552">
        <v>0.8204229936053502</v>
      </c>
      <c r="AB552">
        <v>835372003</v>
      </c>
      <c r="AC552">
        <v>5.2465100000000001E-2</v>
      </c>
      <c r="AD552">
        <v>43827875.670000002</v>
      </c>
      <c r="AE552">
        <v>6087420.9299999997</v>
      </c>
      <c r="AF552">
        <v>40920880.32</v>
      </c>
      <c r="AH552">
        <v>261210.85</v>
      </c>
      <c r="AJ552">
        <v>7043740.29</v>
      </c>
      <c r="AK552">
        <v>48265943.469999999</v>
      </c>
      <c r="AL552">
        <v>0.93778772226750862</v>
      </c>
      <c r="AO552">
        <v>73.293343289899042</v>
      </c>
      <c r="AP552">
        <v>6.2429704743529792E-3</v>
      </c>
    </row>
    <row r="553" spans="1:42" x14ac:dyDescent="0.25">
      <c r="A553" t="s">
        <v>1288</v>
      </c>
      <c r="B553" t="s">
        <v>1289</v>
      </c>
      <c r="C553" t="s">
        <v>1271</v>
      </c>
      <c r="D553" t="s">
        <v>102</v>
      </c>
      <c r="F553">
        <v>12034.25</v>
      </c>
      <c r="H553">
        <v>2982810997</v>
      </c>
      <c r="I553">
        <v>153546918.25999999</v>
      </c>
      <c r="J553">
        <v>12759.15</v>
      </c>
      <c r="L553">
        <v>19.420000000000002</v>
      </c>
      <c r="M553">
        <v>19.420000000000002</v>
      </c>
      <c r="N553">
        <v>233705.13</v>
      </c>
      <c r="P553">
        <v>56.1</v>
      </c>
      <c r="Q553">
        <v>675121.42</v>
      </c>
      <c r="S553">
        <v>0.85560000000000003</v>
      </c>
      <c r="T553">
        <v>0.85560000000000003</v>
      </c>
      <c r="V553">
        <v>131374743.26000001</v>
      </c>
      <c r="X553">
        <v>1150011.97</v>
      </c>
      <c r="Y553">
        <v>9630850.3199999966</v>
      </c>
      <c r="Z553">
        <v>142155605.55000001</v>
      </c>
      <c r="AA553">
        <v>0.92581216973230851</v>
      </c>
      <c r="AB553">
        <v>3003219998</v>
      </c>
      <c r="AC553">
        <v>4.9958700000000002E-2</v>
      </c>
      <c r="AD553">
        <v>150036966.91</v>
      </c>
      <c r="AE553">
        <v>15967398.550000001</v>
      </c>
      <c r="AF553">
        <v>147342141.81</v>
      </c>
      <c r="AH553">
        <v>693817.79</v>
      </c>
      <c r="AJ553">
        <v>9579377.4800000004</v>
      </c>
      <c r="AK553">
        <v>158071531.25999999</v>
      </c>
      <c r="AL553">
        <v>1.0294672993197982</v>
      </c>
      <c r="AO553">
        <v>95.561582150944176</v>
      </c>
      <c r="AP553">
        <v>7.2752630459967625E-3</v>
      </c>
    </row>
    <row r="554" spans="1:42" x14ac:dyDescent="0.25">
      <c r="A554" t="s">
        <v>1290</v>
      </c>
      <c r="B554" t="s">
        <v>1291</v>
      </c>
      <c r="C554" t="s">
        <v>1271</v>
      </c>
      <c r="D554" t="s">
        <v>102</v>
      </c>
      <c r="F554">
        <v>5510.53</v>
      </c>
      <c r="H554">
        <v>1395855161</v>
      </c>
      <c r="I554">
        <v>67714206.489999995</v>
      </c>
      <c r="J554">
        <v>12288.14</v>
      </c>
      <c r="L554">
        <v>20.61</v>
      </c>
      <c r="M554">
        <v>20.61</v>
      </c>
      <c r="N554">
        <v>113572.02</v>
      </c>
      <c r="P554">
        <v>75.34</v>
      </c>
      <c r="Q554">
        <v>415163.33</v>
      </c>
      <c r="S554">
        <v>0.89049999999999996</v>
      </c>
      <c r="T554">
        <v>0.89049999999999996</v>
      </c>
      <c r="V554">
        <v>60299500.869999997</v>
      </c>
      <c r="X554">
        <v>952897.02</v>
      </c>
      <c r="Y554">
        <v>4268601.67</v>
      </c>
      <c r="Z554">
        <v>65520999.560000002</v>
      </c>
      <c r="AA554">
        <v>0.96761083022771766</v>
      </c>
      <c r="AB554">
        <v>1456180331</v>
      </c>
      <c r="AC554">
        <v>4.9278200000000001E-2</v>
      </c>
      <c r="AD554">
        <v>71757945.579999998</v>
      </c>
      <c r="AE554">
        <v>10203745.01</v>
      </c>
      <c r="AF554">
        <v>70503245.879999995</v>
      </c>
      <c r="AH554">
        <v>194064.3</v>
      </c>
      <c r="AJ554">
        <v>4262316.08</v>
      </c>
      <c r="AK554">
        <v>75718458.979999989</v>
      </c>
      <c r="AL554">
        <v>1.1182063986998365</v>
      </c>
      <c r="AO554">
        <v>172.9229348175221</v>
      </c>
      <c r="AP554">
        <v>1.2584738686397394E-2</v>
      </c>
    </row>
    <row r="555" spans="1:42" x14ac:dyDescent="0.25">
      <c r="A555" t="s">
        <v>1292</v>
      </c>
      <c r="B555" t="s">
        <v>1293</v>
      </c>
      <c r="C555" t="s">
        <v>1294</v>
      </c>
      <c r="D555" t="s">
        <v>97</v>
      </c>
      <c r="F555">
        <v>147</v>
      </c>
      <c r="H555">
        <v>0</v>
      </c>
      <c r="I555">
        <v>2128192.63</v>
      </c>
      <c r="J555">
        <v>14477.5</v>
      </c>
      <c r="L555">
        <v>0</v>
      </c>
      <c r="M555">
        <v>0</v>
      </c>
      <c r="N555">
        <v>0</v>
      </c>
      <c r="P555">
        <v>0</v>
      </c>
      <c r="Q555">
        <v>0</v>
      </c>
      <c r="S555">
        <v>0</v>
      </c>
      <c r="T555">
        <v>0.1</v>
      </c>
      <c r="V555">
        <v>212819.26</v>
      </c>
      <c r="X555">
        <v>0</v>
      </c>
      <c r="Y555">
        <v>724877</v>
      </c>
      <c r="Z555">
        <v>937696.26</v>
      </c>
      <c r="AA555">
        <v>0.44060685427709617</v>
      </c>
      <c r="AB555">
        <v>0</v>
      </c>
      <c r="AC555">
        <v>0</v>
      </c>
      <c r="AD555">
        <v>0</v>
      </c>
      <c r="AE555">
        <v>0</v>
      </c>
      <c r="AF555">
        <v>212819.26</v>
      </c>
      <c r="AH555">
        <v>0</v>
      </c>
      <c r="AJ555">
        <v>724877</v>
      </c>
      <c r="AK555">
        <v>937696.26</v>
      </c>
      <c r="AL555">
        <v>0.44060685427709617</v>
      </c>
      <c r="AO555">
        <v>0</v>
      </c>
      <c r="AP555">
        <v>0</v>
      </c>
    </row>
    <row r="556" spans="1:42" x14ac:dyDescent="0.25">
      <c r="A556" t="s">
        <v>1295</v>
      </c>
      <c r="B556" t="s">
        <v>1296</v>
      </c>
      <c r="C556" t="s">
        <v>1294</v>
      </c>
      <c r="D556" t="s">
        <v>97</v>
      </c>
      <c r="F556">
        <v>26.65</v>
      </c>
      <c r="H556">
        <v>0</v>
      </c>
      <c r="I556">
        <v>369408.17</v>
      </c>
      <c r="J556">
        <v>13861.46</v>
      </c>
      <c r="L556">
        <v>0</v>
      </c>
      <c r="M556">
        <v>0</v>
      </c>
      <c r="N556">
        <v>0</v>
      </c>
      <c r="P556">
        <v>0</v>
      </c>
      <c r="Q556">
        <v>0</v>
      </c>
      <c r="S556">
        <v>0</v>
      </c>
      <c r="T556">
        <v>0.1</v>
      </c>
      <c r="V556">
        <v>36940.81</v>
      </c>
      <c r="X556">
        <v>0</v>
      </c>
      <c r="Y556">
        <v>238679.67</v>
      </c>
      <c r="Z556">
        <v>275620.47999999998</v>
      </c>
      <c r="AA556">
        <v>0.74611365525564854</v>
      </c>
      <c r="AB556">
        <v>0</v>
      </c>
      <c r="AC556">
        <v>0</v>
      </c>
      <c r="AD556">
        <v>0</v>
      </c>
      <c r="AE556">
        <v>0</v>
      </c>
      <c r="AF556">
        <v>36940.81</v>
      </c>
      <c r="AH556">
        <v>0</v>
      </c>
      <c r="AJ556">
        <v>238679.67</v>
      </c>
      <c r="AK556">
        <v>275620.47999999998</v>
      </c>
      <c r="AL556">
        <v>0.74611365525564854</v>
      </c>
      <c r="AO556">
        <v>0</v>
      </c>
      <c r="AP556">
        <v>0</v>
      </c>
    </row>
    <row r="557" spans="1:42" x14ac:dyDescent="0.25">
      <c r="A557" t="s">
        <v>1297</v>
      </c>
      <c r="B557" t="s">
        <v>1298</v>
      </c>
      <c r="C557" t="s">
        <v>1299</v>
      </c>
      <c r="D557" t="s">
        <v>102</v>
      </c>
      <c r="F557">
        <v>271.37</v>
      </c>
      <c r="H557">
        <v>42473304</v>
      </c>
      <c r="I557">
        <v>3360201.67</v>
      </c>
      <c r="J557">
        <v>12382.36</v>
      </c>
      <c r="L557">
        <v>12.64</v>
      </c>
      <c r="M557">
        <v>12.64</v>
      </c>
      <c r="N557">
        <v>3430.11</v>
      </c>
      <c r="P557">
        <v>0.5</v>
      </c>
      <c r="Q557">
        <v>135.68</v>
      </c>
      <c r="S557">
        <v>0.54</v>
      </c>
      <c r="T557">
        <v>0.54</v>
      </c>
      <c r="V557">
        <v>1814508.9</v>
      </c>
      <c r="X557">
        <v>83801.509999999995</v>
      </c>
      <c r="Y557">
        <v>1186037.1400000004</v>
      </c>
      <c r="Z557">
        <v>3084347.5500000003</v>
      </c>
      <c r="AA557">
        <v>0.91790548690489771</v>
      </c>
      <c r="AB557">
        <v>42473304</v>
      </c>
      <c r="AC557">
        <v>5.13809E-2</v>
      </c>
      <c r="AD557">
        <v>2182316.58</v>
      </c>
      <c r="AE557">
        <v>198616.14</v>
      </c>
      <c r="AF557">
        <v>2013125.04</v>
      </c>
      <c r="AH557">
        <v>148685.29999999999</v>
      </c>
      <c r="AJ557">
        <v>1173830.8899999999</v>
      </c>
      <c r="AK557">
        <v>3270757.44</v>
      </c>
      <c r="AL557">
        <v>0.97338129112946958</v>
      </c>
      <c r="AO557">
        <v>308.80904300401664</v>
      </c>
      <c r="AP557">
        <v>2.5621438317358074E-2</v>
      </c>
    </row>
    <row r="558" spans="1:42" x14ac:dyDescent="0.25">
      <c r="A558" t="s">
        <v>1300</v>
      </c>
      <c r="B558" t="s">
        <v>1301</v>
      </c>
      <c r="C558" t="s">
        <v>1299</v>
      </c>
      <c r="D558" t="s">
        <v>102</v>
      </c>
      <c r="F558">
        <v>986.04</v>
      </c>
      <c r="H558">
        <v>128585934</v>
      </c>
      <c r="I558">
        <v>12069679.4</v>
      </c>
      <c r="J558">
        <v>12240.55</v>
      </c>
      <c r="L558">
        <v>10.65</v>
      </c>
      <c r="M558">
        <v>10.65</v>
      </c>
      <c r="N558">
        <v>10501.32</v>
      </c>
      <c r="P558">
        <v>1.63</v>
      </c>
      <c r="Q558">
        <v>1607.24</v>
      </c>
      <c r="S558">
        <v>0.42799999999999999</v>
      </c>
      <c r="T558">
        <v>0.42799999999999999</v>
      </c>
      <c r="V558">
        <v>5165822.78</v>
      </c>
      <c r="X558">
        <v>204558.93</v>
      </c>
      <c r="Y558">
        <v>3558147.5900000003</v>
      </c>
      <c r="Z558">
        <v>8928529.3000000007</v>
      </c>
      <c r="AA558">
        <v>0.73974867136901756</v>
      </c>
      <c r="AB558">
        <v>128585934</v>
      </c>
      <c r="AC558">
        <v>4.1602399999999998E-2</v>
      </c>
      <c r="AD558">
        <v>5349483.46</v>
      </c>
      <c r="AE558">
        <v>78606.77</v>
      </c>
      <c r="AF558">
        <v>5244429.55</v>
      </c>
      <c r="AH558">
        <v>281461.78000000003</v>
      </c>
      <c r="AJ558">
        <v>3484896.78</v>
      </c>
      <c r="AK558">
        <v>8933885.2599999998</v>
      </c>
      <c r="AL558">
        <v>0.74019242466374036</v>
      </c>
      <c r="AO558">
        <v>207.45500182548375</v>
      </c>
      <c r="AP558">
        <v>2.2896973046640626E-2</v>
      </c>
    </row>
    <row r="559" spans="1:42" x14ac:dyDescent="0.25">
      <c r="A559" t="s">
        <v>1302</v>
      </c>
      <c r="B559" t="s">
        <v>1303</v>
      </c>
      <c r="C559" t="s">
        <v>1299</v>
      </c>
      <c r="D559" t="s">
        <v>102</v>
      </c>
      <c r="F559">
        <v>268.5</v>
      </c>
      <c r="H559">
        <v>36900474</v>
      </c>
      <c r="I559">
        <v>3375230.41</v>
      </c>
      <c r="J559">
        <v>12570.69</v>
      </c>
      <c r="L559">
        <v>10.93</v>
      </c>
      <c r="M559">
        <v>10.93</v>
      </c>
      <c r="N559">
        <v>2934.7</v>
      </c>
      <c r="P559">
        <v>1</v>
      </c>
      <c r="Q559">
        <v>268.5</v>
      </c>
      <c r="S559">
        <v>0.44359999999999999</v>
      </c>
      <c r="T559">
        <v>0.44359999999999999</v>
      </c>
      <c r="V559">
        <v>1497252.2</v>
      </c>
      <c r="X559">
        <v>73453.06</v>
      </c>
      <c r="Y559">
        <v>773473.64</v>
      </c>
      <c r="Z559">
        <v>2344178.9</v>
      </c>
      <c r="AA559">
        <v>0.69452411102209755</v>
      </c>
      <c r="AB559">
        <v>36900474</v>
      </c>
      <c r="AC559">
        <v>5.0139599999999999E-2</v>
      </c>
      <c r="AD559">
        <v>1850175</v>
      </c>
      <c r="AE559">
        <v>156556.54999999999</v>
      </c>
      <c r="AF559">
        <v>1653808.75</v>
      </c>
      <c r="AH559">
        <v>42591.199999999997</v>
      </c>
      <c r="AJ559">
        <v>760463.05</v>
      </c>
      <c r="AK559">
        <v>2487724.8600000003</v>
      </c>
      <c r="AL559">
        <v>0.73705334386341947</v>
      </c>
      <c r="AO559">
        <v>273.56819366852886</v>
      </c>
      <c r="AP559">
        <v>2.952619929199083E-2</v>
      </c>
    </row>
    <row r="560" spans="1:42" x14ac:dyDescent="0.25">
      <c r="A560" t="s">
        <v>1304</v>
      </c>
      <c r="B560" t="s">
        <v>1305</v>
      </c>
      <c r="C560" t="s">
        <v>1299</v>
      </c>
      <c r="D560" t="s">
        <v>102</v>
      </c>
      <c r="F560">
        <v>895.55</v>
      </c>
      <c r="H560">
        <v>83324777</v>
      </c>
      <c r="I560">
        <v>11884640.75</v>
      </c>
      <c r="J560">
        <v>13270.77</v>
      </c>
      <c r="L560">
        <v>7.01</v>
      </c>
      <c r="M560">
        <v>7.01</v>
      </c>
      <c r="N560">
        <v>6277.8</v>
      </c>
      <c r="P560">
        <v>24.2</v>
      </c>
      <c r="Q560">
        <v>21672.31</v>
      </c>
      <c r="S560">
        <v>0.2429</v>
      </c>
      <c r="T560">
        <v>0.2429</v>
      </c>
      <c r="V560">
        <v>2886779.23</v>
      </c>
      <c r="X560">
        <v>409798.97</v>
      </c>
      <c r="Y560">
        <v>5137511.49</v>
      </c>
      <c r="Z560">
        <v>8434089.6900000013</v>
      </c>
      <c r="AA560">
        <v>0.70966299002348909</v>
      </c>
      <c r="AB560">
        <v>83324777</v>
      </c>
      <c r="AC560">
        <v>4.3397100000000001E-2</v>
      </c>
      <c r="AD560">
        <v>3616053.67</v>
      </c>
      <c r="AE560">
        <v>177140.76</v>
      </c>
      <c r="AF560">
        <v>3063919.99</v>
      </c>
      <c r="AH560">
        <v>911976.24</v>
      </c>
      <c r="AJ560">
        <v>4872731.03</v>
      </c>
      <c r="AK560">
        <v>8346449.9900000002</v>
      </c>
      <c r="AL560">
        <v>0.70228879152278967</v>
      </c>
      <c r="AO560">
        <v>457.59474066216291</v>
      </c>
      <c r="AP560">
        <v>4.9098595269963387E-2</v>
      </c>
    </row>
    <row r="561" spans="1:42" x14ac:dyDescent="0.25">
      <c r="A561" t="s">
        <v>1306</v>
      </c>
      <c r="B561" t="s">
        <v>1307</v>
      </c>
      <c r="C561" t="s">
        <v>1299</v>
      </c>
      <c r="D561" t="s">
        <v>102</v>
      </c>
      <c r="F561">
        <v>875.85</v>
      </c>
      <c r="H561">
        <v>91139843</v>
      </c>
      <c r="I561">
        <v>11622109.35</v>
      </c>
      <c r="J561">
        <v>13269.52</v>
      </c>
      <c r="L561">
        <v>7.84</v>
      </c>
      <c r="M561">
        <v>7.84</v>
      </c>
      <c r="N561">
        <v>6866.66</v>
      </c>
      <c r="P561">
        <v>16.72</v>
      </c>
      <c r="Q561">
        <v>14644.21</v>
      </c>
      <c r="S561">
        <v>0.28110000000000002</v>
      </c>
      <c r="T561">
        <v>0.28110000000000002</v>
      </c>
      <c r="V561">
        <v>3266974.93</v>
      </c>
      <c r="X561">
        <v>211804.5</v>
      </c>
      <c r="Y561">
        <v>4303154.75</v>
      </c>
      <c r="Z561">
        <v>7781934.1799999997</v>
      </c>
      <c r="AA561">
        <v>0.66958018941716457</v>
      </c>
      <c r="AB561">
        <v>91139843</v>
      </c>
      <c r="AC561">
        <v>4.0373100000000002E-2</v>
      </c>
      <c r="AD561">
        <v>3679597.99</v>
      </c>
      <c r="AE561">
        <v>115988.34</v>
      </c>
      <c r="AF561">
        <v>3382963.27</v>
      </c>
      <c r="AH561">
        <v>601812.81000000006</v>
      </c>
      <c r="AJ561">
        <v>4104303.87</v>
      </c>
      <c r="AK561">
        <v>7699071.6400000006</v>
      </c>
      <c r="AL561">
        <v>0.66245045612137532</v>
      </c>
      <c r="AO561">
        <v>241.82736769994861</v>
      </c>
      <c r="AP561">
        <v>2.7510394746761958E-2</v>
      </c>
    </row>
    <row r="562" spans="1:42" x14ac:dyDescent="0.25">
      <c r="A562" t="s">
        <v>1308</v>
      </c>
      <c r="B562" t="s">
        <v>1309</v>
      </c>
      <c r="C562" t="s">
        <v>1299</v>
      </c>
      <c r="D562" t="s">
        <v>102</v>
      </c>
      <c r="F562">
        <v>513.20000000000005</v>
      </c>
      <c r="H562">
        <v>88793003</v>
      </c>
      <c r="I562">
        <v>6726010.0199999996</v>
      </c>
      <c r="J562">
        <v>13106.02</v>
      </c>
      <c r="L562">
        <v>13.2</v>
      </c>
      <c r="M562">
        <v>13.2</v>
      </c>
      <c r="N562">
        <v>6774.24</v>
      </c>
      <c r="P562">
        <v>1.61</v>
      </c>
      <c r="Q562">
        <v>826.25</v>
      </c>
      <c r="S562">
        <v>0.57130000000000003</v>
      </c>
      <c r="T562">
        <v>0.57130000000000003</v>
      </c>
      <c r="V562">
        <v>3842569.52</v>
      </c>
      <c r="X562">
        <v>201056.66</v>
      </c>
      <c r="Y562">
        <v>1687354.72</v>
      </c>
      <c r="Z562">
        <v>5730980.9000000004</v>
      </c>
      <c r="AA562">
        <v>0.85206249811682566</v>
      </c>
      <c r="AB562">
        <v>88793003</v>
      </c>
      <c r="AC562">
        <v>4.7122299999999999E-2</v>
      </c>
      <c r="AD562">
        <v>4184130.52</v>
      </c>
      <c r="AE562">
        <v>195133.79</v>
      </c>
      <c r="AF562">
        <v>4037703.31</v>
      </c>
      <c r="AH562">
        <v>449815.61</v>
      </c>
      <c r="AJ562">
        <v>1620810.12</v>
      </c>
      <c r="AK562">
        <v>5859570.0899999999</v>
      </c>
      <c r="AL562">
        <v>0.87118069592171088</v>
      </c>
      <c r="AO562">
        <v>391.77057677318783</v>
      </c>
      <c r="AP562">
        <v>3.4312527525376869E-2</v>
      </c>
    </row>
    <row r="563" spans="1:42" x14ac:dyDescent="0.25">
      <c r="A563" t="s">
        <v>1310</v>
      </c>
      <c r="B563" t="s">
        <v>1311</v>
      </c>
      <c r="C563" t="s">
        <v>1299</v>
      </c>
      <c r="D563" t="s">
        <v>102</v>
      </c>
      <c r="F563">
        <v>105.5</v>
      </c>
      <c r="H563">
        <v>22480985</v>
      </c>
      <c r="I563">
        <v>1231720.27</v>
      </c>
      <c r="J563">
        <v>11675.07</v>
      </c>
      <c r="L563">
        <v>18.25</v>
      </c>
      <c r="M563">
        <v>18.25</v>
      </c>
      <c r="N563">
        <v>1925.37</v>
      </c>
      <c r="P563">
        <v>39.94</v>
      </c>
      <c r="Q563">
        <v>4213.67</v>
      </c>
      <c r="S563">
        <v>0.81459999999999999</v>
      </c>
      <c r="T563">
        <v>0.81459999999999999</v>
      </c>
      <c r="V563">
        <v>1003359.33</v>
      </c>
      <c r="X563">
        <v>44342.47</v>
      </c>
      <c r="Y563">
        <v>235391.86000000002</v>
      </c>
      <c r="Z563">
        <v>1283093.6599999999</v>
      </c>
      <c r="AA563">
        <v>1</v>
      </c>
      <c r="AB563">
        <v>22480985</v>
      </c>
      <c r="AC563">
        <v>6.0829099999999997E-2</v>
      </c>
      <c r="AD563">
        <v>1367498.08</v>
      </c>
      <c r="AE563">
        <v>296627.42</v>
      </c>
      <c r="AF563">
        <v>1299986.75</v>
      </c>
      <c r="AH563">
        <v>28895.14</v>
      </c>
      <c r="AJ563">
        <v>235391.86</v>
      </c>
      <c r="AK563">
        <v>1579721.08</v>
      </c>
      <c r="AL563">
        <v>1.282532339911886</v>
      </c>
      <c r="AO563">
        <v>420.30777251184833</v>
      </c>
      <c r="AP563">
        <v>2.8069809640066334E-2</v>
      </c>
    </row>
    <row r="564" spans="1:42" x14ac:dyDescent="0.25">
      <c r="A564" t="s">
        <v>1312</v>
      </c>
      <c r="B564" t="s">
        <v>1313</v>
      </c>
      <c r="C564" t="s">
        <v>1294</v>
      </c>
      <c r="D564" t="s">
        <v>102</v>
      </c>
      <c r="F564">
        <v>979.54</v>
      </c>
      <c r="H564">
        <v>119015349</v>
      </c>
      <c r="I564">
        <v>13714174.279999999</v>
      </c>
      <c r="J564">
        <v>14000.62</v>
      </c>
      <c r="L564">
        <v>8.67</v>
      </c>
      <c r="M564">
        <v>8.67</v>
      </c>
      <c r="N564">
        <v>8492.61</v>
      </c>
      <c r="P564">
        <v>10.62</v>
      </c>
      <c r="Q564">
        <v>10402.709999999999</v>
      </c>
      <c r="S564">
        <v>0.3221</v>
      </c>
      <c r="T564">
        <v>0.3221</v>
      </c>
      <c r="V564">
        <v>4417335.53</v>
      </c>
      <c r="X564">
        <v>211678.27</v>
      </c>
      <c r="Y564">
        <v>5123421.24</v>
      </c>
      <c r="Z564">
        <v>9752435.0399999991</v>
      </c>
      <c r="AA564">
        <v>0.71112083315306973</v>
      </c>
      <c r="AB564">
        <v>119015349</v>
      </c>
      <c r="AC564">
        <v>3.6690300000000002E-2</v>
      </c>
      <c r="AD564">
        <v>4366708.8499999996</v>
      </c>
      <c r="AE564">
        <v>0</v>
      </c>
      <c r="AF564">
        <v>4417335.53</v>
      </c>
      <c r="AH564">
        <v>748968.35</v>
      </c>
      <c r="AJ564">
        <v>4907059.88</v>
      </c>
      <c r="AK564">
        <v>9536073.6799999997</v>
      </c>
      <c r="AL564">
        <v>0.695344355795951</v>
      </c>
      <c r="AO564">
        <v>216.09966923249689</v>
      </c>
      <c r="AP564">
        <v>2.2197633649156116E-2</v>
      </c>
    </row>
    <row r="565" spans="1:42" x14ac:dyDescent="0.25">
      <c r="A565" t="s">
        <v>1314</v>
      </c>
      <c r="B565" t="s">
        <v>1315</v>
      </c>
      <c r="C565" t="s">
        <v>1294</v>
      </c>
      <c r="D565" t="s">
        <v>102</v>
      </c>
      <c r="F565">
        <v>1637.54</v>
      </c>
      <c r="H565">
        <v>306464178</v>
      </c>
      <c r="I565">
        <v>20334955.989999998</v>
      </c>
      <c r="J565">
        <v>12417.99</v>
      </c>
      <c r="L565">
        <v>15.07</v>
      </c>
      <c r="M565">
        <v>15.07</v>
      </c>
      <c r="N565">
        <v>24677.72</v>
      </c>
      <c r="P565">
        <v>9.85</v>
      </c>
      <c r="Q565">
        <v>16129.76</v>
      </c>
      <c r="S565">
        <v>0.67169999999999996</v>
      </c>
      <c r="T565">
        <v>0.67169999999999996</v>
      </c>
      <c r="V565">
        <v>13658989.93</v>
      </c>
      <c r="X565">
        <v>1644568.12</v>
      </c>
      <c r="Y565">
        <v>2764268.4299999997</v>
      </c>
      <c r="Z565">
        <v>18067826.48</v>
      </c>
      <c r="AA565">
        <v>0.88851072453193947</v>
      </c>
      <c r="AB565">
        <v>306464178</v>
      </c>
      <c r="AC565">
        <v>4.3103799999999998E-2</v>
      </c>
      <c r="AD565">
        <v>13209770.630000001</v>
      </c>
      <c r="AE565">
        <v>0</v>
      </c>
      <c r="AF565">
        <v>13658989.93</v>
      </c>
      <c r="AH565">
        <v>234814.12</v>
      </c>
      <c r="AJ565">
        <v>2738089.17</v>
      </c>
      <c r="AK565">
        <v>18041647.219999999</v>
      </c>
      <c r="AL565">
        <v>0.88722332268003101</v>
      </c>
      <c r="AO565">
        <v>1004.2918768396498</v>
      </c>
      <c r="AP565">
        <v>9.1153989430461782E-2</v>
      </c>
    </row>
    <row r="566" spans="1:42" x14ac:dyDescent="0.25">
      <c r="A566" t="s">
        <v>1316</v>
      </c>
      <c r="B566" t="s">
        <v>1317</v>
      </c>
      <c r="C566" t="s">
        <v>1294</v>
      </c>
      <c r="D566" t="s">
        <v>102</v>
      </c>
      <c r="F566">
        <v>1891.03</v>
      </c>
      <c r="H566">
        <v>276186799</v>
      </c>
      <c r="I566">
        <v>24178633.190000001</v>
      </c>
      <c r="J566">
        <v>12785.95</v>
      </c>
      <c r="L566">
        <v>11.42</v>
      </c>
      <c r="M566">
        <v>11.42</v>
      </c>
      <c r="N566">
        <v>21595.56</v>
      </c>
      <c r="P566">
        <v>0.26</v>
      </c>
      <c r="Q566">
        <v>491.66</v>
      </c>
      <c r="S566">
        <v>0.47120000000000001</v>
      </c>
      <c r="T566">
        <v>0.47120000000000001</v>
      </c>
      <c r="V566">
        <v>11392971.949999999</v>
      </c>
      <c r="X566">
        <v>170139.48</v>
      </c>
      <c r="Y566">
        <v>5156934.7399999993</v>
      </c>
      <c r="Z566">
        <v>16720046.169999998</v>
      </c>
      <c r="AA566">
        <v>0.6915215611490898</v>
      </c>
      <c r="AB566">
        <v>276186799</v>
      </c>
      <c r="AC566">
        <v>4.5365700000000002E-2</v>
      </c>
      <c r="AD566">
        <v>12529407.460000001</v>
      </c>
      <c r="AE566">
        <v>535488.41</v>
      </c>
      <c r="AF566">
        <v>11928460.359999999</v>
      </c>
      <c r="AH566">
        <v>364134.89</v>
      </c>
      <c r="AJ566">
        <v>5044606.97</v>
      </c>
      <c r="AK566">
        <v>17143206.809999999</v>
      </c>
      <c r="AL566">
        <v>0.70902299047616257</v>
      </c>
      <c r="AO566">
        <v>89.971856607245797</v>
      </c>
      <c r="AP566">
        <v>9.924600565441118E-3</v>
      </c>
    </row>
    <row r="567" spans="1:42" x14ac:dyDescent="0.25">
      <c r="A567" t="s">
        <v>1318</v>
      </c>
      <c r="B567" t="s">
        <v>1319</v>
      </c>
      <c r="C567" t="s">
        <v>1294</v>
      </c>
      <c r="D567" t="s">
        <v>102</v>
      </c>
      <c r="F567">
        <v>436.37</v>
      </c>
      <c r="H567">
        <v>75679326</v>
      </c>
      <c r="I567">
        <v>5598666.7599999998</v>
      </c>
      <c r="J567">
        <v>12830.09</v>
      </c>
      <c r="L567">
        <v>13.51</v>
      </c>
      <c r="M567">
        <v>13.51</v>
      </c>
      <c r="N567">
        <v>5895.35</v>
      </c>
      <c r="P567">
        <v>2.4900000000000002</v>
      </c>
      <c r="Q567">
        <v>1086.56</v>
      </c>
      <c r="S567">
        <v>0.58850000000000002</v>
      </c>
      <c r="T567">
        <v>0.58850000000000002</v>
      </c>
      <c r="V567">
        <v>3294815.38</v>
      </c>
      <c r="X567">
        <v>363540.47</v>
      </c>
      <c r="Y567">
        <v>806763.68999999983</v>
      </c>
      <c r="Z567">
        <v>4465119.5399999991</v>
      </c>
      <c r="AA567">
        <v>0.79753265043408283</v>
      </c>
      <c r="AB567">
        <v>79529485</v>
      </c>
      <c r="AC567">
        <v>4.4927099999999998E-2</v>
      </c>
      <c r="AD567">
        <v>3573029.12</v>
      </c>
      <c r="AE567">
        <v>163728.78</v>
      </c>
      <c r="AF567">
        <v>3458544.16</v>
      </c>
      <c r="AH567">
        <v>81335.38</v>
      </c>
      <c r="AJ567">
        <v>790295.93</v>
      </c>
      <c r="AK567">
        <v>4612380.5599999996</v>
      </c>
      <c r="AL567">
        <v>0.82383552329876475</v>
      </c>
      <c r="AO567">
        <v>833.1014276875128</v>
      </c>
      <c r="AP567">
        <v>7.881840305041958E-2</v>
      </c>
    </row>
    <row r="568" spans="1:42" x14ac:dyDescent="0.25">
      <c r="A568" t="s">
        <v>1320</v>
      </c>
      <c r="B568" t="s">
        <v>1321</v>
      </c>
      <c r="C568" t="s">
        <v>1294</v>
      </c>
      <c r="D568" t="s">
        <v>211</v>
      </c>
      <c r="F568">
        <v>2378.5</v>
      </c>
      <c r="H568">
        <v>433330337</v>
      </c>
      <c r="I568">
        <v>30517495.98</v>
      </c>
      <c r="J568">
        <v>12830.56</v>
      </c>
      <c r="L568">
        <v>14.19</v>
      </c>
      <c r="M568">
        <v>9.82</v>
      </c>
      <c r="N568">
        <v>23356.87</v>
      </c>
      <c r="P568">
        <v>4.45</v>
      </c>
      <c r="Q568">
        <v>10584.32</v>
      </c>
      <c r="S568">
        <v>0.38250000000000001</v>
      </c>
      <c r="T568">
        <v>0.38250000000000001</v>
      </c>
      <c r="V568">
        <v>11672942.210000001</v>
      </c>
      <c r="X568">
        <v>321039.34000000003</v>
      </c>
      <c r="Y568">
        <v>7010951.879999999</v>
      </c>
      <c r="Z568">
        <v>19004933.43</v>
      </c>
      <c r="AA568">
        <v>0.62275533492181356</v>
      </c>
      <c r="AB568">
        <v>436666777</v>
      </c>
      <c r="AC568">
        <v>2.97107E-2</v>
      </c>
      <c r="AD568">
        <v>12973675.609999999</v>
      </c>
      <c r="AE568">
        <v>497530.52</v>
      </c>
      <c r="AF568">
        <v>12170472.73</v>
      </c>
      <c r="AH568">
        <v>759146.19</v>
      </c>
      <c r="AJ568">
        <v>6724568.0199999996</v>
      </c>
      <c r="AK568">
        <v>19216080.09</v>
      </c>
      <c r="AL568">
        <v>0.62967420730041168</v>
      </c>
      <c r="AO568">
        <v>134.97554761404248</v>
      </c>
      <c r="AP568">
        <v>1.6706806929216958E-2</v>
      </c>
    </row>
    <row r="569" spans="1:42" x14ac:dyDescent="0.25">
      <c r="A569" t="s">
        <v>1322</v>
      </c>
      <c r="B569" t="s">
        <v>1323</v>
      </c>
      <c r="C569" t="s">
        <v>1294</v>
      </c>
      <c r="D569" t="s">
        <v>211</v>
      </c>
      <c r="F569">
        <v>1276.48</v>
      </c>
      <c r="H569">
        <v>220960420</v>
      </c>
      <c r="I569">
        <v>17544292.699999999</v>
      </c>
      <c r="J569">
        <v>13744.27</v>
      </c>
      <c r="L569">
        <v>12.59</v>
      </c>
      <c r="M569">
        <v>8.7100000000000009</v>
      </c>
      <c r="N569">
        <v>11118.14</v>
      </c>
      <c r="P569">
        <v>10.36</v>
      </c>
      <c r="Q569">
        <v>13224.33</v>
      </c>
      <c r="S569">
        <v>0.3241</v>
      </c>
      <c r="T569">
        <v>0.3241</v>
      </c>
      <c r="V569">
        <v>5686105.2599999998</v>
      </c>
      <c r="X569">
        <v>411335.06</v>
      </c>
      <c r="Y569">
        <v>5922753.9800000004</v>
      </c>
      <c r="Z569">
        <v>12020194.300000001</v>
      </c>
      <c r="AA569">
        <v>0.68513416331682619</v>
      </c>
      <c r="AB569">
        <v>222852572</v>
      </c>
      <c r="AC569">
        <v>3.98658E-2</v>
      </c>
      <c r="AD569">
        <v>8884196.0600000005</v>
      </c>
      <c r="AE569">
        <v>1036501.22</v>
      </c>
      <c r="AF569">
        <v>6722606.4800000004</v>
      </c>
      <c r="AH569">
        <v>1121290.8400000001</v>
      </c>
      <c r="AJ569">
        <v>5569697.7999999998</v>
      </c>
      <c r="AK569">
        <v>12703639.34</v>
      </c>
      <c r="AL569">
        <v>0.72408956902548716</v>
      </c>
      <c r="AO569">
        <v>322.24168024567558</v>
      </c>
      <c r="AP569">
        <v>3.2379308715481843E-2</v>
      </c>
    </row>
    <row r="570" spans="1:42" x14ac:dyDescent="0.25">
      <c r="A570" t="s">
        <v>1324</v>
      </c>
      <c r="B570" t="s">
        <v>1325</v>
      </c>
      <c r="C570" t="s">
        <v>1294</v>
      </c>
      <c r="D570" t="s">
        <v>102</v>
      </c>
      <c r="F570">
        <v>4615.04</v>
      </c>
      <c r="H570">
        <v>299496916</v>
      </c>
      <c r="I570">
        <v>70777838.590000004</v>
      </c>
      <c r="J570">
        <v>15336.34</v>
      </c>
      <c r="L570">
        <v>4.2300000000000004</v>
      </c>
      <c r="M570">
        <v>4.2300000000000004</v>
      </c>
      <c r="N570">
        <v>19521.61</v>
      </c>
      <c r="P570">
        <v>59.29</v>
      </c>
      <c r="Q570">
        <v>273625.71999999997</v>
      </c>
      <c r="S570">
        <v>0.13769999999999999</v>
      </c>
      <c r="T570">
        <v>0.13769999999999999</v>
      </c>
      <c r="V570">
        <v>9746108.3699999992</v>
      </c>
      <c r="X570">
        <v>1949328.96</v>
      </c>
      <c r="Y570">
        <v>37362472.120000005</v>
      </c>
      <c r="Z570">
        <v>49057909.450000003</v>
      </c>
      <c r="AA570">
        <v>0.69312528366656356</v>
      </c>
      <c r="AB570">
        <v>303849268</v>
      </c>
      <c r="AC570">
        <v>4.4925600000000003E-2</v>
      </c>
      <c r="AD570">
        <v>13650610.67</v>
      </c>
      <c r="AE570">
        <v>537649.96</v>
      </c>
      <c r="AF570">
        <v>10283758.33</v>
      </c>
      <c r="AH570">
        <v>11018960.26</v>
      </c>
      <c r="AJ570">
        <v>33981031.810000002</v>
      </c>
      <c r="AK570">
        <v>46214119.100000001</v>
      </c>
      <c r="AL570">
        <v>0.65294617666566412</v>
      </c>
      <c r="AO570">
        <v>422.38614616558039</v>
      </c>
      <c r="AP570">
        <v>4.218037686236023E-2</v>
      </c>
    </row>
    <row r="571" spans="1:42" x14ac:dyDescent="0.25">
      <c r="A571" t="s">
        <v>1326</v>
      </c>
      <c r="B571" t="s">
        <v>1327</v>
      </c>
      <c r="C571" t="s">
        <v>1294</v>
      </c>
      <c r="D571" t="s">
        <v>211</v>
      </c>
      <c r="F571">
        <v>305.63</v>
      </c>
      <c r="H571">
        <v>50744483</v>
      </c>
      <c r="I571">
        <v>3987475.64</v>
      </c>
      <c r="J571">
        <v>13046.74</v>
      </c>
      <c r="L571">
        <v>12.72</v>
      </c>
      <c r="M571">
        <v>8.8000000000000007</v>
      </c>
      <c r="N571">
        <v>2689.54</v>
      </c>
      <c r="P571">
        <v>9.7899999999999991</v>
      </c>
      <c r="Q571">
        <v>2992.11</v>
      </c>
      <c r="S571">
        <v>0.32869999999999999</v>
      </c>
      <c r="T571">
        <v>0.32869999999999999</v>
      </c>
      <c r="V571">
        <v>1310683.24</v>
      </c>
      <c r="X571">
        <v>110720.9</v>
      </c>
      <c r="Y571">
        <v>1353432.6500000001</v>
      </c>
      <c r="Z571">
        <v>2774836.79</v>
      </c>
      <c r="AA571">
        <v>0.69588808572633687</v>
      </c>
      <c r="AB571">
        <v>50744483</v>
      </c>
      <c r="AC571">
        <v>2.8503799999999999E-2</v>
      </c>
      <c r="AD571">
        <v>1446410.59</v>
      </c>
      <c r="AE571">
        <v>44613.57</v>
      </c>
      <c r="AF571">
        <v>1355296.81</v>
      </c>
      <c r="AH571">
        <v>148557.64000000001</v>
      </c>
      <c r="AJ571">
        <v>1308254.5</v>
      </c>
      <c r="AK571">
        <v>2774272.21</v>
      </c>
      <c r="AL571">
        <v>0.69574649740054584</v>
      </c>
      <c r="AO571">
        <v>362.27104669044269</v>
      </c>
      <c r="AP571">
        <v>3.9909890457360708E-2</v>
      </c>
    </row>
    <row r="572" spans="1:42" x14ac:dyDescent="0.25">
      <c r="A572" t="s">
        <v>1328</v>
      </c>
      <c r="B572" t="s">
        <v>1329</v>
      </c>
      <c r="C572" t="s">
        <v>1294</v>
      </c>
      <c r="D572" t="s">
        <v>211</v>
      </c>
      <c r="F572">
        <v>418.55</v>
      </c>
      <c r="H572">
        <v>79849425</v>
      </c>
      <c r="I572">
        <v>4973773.01</v>
      </c>
      <c r="J572">
        <v>11883.34</v>
      </c>
      <c r="L572">
        <v>16.05</v>
      </c>
      <c r="M572">
        <v>11.11</v>
      </c>
      <c r="N572">
        <v>4650.09</v>
      </c>
      <c r="P572">
        <v>0.67</v>
      </c>
      <c r="Q572">
        <v>280.42</v>
      </c>
      <c r="S572">
        <v>0.45369999999999999</v>
      </c>
      <c r="T572">
        <v>0.45369999999999999</v>
      </c>
      <c r="V572">
        <v>2256600.81</v>
      </c>
      <c r="X572">
        <v>8652.7999999999993</v>
      </c>
      <c r="Y572">
        <v>1385433.3900000001</v>
      </c>
      <c r="Z572">
        <v>3650687</v>
      </c>
      <c r="AA572">
        <v>0.73398745633548723</v>
      </c>
      <c r="AB572">
        <v>80110999</v>
      </c>
      <c r="AC572">
        <v>2.7944299999999998E-2</v>
      </c>
      <c r="AD572">
        <v>2238645.7799999998</v>
      </c>
      <c r="AE572">
        <v>0</v>
      </c>
      <c r="AF572">
        <v>2256600.81</v>
      </c>
      <c r="AH572">
        <v>59420.68</v>
      </c>
      <c r="AJ572">
        <v>1369626.74</v>
      </c>
      <c r="AK572">
        <v>3634880.3499999996</v>
      </c>
      <c r="AL572">
        <v>0.73080945646130313</v>
      </c>
      <c r="AO572">
        <v>20.673276788914105</v>
      </c>
      <c r="AP572">
        <v>2.3804910112103141E-3</v>
      </c>
    </row>
    <row r="573" spans="1:42" x14ac:dyDescent="0.25">
      <c r="A573" t="s">
        <v>1330</v>
      </c>
      <c r="B573" t="s">
        <v>1331</v>
      </c>
      <c r="C573" t="s">
        <v>1294</v>
      </c>
      <c r="D573" t="s">
        <v>211</v>
      </c>
      <c r="F573">
        <v>170.31</v>
      </c>
      <c r="H573">
        <v>14761199</v>
      </c>
      <c r="I573">
        <v>2580536.3199999998</v>
      </c>
      <c r="J573">
        <v>15151.99</v>
      </c>
      <c r="L573">
        <v>5.72</v>
      </c>
      <c r="M573">
        <v>3.96</v>
      </c>
      <c r="N573">
        <v>674.42</v>
      </c>
      <c r="P573">
        <v>63.52</v>
      </c>
      <c r="Q573">
        <v>10818.09</v>
      </c>
      <c r="S573">
        <v>0.12939999999999999</v>
      </c>
      <c r="T573">
        <v>0.12939999999999999</v>
      </c>
      <c r="V573">
        <v>333921.39</v>
      </c>
      <c r="X573">
        <v>44131.37</v>
      </c>
      <c r="Y573">
        <v>2138405.88</v>
      </c>
      <c r="Z573">
        <v>2516458.6399999997</v>
      </c>
      <c r="AA573">
        <v>0.97516885172149015</v>
      </c>
      <c r="AB573">
        <v>14761199</v>
      </c>
      <c r="AC573">
        <v>2.0479799999999999E-2</v>
      </c>
      <c r="AD573">
        <v>302306.40000000002</v>
      </c>
      <c r="AE573">
        <v>0</v>
      </c>
      <c r="AF573">
        <v>333921.39</v>
      </c>
      <c r="AH573">
        <v>728590.85</v>
      </c>
      <c r="AJ573">
        <v>2120314.13</v>
      </c>
      <c r="AK573">
        <v>2498366.8899999997</v>
      </c>
      <c r="AL573">
        <v>0.96815800290693055</v>
      </c>
      <c r="AO573">
        <v>259.12377429393462</v>
      </c>
      <c r="AP573">
        <v>1.766408695882133E-2</v>
      </c>
    </row>
    <row r="574" spans="1:42" x14ac:dyDescent="0.25">
      <c r="A574" t="s">
        <v>1332</v>
      </c>
      <c r="B574" t="s">
        <v>1333</v>
      </c>
      <c r="C574" t="s">
        <v>1294</v>
      </c>
      <c r="D574" t="s">
        <v>222</v>
      </c>
      <c r="F574">
        <v>198.32</v>
      </c>
      <c r="H574">
        <v>65505682</v>
      </c>
      <c r="I574">
        <v>3013888.11</v>
      </c>
      <c r="J574">
        <v>15197.09</v>
      </c>
      <c r="L574">
        <v>21.73</v>
      </c>
      <c r="M574">
        <v>6.68</v>
      </c>
      <c r="N574">
        <v>1324.77</v>
      </c>
      <c r="P574">
        <v>27.56</v>
      </c>
      <c r="Q574">
        <v>5465.69</v>
      </c>
      <c r="S574">
        <v>0.22850000000000001</v>
      </c>
      <c r="T574">
        <v>0.22850000000000001</v>
      </c>
      <c r="V574">
        <v>688673.43</v>
      </c>
      <c r="X574">
        <v>122019.03</v>
      </c>
      <c r="Y574">
        <v>1489584.8599999999</v>
      </c>
      <c r="Z574">
        <v>2300277.3199999998</v>
      </c>
      <c r="AA574">
        <v>0.76322585180509572</v>
      </c>
      <c r="AB574">
        <v>65505682</v>
      </c>
      <c r="AC574">
        <v>2.8832E-2</v>
      </c>
      <c r="AD574">
        <v>1888659.82</v>
      </c>
      <c r="AE574">
        <v>274196.89</v>
      </c>
      <c r="AF574">
        <v>962870.32</v>
      </c>
      <c r="AH574">
        <v>377024.96</v>
      </c>
      <c r="AJ574">
        <v>1400315.09</v>
      </c>
      <c r="AK574">
        <v>2485204.44</v>
      </c>
      <c r="AL574">
        <v>0.82458417475889645</v>
      </c>
      <c r="AO574">
        <v>615.26336224283989</v>
      </c>
      <c r="AP574">
        <v>4.9098186063115196E-2</v>
      </c>
    </row>
    <row r="575" spans="1:42" x14ac:dyDescent="0.25">
      <c r="A575" t="s">
        <v>1334</v>
      </c>
      <c r="B575" t="s">
        <v>1335</v>
      </c>
      <c r="C575" t="s">
        <v>1294</v>
      </c>
      <c r="D575" t="s">
        <v>222</v>
      </c>
      <c r="F575">
        <v>1971.15</v>
      </c>
      <c r="H575">
        <v>734576872</v>
      </c>
      <c r="I575">
        <v>27510096.98</v>
      </c>
      <c r="J575">
        <v>13956.36</v>
      </c>
      <c r="L575">
        <v>26.7</v>
      </c>
      <c r="M575">
        <v>8.2100000000000009</v>
      </c>
      <c r="N575">
        <v>16183.14</v>
      </c>
      <c r="P575">
        <v>13.83</v>
      </c>
      <c r="Q575">
        <v>27261</v>
      </c>
      <c r="S575">
        <v>0.29909999999999998</v>
      </c>
      <c r="T575">
        <v>0.29909999999999998</v>
      </c>
      <c r="V575">
        <v>8228270</v>
      </c>
      <c r="X575">
        <v>623995.69999999995</v>
      </c>
      <c r="Y575">
        <v>7626266.9400000004</v>
      </c>
      <c r="Z575">
        <v>16478532.640000001</v>
      </c>
      <c r="AA575">
        <v>0.59899943835094394</v>
      </c>
      <c r="AB575">
        <v>739602136</v>
      </c>
      <c r="AC575">
        <v>1.8998299999999999E-2</v>
      </c>
      <c r="AD575">
        <v>14051183.26</v>
      </c>
      <c r="AE575">
        <v>1741633.35</v>
      </c>
      <c r="AF575">
        <v>9969903.3499999996</v>
      </c>
      <c r="AH575">
        <v>492345.31</v>
      </c>
      <c r="AJ575">
        <v>7428836.1900000004</v>
      </c>
      <c r="AK575">
        <v>18022735.239999998</v>
      </c>
      <c r="AL575">
        <v>0.6551316505028183</v>
      </c>
      <c r="AO575">
        <v>316.56428988154119</v>
      </c>
      <c r="AP575">
        <v>3.4622696926440565E-2</v>
      </c>
    </row>
    <row r="576" spans="1:42" x14ac:dyDescent="0.25">
      <c r="A576" t="s">
        <v>1336</v>
      </c>
      <c r="B576" t="s">
        <v>1337</v>
      </c>
      <c r="C576" t="s">
        <v>1338</v>
      </c>
      <c r="D576" t="s">
        <v>97</v>
      </c>
      <c r="F576">
        <v>74</v>
      </c>
      <c r="H576">
        <v>0</v>
      </c>
      <c r="I576">
        <v>1004991.07</v>
      </c>
      <c r="J576">
        <v>13580.96</v>
      </c>
      <c r="L576">
        <v>0</v>
      </c>
      <c r="M576">
        <v>0</v>
      </c>
      <c r="N576">
        <v>0</v>
      </c>
      <c r="P576">
        <v>0</v>
      </c>
      <c r="Q576">
        <v>0</v>
      </c>
      <c r="S576">
        <v>0</v>
      </c>
      <c r="T576">
        <v>0.1</v>
      </c>
      <c r="V576">
        <v>100499.1</v>
      </c>
      <c r="X576">
        <v>0</v>
      </c>
      <c r="Y576">
        <v>370772.80000000005</v>
      </c>
      <c r="Z576">
        <v>471271.9</v>
      </c>
      <c r="AA576">
        <v>0.46893143040564533</v>
      </c>
      <c r="AB576">
        <v>0</v>
      </c>
      <c r="AC576">
        <v>0</v>
      </c>
      <c r="AD576">
        <v>0</v>
      </c>
      <c r="AE576">
        <v>0</v>
      </c>
      <c r="AF576">
        <v>100499.1</v>
      </c>
      <c r="AH576">
        <v>0</v>
      </c>
      <c r="AJ576">
        <v>370772.8</v>
      </c>
      <c r="AK576">
        <v>471271.9</v>
      </c>
      <c r="AL576">
        <v>0.46893143040564533</v>
      </c>
      <c r="AO576">
        <v>0</v>
      </c>
      <c r="AP576">
        <v>0</v>
      </c>
    </row>
    <row r="577" spans="1:42" x14ac:dyDescent="0.25">
      <c r="A577" t="s">
        <v>1339</v>
      </c>
      <c r="B577" t="s">
        <v>1340</v>
      </c>
      <c r="C577" t="s">
        <v>631</v>
      </c>
      <c r="D577" t="s">
        <v>97</v>
      </c>
      <c r="F577">
        <v>19.3</v>
      </c>
      <c r="H577">
        <v>0</v>
      </c>
      <c r="I577">
        <v>240899.53</v>
      </c>
      <c r="J577">
        <v>12481.84</v>
      </c>
      <c r="L577">
        <v>0</v>
      </c>
      <c r="M577">
        <v>0</v>
      </c>
      <c r="N577">
        <v>0</v>
      </c>
      <c r="P577">
        <v>0</v>
      </c>
      <c r="Q577">
        <v>0</v>
      </c>
      <c r="S577">
        <v>0</v>
      </c>
      <c r="T577">
        <v>0.1</v>
      </c>
      <c r="V577">
        <v>24089.95</v>
      </c>
      <c r="X577">
        <v>0</v>
      </c>
      <c r="Y577">
        <v>331250.68000000005</v>
      </c>
      <c r="Z577">
        <v>355340.63000000006</v>
      </c>
      <c r="AA577">
        <v>1</v>
      </c>
      <c r="AB577">
        <v>0</v>
      </c>
      <c r="AC577">
        <v>0</v>
      </c>
      <c r="AD577">
        <v>0</v>
      </c>
      <c r="AE577">
        <v>0</v>
      </c>
      <c r="AF577">
        <v>24089.95</v>
      </c>
      <c r="AH577">
        <v>0</v>
      </c>
      <c r="AJ577">
        <v>331250.68</v>
      </c>
      <c r="AK577">
        <v>355340.63</v>
      </c>
      <c r="AL577">
        <v>1.4750573818056016</v>
      </c>
      <c r="AO577">
        <v>0</v>
      </c>
      <c r="AP577">
        <v>0</v>
      </c>
    </row>
    <row r="578" spans="1:42" x14ac:dyDescent="0.25">
      <c r="A578" t="s">
        <v>1341</v>
      </c>
      <c r="B578" t="s">
        <v>1342</v>
      </c>
      <c r="C578" t="s">
        <v>1343</v>
      </c>
      <c r="D578" t="s">
        <v>102</v>
      </c>
      <c r="F578">
        <v>711.75</v>
      </c>
      <c r="H578">
        <v>144909663</v>
      </c>
      <c r="I578">
        <v>8748083.1899999995</v>
      </c>
      <c r="J578">
        <v>12290.94</v>
      </c>
      <c r="L578">
        <v>16.559999999999999</v>
      </c>
      <c r="M578">
        <v>16.559999999999999</v>
      </c>
      <c r="N578">
        <v>11786.58</v>
      </c>
      <c r="P578">
        <v>21.43</v>
      </c>
      <c r="Q578">
        <v>15252.8</v>
      </c>
      <c r="S578">
        <v>0.74399999999999999</v>
      </c>
      <c r="T578">
        <v>0.74399999999999999</v>
      </c>
      <c r="V578">
        <v>6508573.8899999997</v>
      </c>
      <c r="X578">
        <v>236437.14</v>
      </c>
      <c r="Y578">
        <v>1943619.0899999996</v>
      </c>
      <c r="Z578">
        <v>8688630.1199999992</v>
      </c>
      <c r="AA578">
        <v>0.99320387464216597</v>
      </c>
      <c r="AB578">
        <v>144909663</v>
      </c>
      <c r="AC578">
        <v>3.8778199999999999E-2</v>
      </c>
      <c r="AD578">
        <v>5619335.8899999997</v>
      </c>
      <c r="AE578">
        <v>0</v>
      </c>
      <c r="AF578">
        <v>6508573.8899999997</v>
      </c>
      <c r="AH578">
        <v>361844.6</v>
      </c>
      <c r="AJ578">
        <v>1941159.94</v>
      </c>
      <c r="AK578">
        <v>8686170.9699999988</v>
      </c>
      <c r="AL578">
        <v>0.99292276734739182</v>
      </c>
      <c r="AO578">
        <v>332.19127502634353</v>
      </c>
      <c r="AP578">
        <v>2.7219950058155491E-2</v>
      </c>
    </row>
    <row r="579" spans="1:42" x14ac:dyDescent="0.25">
      <c r="A579" t="s">
        <v>1344</v>
      </c>
      <c r="B579" t="s">
        <v>1345</v>
      </c>
      <c r="C579" t="s">
        <v>1346</v>
      </c>
      <c r="D579" t="s">
        <v>102</v>
      </c>
      <c r="F579">
        <v>999.96</v>
      </c>
      <c r="H579">
        <v>110408566</v>
      </c>
      <c r="I579">
        <v>12499465.82</v>
      </c>
      <c r="J579">
        <v>12499.96</v>
      </c>
      <c r="L579">
        <v>8.83</v>
      </c>
      <c r="M579">
        <v>8.83</v>
      </c>
      <c r="N579">
        <v>8829.64</v>
      </c>
      <c r="P579">
        <v>9.61</v>
      </c>
      <c r="Q579">
        <v>9609.61</v>
      </c>
      <c r="S579">
        <v>0.33019999999999999</v>
      </c>
      <c r="T579">
        <v>0.33019999999999999</v>
      </c>
      <c r="V579">
        <v>4127323.61</v>
      </c>
      <c r="X579">
        <v>212752.18</v>
      </c>
      <c r="Y579">
        <v>4349544.99</v>
      </c>
      <c r="Z579">
        <v>8689620.7800000012</v>
      </c>
      <c r="AA579">
        <v>0.69519937132801413</v>
      </c>
      <c r="AB579">
        <v>110408566</v>
      </c>
      <c r="AC579">
        <v>3.6609000000000003E-2</v>
      </c>
      <c r="AD579">
        <v>4041947.19</v>
      </c>
      <c r="AE579">
        <v>0</v>
      </c>
      <c r="AF579">
        <v>4127323.61</v>
      </c>
      <c r="AH579">
        <v>325528.78000000003</v>
      </c>
      <c r="AJ579">
        <v>4250323.6100000003</v>
      </c>
      <c r="AK579">
        <v>8590399.4000000004</v>
      </c>
      <c r="AL579">
        <v>0.68726132170022602</v>
      </c>
      <c r="AO579">
        <v>212.76069042761708</v>
      </c>
      <c r="AP579">
        <v>2.4766273381887225E-2</v>
      </c>
    </row>
    <row r="580" spans="1:42" x14ac:dyDescent="0.25">
      <c r="A580" t="s">
        <v>1347</v>
      </c>
      <c r="B580" t="s">
        <v>1348</v>
      </c>
      <c r="C580" t="s">
        <v>1346</v>
      </c>
      <c r="D580" t="s">
        <v>102</v>
      </c>
      <c r="F580">
        <v>4027.63</v>
      </c>
      <c r="H580">
        <v>437372595</v>
      </c>
      <c r="I580">
        <v>55613696.289999999</v>
      </c>
      <c r="J580">
        <v>13808.04</v>
      </c>
      <c r="L580">
        <v>7.86</v>
      </c>
      <c r="M580">
        <v>7.86</v>
      </c>
      <c r="N580">
        <v>31657.17</v>
      </c>
      <c r="P580">
        <v>16.559999999999999</v>
      </c>
      <c r="Q580">
        <v>66697.55</v>
      </c>
      <c r="S580">
        <v>0.28210000000000002</v>
      </c>
      <c r="T580">
        <v>0.28210000000000002</v>
      </c>
      <c r="V580">
        <v>15688623.720000001</v>
      </c>
      <c r="X580">
        <v>1626167.28</v>
      </c>
      <c r="Y580">
        <v>20611655.330000002</v>
      </c>
      <c r="Z580">
        <v>37926446.329999998</v>
      </c>
      <c r="AA580">
        <v>0.68196233769880932</v>
      </c>
      <c r="AB580">
        <v>437372595</v>
      </c>
      <c r="AC580">
        <v>3.5005799999999997E-2</v>
      </c>
      <c r="AD580">
        <v>15310577.58</v>
      </c>
      <c r="AE580">
        <v>0</v>
      </c>
      <c r="AF580">
        <v>15688623.720000001</v>
      </c>
      <c r="AH580">
        <v>4428175.9800000004</v>
      </c>
      <c r="AJ580">
        <v>19203328.59</v>
      </c>
      <c r="AK580">
        <v>36518119.590000004</v>
      </c>
      <c r="AL580">
        <v>0.65663895813676376</v>
      </c>
      <c r="AO580">
        <v>403.75289686490567</v>
      </c>
      <c r="AP580">
        <v>4.4530422109831311E-2</v>
      </c>
    </row>
    <row r="581" spans="1:42" x14ac:dyDescent="0.25">
      <c r="A581" t="s">
        <v>1349</v>
      </c>
      <c r="B581" t="s">
        <v>1350</v>
      </c>
      <c r="C581" t="s">
        <v>1346</v>
      </c>
      <c r="D581" t="s">
        <v>102</v>
      </c>
      <c r="F581">
        <v>562</v>
      </c>
      <c r="H581">
        <v>92391104</v>
      </c>
      <c r="I581">
        <v>6855747.1799999997</v>
      </c>
      <c r="J581">
        <v>12198.83</v>
      </c>
      <c r="L581">
        <v>13.47</v>
      </c>
      <c r="M581">
        <v>13.47</v>
      </c>
      <c r="N581">
        <v>7570.14</v>
      </c>
      <c r="P581">
        <v>2.37</v>
      </c>
      <c r="Q581">
        <v>1331.94</v>
      </c>
      <c r="S581">
        <v>0.58630000000000004</v>
      </c>
      <c r="T581">
        <v>0.58630000000000004</v>
      </c>
      <c r="V581">
        <v>4019524.57</v>
      </c>
      <c r="X581">
        <v>373772.03</v>
      </c>
      <c r="Y581">
        <v>1492473.7</v>
      </c>
      <c r="Z581">
        <v>5885770.2999999998</v>
      </c>
      <c r="AA581">
        <v>0.85851624125964343</v>
      </c>
      <c r="AB581">
        <v>92391104</v>
      </c>
      <c r="AC581">
        <v>4.5297799999999999E-2</v>
      </c>
      <c r="AD581">
        <v>4185113.75</v>
      </c>
      <c r="AE581">
        <v>97084.93</v>
      </c>
      <c r="AF581">
        <v>4116609.5</v>
      </c>
      <c r="AH581">
        <v>172306.27</v>
      </c>
      <c r="AJ581">
        <v>1468095.16</v>
      </c>
      <c r="AK581">
        <v>5958476.6900000004</v>
      </c>
      <c r="AL581">
        <v>0.86912141500527162</v>
      </c>
      <c r="AO581">
        <v>665.07478647686833</v>
      </c>
      <c r="AP581">
        <v>6.2729460807876378E-2</v>
      </c>
    </row>
    <row r="582" spans="1:42" x14ac:dyDescent="0.25">
      <c r="A582" t="s">
        <v>1351</v>
      </c>
      <c r="B582" t="s">
        <v>1352</v>
      </c>
      <c r="C582" t="s">
        <v>1346</v>
      </c>
      <c r="D582" t="s">
        <v>102</v>
      </c>
      <c r="F582">
        <v>272</v>
      </c>
      <c r="H582">
        <v>91254351</v>
      </c>
      <c r="I582">
        <v>3221114.95</v>
      </c>
      <c r="J582">
        <v>11842.33</v>
      </c>
      <c r="L582">
        <v>28.33</v>
      </c>
      <c r="M582">
        <v>28.33</v>
      </c>
      <c r="N582">
        <v>7705.76</v>
      </c>
      <c r="P582">
        <v>268.95999999999998</v>
      </c>
      <c r="Q582">
        <v>73157.119999999995</v>
      </c>
      <c r="S582">
        <v>0.9899</v>
      </c>
      <c r="T582">
        <v>0.9</v>
      </c>
      <c r="V582">
        <v>2899003.45</v>
      </c>
      <c r="X582">
        <v>73608.600000000006</v>
      </c>
      <c r="Y582">
        <v>204433.52000000002</v>
      </c>
      <c r="Z582">
        <v>3177045.5700000003</v>
      </c>
      <c r="AA582">
        <v>0.98631859443575587</v>
      </c>
      <c r="AB582">
        <v>91254351</v>
      </c>
      <c r="AC582">
        <v>3.7865999999999997E-2</v>
      </c>
      <c r="AD582">
        <v>3455437.25</v>
      </c>
      <c r="AE582">
        <v>500790.42</v>
      </c>
      <c r="AF582">
        <v>3399793.87</v>
      </c>
      <c r="AH582">
        <v>55300.62</v>
      </c>
      <c r="AJ582">
        <v>203676.92</v>
      </c>
      <c r="AK582">
        <v>3677079.39</v>
      </c>
      <c r="AL582">
        <v>1.1415548488885812</v>
      </c>
      <c r="AO582">
        <v>270.61985294117648</v>
      </c>
      <c r="AP582">
        <v>2.0018224300563714E-2</v>
      </c>
    </row>
    <row r="583" spans="1:42" x14ac:dyDescent="0.25">
      <c r="A583" t="s">
        <v>1353</v>
      </c>
      <c r="B583" t="s">
        <v>1354</v>
      </c>
      <c r="C583" t="s">
        <v>1346</v>
      </c>
      <c r="D583" t="s">
        <v>102</v>
      </c>
      <c r="F583">
        <v>910.75</v>
      </c>
      <c r="H583">
        <v>99957557</v>
      </c>
      <c r="I583">
        <v>11652997.4</v>
      </c>
      <c r="J583">
        <v>12794.94</v>
      </c>
      <c r="L583">
        <v>8.57</v>
      </c>
      <c r="M583">
        <v>8.57</v>
      </c>
      <c r="N583">
        <v>7805.12</v>
      </c>
      <c r="P583">
        <v>11.28</v>
      </c>
      <c r="Q583">
        <v>10273.26</v>
      </c>
      <c r="S583">
        <v>0.317</v>
      </c>
      <c r="T583">
        <v>0.317</v>
      </c>
      <c r="V583">
        <v>3694000.17</v>
      </c>
      <c r="X583">
        <v>141748.82999999999</v>
      </c>
      <c r="Y583">
        <v>3795077.2100000009</v>
      </c>
      <c r="Z583">
        <v>7630826.2100000009</v>
      </c>
      <c r="AA583">
        <v>0.65483805994842159</v>
      </c>
      <c r="AB583">
        <v>99957557</v>
      </c>
      <c r="AC583">
        <v>4.6297900000000003E-2</v>
      </c>
      <c r="AD583">
        <v>4627824.97</v>
      </c>
      <c r="AE583">
        <v>296022.46000000002</v>
      </c>
      <c r="AF583">
        <v>3990022.63</v>
      </c>
      <c r="AH583">
        <v>455597.66</v>
      </c>
      <c r="AJ583">
        <v>3637822.23</v>
      </c>
      <c r="AK583">
        <v>7769593.6899999995</v>
      </c>
      <c r="AL583">
        <v>0.66674636776285556</v>
      </c>
      <c r="AO583">
        <v>155.63967060115289</v>
      </c>
      <c r="AP583">
        <v>1.8244046684505584E-2</v>
      </c>
    </row>
    <row r="584" spans="1:42" x14ac:dyDescent="0.25">
      <c r="A584" t="s">
        <v>1355</v>
      </c>
      <c r="B584" t="s">
        <v>1356</v>
      </c>
      <c r="C584" t="s">
        <v>1357</v>
      </c>
      <c r="D584" t="s">
        <v>102</v>
      </c>
      <c r="F584">
        <v>1250.1199999999999</v>
      </c>
      <c r="H584">
        <v>158123365</v>
      </c>
      <c r="I584">
        <v>15522833.49</v>
      </c>
      <c r="J584">
        <v>12417.07</v>
      </c>
      <c r="L584">
        <v>10.18</v>
      </c>
      <c r="M584">
        <v>10.18</v>
      </c>
      <c r="N584">
        <v>12726.22</v>
      </c>
      <c r="P584">
        <v>3.06</v>
      </c>
      <c r="Q584">
        <v>3825.36</v>
      </c>
      <c r="S584">
        <v>0.40210000000000001</v>
      </c>
      <c r="T584">
        <v>0.40210000000000001</v>
      </c>
      <c r="V584">
        <v>6241731.3399999999</v>
      </c>
      <c r="X584">
        <v>836647.02</v>
      </c>
      <c r="Y584">
        <v>3832413.7199999997</v>
      </c>
      <c r="Z584">
        <v>10910792.079999998</v>
      </c>
      <c r="AA584">
        <v>0.70288662743363606</v>
      </c>
      <c r="AB584">
        <v>158123365</v>
      </c>
      <c r="AC584">
        <v>4.3582799999999998E-2</v>
      </c>
      <c r="AD584">
        <v>6891458.9900000002</v>
      </c>
      <c r="AE584">
        <v>261255.48</v>
      </c>
      <c r="AF584">
        <v>6502986.8200000003</v>
      </c>
      <c r="AH584">
        <v>374176.88</v>
      </c>
      <c r="AJ584">
        <v>3721240.76</v>
      </c>
      <c r="AK584">
        <v>11060874.6</v>
      </c>
      <c r="AL584">
        <v>0.71255512771721419</v>
      </c>
      <c r="AO584">
        <v>669.25336767670308</v>
      </c>
      <c r="AP584">
        <v>7.5640222880747607E-2</v>
      </c>
    </row>
    <row r="585" spans="1:42" x14ac:dyDescent="0.25">
      <c r="A585" t="s">
        <v>1358</v>
      </c>
      <c r="B585" t="s">
        <v>1359</v>
      </c>
      <c r="C585" t="s">
        <v>1338</v>
      </c>
      <c r="D585" t="s">
        <v>102</v>
      </c>
      <c r="F585">
        <v>1542.46</v>
      </c>
      <c r="H585">
        <v>134857194</v>
      </c>
      <c r="I585">
        <v>21833591</v>
      </c>
      <c r="J585">
        <v>14155.04</v>
      </c>
      <c r="L585">
        <v>6.17</v>
      </c>
      <c r="M585">
        <v>6.17</v>
      </c>
      <c r="N585">
        <v>9516.9699999999993</v>
      </c>
      <c r="P585">
        <v>33.17</v>
      </c>
      <c r="Q585">
        <v>51163.39</v>
      </c>
      <c r="S585">
        <v>0.2072</v>
      </c>
      <c r="T585">
        <v>0.2072</v>
      </c>
      <c r="V585">
        <v>4523920.05</v>
      </c>
      <c r="X585">
        <v>349111.4</v>
      </c>
      <c r="Y585">
        <v>9619142.5399999991</v>
      </c>
      <c r="Z585">
        <v>14492173.989999998</v>
      </c>
      <c r="AA585">
        <v>0.66375586086594729</v>
      </c>
      <c r="AB585">
        <v>134857194</v>
      </c>
      <c r="AC585">
        <v>3.7348800000000001E-2</v>
      </c>
      <c r="AD585">
        <v>5036754.3600000003</v>
      </c>
      <c r="AE585">
        <v>106259.26</v>
      </c>
      <c r="AF585">
        <v>4630179.3099999996</v>
      </c>
      <c r="AH585">
        <v>1516431.4</v>
      </c>
      <c r="AJ585">
        <v>9109251.3599999994</v>
      </c>
      <c r="AK585">
        <v>14088542.07</v>
      </c>
      <c r="AL585">
        <v>0.6452691208697644</v>
      </c>
      <c r="AO585">
        <v>226.33416749867095</v>
      </c>
      <c r="AP585">
        <v>2.4779810307227909E-2</v>
      </c>
    </row>
    <row r="586" spans="1:42" x14ac:dyDescent="0.25">
      <c r="A586" t="s">
        <v>1360</v>
      </c>
      <c r="B586" t="s">
        <v>1361</v>
      </c>
      <c r="C586" t="s">
        <v>1338</v>
      </c>
      <c r="D586" t="s">
        <v>102</v>
      </c>
      <c r="F586">
        <v>890.25</v>
      </c>
      <c r="H586">
        <v>186749588</v>
      </c>
      <c r="I586">
        <v>10686794.02</v>
      </c>
      <c r="J586">
        <v>12004.26</v>
      </c>
      <c r="L586">
        <v>17.47</v>
      </c>
      <c r="M586">
        <v>17.47</v>
      </c>
      <c r="N586">
        <v>15552.66</v>
      </c>
      <c r="P586">
        <v>30.69</v>
      </c>
      <c r="Q586">
        <v>27321.77</v>
      </c>
      <c r="S586">
        <v>0.78359999999999996</v>
      </c>
      <c r="T586">
        <v>0.78359999999999996</v>
      </c>
      <c r="V586">
        <v>8374171.79</v>
      </c>
      <c r="X586">
        <v>445312.27</v>
      </c>
      <c r="Y586">
        <v>1444956.87</v>
      </c>
      <c r="Z586">
        <v>10264440.93</v>
      </c>
      <c r="AA586">
        <v>0.96047897159713391</v>
      </c>
      <c r="AB586">
        <v>186749588</v>
      </c>
      <c r="AC586">
        <v>3.7930100000000001E-2</v>
      </c>
      <c r="AD586">
        <v>7083430.54</v>
      </c>
      <c r="AE586">
        <v>0</v>
      </c>
      <c r="AF586">
        <v>8374171.79</v>
      </c>
      <c r="AH586">
        <v>365695.47</v>
      </c>
      <c r="AJ586">
        <v>1430504.2</v>
      </c>
      <c r="AK586">
        <v>10249988.26</v>
      </c>
      <c r="AL586">
        <v>0.95912658565491848</v>
      </c>
      <c r="AO586">
        <v>500.21035664139288</v>
      </c>
      <c r="AP586">
        <v>4.3445149272785609E-2</v>
      </c>
    </row>
    <row r="587" spans="1:42" x14ac:dyDescent="0.25">
      <c r="A587" t="s">
        <v>1362</v>
      </c>
      <c r="B587" t="s">
        <v>1363</v>
      </c>
      <c r="C587" t="s">
        <v>1364</v>
      </c>
      <c r="D587" t="s">
        <v>97</v>
      </c>
      <c r="F587">
        <v>34</v>
      </c>
      <c r="H587">
        <v>0</v>
      </c>
      <c r="I587">
        <v>475946.33</v>
      </c>
      <c r="J587">
        <v>13998.42</v>
      </c>
      <c r="L587">
        <v>0</v>
      </c>
      <c r="M587">
        <v>0</v>
      </c>
      <c r="N587">
        <v>0</v>
      </c>
      <c r="P587">
        <v>0</v>
      </c>
      <c r="Q587">
        <v>0</v>
      </c>
      <c r="S587">
        <v>0</v>
      </c>
      <c r="T587">
        <v>0.1</v>
      </c>
      <c r="V587">
        <v>47594.63</v>
      </c>
      <c r="X587">
        <v>0</v>
      </c>
      <c r="Y587">
        <v>440302.63</v>
      </c>
      <c r="Z587">
        <v>487897.26</v>
      </c>
      <c r="AA587">
        <v>1</v>
      </c>
      <c r="AB587">
        <v>0</v>
      </c>
      <c r="AC587">
        <v>0</v>
      </c>
      <c r="AD587">
        <v>0</v>
      </c>
      <c r="AE587">
        <v>0</v>
      </c>
      <c r="AF587">
        <v>47594.63</v>
      </c>
      <c r="AH587">
        <v>0</v>
      </c>
      <c r="AJ587">
        <v>440302.63</v>
      </c>
      <c r="AK587">
        <v>487897.26</v>
      </c>
      <c r="AL587">
        <v>1.0251098269840635</v>
      </c>
      <c r="AO587">
        <v>0</v>
      </c>
      <c r="AP587">
        <v>0</v>
      </c>
    </row>
    <row r="588" spans="1:42" x14ac:dyDescent="0.25">
      <c r="A588" t="s">
        <v>1365</v>
      </c>
      <c r="B588" t="s">
        <v>1366</v>
      </c>
      <c r="C588" t="s">
        <v>1364</v>
      </c>
      <c r="D588" t="s">
        <v>97</v>
      </c>
      <c r="F588">
        <v>534.63</v>
      </c>
      <c r="H588">
        <v>0</v>
      </c>
      <c r="I588">
        <v>7832006.7599999998</v>
      </c>
      <c r="J588">
        <v>14649.39</v>
      </c>
      <c r="L588">
        <v>0</v>
      </c>
      <c r="M588">
        <v>0</v>
      </c>
      <c r="N588">
        <v>0</v>
      </c>
      <c r="P588">
        <v>0</v>
      </c>
      <c r="Q588">
        <v>0</v>
      </c>
      <c r="S588">
        <v>0</v>
      </c>
      <c r="T588">
        <v>0.1</v>
      </c>
      <c r="V588">
        <v>783200.67</v>
      </c>
      <c r="X588">
        <v>0</v>
      </c>
      <c r="Y588">
        <v>4005746.9199999995</v>
      </c>
      <c r="Z588">
        <v>4788947.59</v>
      </c>
      <c r="AA588">
        <v>0.61145856186671621</v>
      </c>
      <c r="AB588">
        <v>0</v>
      </c>
      <c r="AC588">
        <v>0</v>
      </c>
      <c r="AD588">
        <v>0</v>
      </c>
      <c r="AE588">
        <v>0</v>
      </c>
      <c r="AF588">
        <v>783200.67</v>
      </c>
      <c r="AH588">
        <v>0</v>
      </c>
      <c r="AJ588">
        <v>4005746.92</v>
      </c>
      <c r="AK588">
        <v>4788947.59</v>
      </c>
      <c r="AL588">
        <v>0.61145856186671621</v>
      </c>
      <c r="AO588">
        <v>0</v>
      </c>
      <c r="AP588">
        <v>0</v>
      </c>
    </row>
    <row r="589" spans="1:42" x14ac:dyDescent="0.25">
      <c r="A589" t="s">
        <v>1367</v>
      </c>
      <c r="B589" t="s">
        <v>1368</v>
      </c>
      <c r="C589" t="s">
        <v>1364</v>
      </c>
      <c r="D589" t="s">
        <v>211</v>
      </c>
      <c r="F589">
        <v>537</v>
      </c>
      <c r="H589">
        <v>111374836</v>
      </c>
      <c r="I589">
        <v>7377979.2800000003</v>
      </c>
      <c r="J589">
        <v>13739.25</v>
      </c>
      <c r="L589">
        <v>15.09</v>
      </c>
      <c r="M589">
        <v>10.44</v>
      </c>
      <c r="N589">
        <v>5606.28</v>
      </c>
      <c r="P589">
        <v>2.2200000000000002</v>
      </c>
      <c r="Q589">
        <v>1192.1400000000001</v>
      </c>
      <c r="S589">
        <v>0.41639999999999999</v>
      </c>
      <c r="T589">
        <v>0.41639999999999999</v>
      </c>
      <c r="V589">
        <v>3072190.57</v>
      </c>
      <c r="X589">
        <v>22066.720000000001</v>
      </c>
      <c r="Y589">
        <v>1431473.39</v>
      </c>
      <c r="Z589">
        <v>4525730.68</v>
      </c>
      <c r="AA589">
        <v>0.61341059770501272</v>
      </c>
      <c r="AB589">
        <v>120357259</v>
      </c>
      <c r="AC589">
        <v>4.0564500000000003E-2</v>
      </c>
      <c r="AD589">
        <v>4882232.03</v>
      </c>
      <c r="AE589">
        <v>753701.26</v>
      </c>
      <c r="AF589">
        <v>3825891.83</v>
      </c>
      <c r="AH589">
        <v>127005.32</v>
      </c>
      <c r="AJ589">
        <v>1382374.47</v>
      </c>
      <c r="AK589">
        <v>5230333.0200000005</v>
      </c>
      <c r="AL589">
        <v>0.70891131860158874</v>
      </c>
      <c r="AO589">
        <v>41.092588454376163</v>
      </c>
      <c r="AP589">
        <v>4.2189894822414189E-3</v>
      </c>
    </row>
    <row r="590" spans="1:42" x14ac:dyDescent="0.25">
      <c r="A590" t="s">
        <v>1369</v>
      </c>
      <c r="B590" t="s">
        <v>1370</v>
      </c>
      <c r="C590" t="s">
        <v>1364</v>
      </c>
      <c r="D590" t="s">
        <v>211</v>
      </c>
      <c r="F590">
        <v>2128.56</v>
      </c>
      <c r="H590">
        <v>324916850</v>
      </c>
      <c r="I590">
        <v>32176624.140000001</v>
      </c>
      <c r="J590">
        <v>15116.61</v>
      </c>
      <c r="L590">
        <v>10.09</v>
      </c>
      <c r="M590">
        <v>6.98</v>
      </c>
      <c r="N590">
        <v>14857.34</v>
      </c>
      <c r="P590">
        <v>24.5</v>
      </c>
      <c r="Q590">
        <v>52149.72</v>
      </c>
      <c r="S590">
        <v>0.24160000000000001</v>
      </c>
      <c r="T590">
        <v>0.24160000000000001</v>
      </c>
      <c r="V590">
        <v>7773872.3899999997</v>
      </c>
      <c r="X590">
        <v>102591.7</v>
      </c>
      <c r="Y590">
        <v>11298578.49</v>
      </c>
      <c r="Z590">
        <v>19175042.579999998</v>
      </c>
      <c r="AA590">
        <v>0.59593083775879285</v>
      </c>
      <c r="AB590">
        <v>354328635</v>
      </c>
      <c r="AC590">
        <v>4.3638400000000001E-2</v>
      </c>
      <c r="AD590">
        <v>15462334.699999999</v>
      </c>
      <c r="AE590">
        <v>1857532.49</v>
      </c>
      <c r="AF590">
        <v>9631404.8800000008</v>
      </c>
      <c r="AH590">
        <v>1462629.05</v>
      </c>
      <c r="AJ590">
        <v>10707575.189999999</v>
      </c>
      <c r="AK590">
        <v>20441571.77</v>
      </c>
      <c r="AL590">
        <v>0.63529261743118337</v>
      </c>
      <c r="AO590">
        <v>48.197701732626754</v>
      </c>
      <c r="AP590">
        <v>5.0187774773055036E-3</v>
      </c>
    </row>
    <row r="591" spans="1:42" x14ac:dyDescent="0.25">
      <c r="A591" t="s">
        <v>1371</v>
      </c>
      <c r="B591" t="s">
        <v>1372</v>
      </c>
      <c r="C591" t="s">
        <v>1364</v>
      </c>
      <c r="D591" t="s">
        <v>211</v>
      </c>
      <c r="F591">
        <v>2326.14</v>
      </c>
      <c r="H591">
        <v>181419968</v>
      </c>
      <c r="I591">
        <v>38158780.659999996</v>
      </c>
      <c r="J591">
        <v>16404.330000000002</v>
      </c>
      <c r="L591">
        <v>4.75</v>
      </c>
      <c r="M591">
        <v>3.28</v>
      </c>
      <c r="N591">
        <v>7629.73</v>
      </c>
      <c r="P591">
        <v>74.819999999999993</v>
      </c>
      <c r="Q591">
        <v>174041.79</v>
      </c>
      <c r="S591">
        <v>0.11020000000000001</v>
      </c>
      <c r="T591">
        <v>0.11020000000000001</v>
      </c>
      <c r="V591">
        <v>4205097.62</v>
      </c>
      <c r="X591">
        <v>1319031.3999999999</v>
      </c>
      <c r="Y591">
        <v>22969835.039999999</v>
      </c>
      <c r="Z591">
        <v>28493964.059999999</v>
      </c>
      <c r="AA591">
        <v>0.74672103162533288</v>
      </c>
      <c r="AB591">
        <v>195631725</v>
      </c>
      <c r="AC591">
        <v>6.9354299999999994E-2</v>
      </c>
      <c r="AD591">
        <v>13567901.34</v>
      </c>
      <c r="AE591">
        <v>1031780.96</v>
      </c>
      <c r="AF591">
        <v>5236878.58</v>
      </c>
      <c r="AH591">
        <v>4921046.9000000004</v>
      </c>
      <c r="AJ591">
        <v>21723437.350000001</v>
      </c>
      <c r="AK591">
        <v>28279347.330000002</v>
      </c>
      <c r="AL591">
        <v>0.74109672376517721</v>
      </c>
      <c r="AO591">
        <v>567.04729723920309</v>
      </c>
      <c r="AP591">
        <v>4.6642922292648249E-2</v>
      </c>
    </row>
    <row r="592" spans="1:42" x14ac:dyDescent="0.25">
      <c r="A592" t="s">
        <v>1373</v>
      </c>
      <c r="B592" t="s">
        <v>1374</v>
      </c>
      <c r="C592" t="s">
        <v>1364</v>
      </c>
      <c r="D592" t="s">
        <v>211</v>
      </c>
      <c r="F592">
        <v>1120.75</v>
      </c>
      <c r="H592">
        <v>220992735</v>
      </c>
      <c r="I592">
        <v>13717787.550000001</v>
      </c>
      <c r="J592">
        <v>12239.82</v>
      </c>
      <c r="L592">
        <v>16.100000000000001</v>
      </c>
      <c r="M592">
        <v>11.14</v>
      </c>
      <c r="N592">
        <v>12485.15</v>
      </c>
      <c r="P592">
        <v>0.62</v>
      </c>
      <c r="Q592">
        <v>694.86</v>
      </c>
      <c r="S592">
        <v>0.45540000000000003</v>
      </c>
      <c r="T592">
        <v>0.45540000000000003</v>
      </c>
      <c r="V592">
        <v>6247080.4500000002</v>
      </c>
      <c r="X592">
        <v>19641.07</v>
      </c>
      <c r="Y592">
        <v>3702968.04</v>
      </c>
      <c r="Z592">
        <v>9969689.5600000005</v>
      </c>
      <c r="AA592">
        <v>0.72677095513117196</v>
      </c>
      <c r="AB592">
        <v>229231189</v>
      </c>
      <c r="AC592">
        <v>4.6585000000000001E-2</v>
      </c>
      <c r="AD592">
        <v>10678734.93</v>
      </c>
      <c r="AE592">
        <v>2018175.45</v>
      </c>
      <c r="AF592">
        <v>8265255.9000000004</v>
      </c>
      <c r="AH592">
        <v>36444.300000000003</v>
      </c>
      <c r="AJ592">
        <v>3693010.39</v>
      </c>
      <c r="AK592">
        <v>11977907.360000001</v>
      </c>
      <c r="AL592">
        <v>0.8731661221856436</v>
      </c>
      <c r="AO592">
        <v>17.524934195850992</v>
      </c>
      <c r="AP592">
        <v>1.6397747460955481E-3</v>
      </c>
    </row>
    <row r="593" spans="1:42" x14ac:dyDescent="0.25">
      <c r="A593" t="s">
        <v>1375</v>
      </c>
      <c r="B593" t="s">
        <v>1376</v>
      </c>
      <c r="C593" t="s">
        <v>1364</v>
      </c>
      <c r="D593" t="s">
        <v>211</v>
      </c>
      <c r="F593">
        <v>312.72000000000003</v>
      </c>
      <c r="H593">
        <v>107752205</v>
      </c>
      <c r="I593">
        <v>3789095.63</v>
      </c>
      <c r="J593">
        <v>12116.57</v>
      </c>
      <c r="L593">
        <v>28.43</v>
      </c>
      <c r="M593">
        <v>19.68</v>
      </c>
      <c r="N593">
        <v>6154.32</v>
      </c>
      <c r="P593">
        <v>60.06</v>
      </c>
      <c r="Q593">
        <v>18781.96</v>
      </c>
      <c r="S593">
        <v>0.86380000000000001</v>
      </c>
      <c r="T593">
        <v>0.86380000000000001</v>
      </c>
      <c r="V593">
        <v>3273020.8</v>
      </c>
      <c r="X593">
        <v>13332.49</v>
      </c>
      <c r="Y593">
        <v>218584.27000000002</v>
      </c>
      <c r="Z593">
        <v>3504937.56</v>
      </c>
      <c r="AA593">
        <v>0.9250063609505681</v>
      </c>
      <c r="AB593">
        <v>111937403</v>
      </c>
      <c r="AC593">
        <v>3.4704600000000002E-2</v>
      </c>
      <c r="AD593">
        <v>3884742.79</v>
      </c>
      <c r="AE593">
        <v>528405.44999999995</v>
      </c>
      <c r="AF593">
        <v>3801426.25</v>
      </c>
      <c r="AH593">
        <v>20991.22</v>
      </c>
      <c r="AJ593">
        <v>217010.06</v>
      </c>
      <c r="AK593">
        <v>4031768.8000000003</v>
      </c>
      <c r="AL593">
        <v>1.0640451426136217</v>
      </c>
      <c r="AO593">
        <v>42.633953696597594</v>
      </c>
      <c r="AP593">
        <v>3.3068587663062422E-3</v>
      </c>
    </row>
    <row r="594" spans="1:42" x14ac:dyDescent="0.25">
      <c r="A594" t="s">
        <v>1377</v>
      </c>
      <c r="B594" t="s">
        <v>1378</v>
      </c>
      <c r="C594" t="s">
        <v>1364</v>
      </c>
      <c r="D594" t="s">
        <v>211</v>
      </c>
      <c r="F594">
        <v>2714.81</v>
      </c>
      <c r="H594">
        <v>574605312</v>
      </c>
      <c r="I594">
        <v>34812003.689999998</v>
      </c>
      <c r="J594">
        <v>12822.99</v>
      </c>
      <c r="L594">
        <v>16.5</v>
      </c>
      <c r="M594">
        <v>11.42</v>
      </c>
      <c r="N594">
        <v>31003.13</v>
      </c>
      <c r="P594">
        <v>0.26</v>
      </c>
      <c r="Q594">
        <v>705.85</v>
      </c>
      <c r="S594">
        <v>0.47120000000000001</v>
      </c>
      <c r="T594">
        <v>0.47120000000000001</v>
      </c>
      <c r="V594">
        <v>16403416.130000001</v>
      </c>
      <c r="X594">
        <v>223134.71</v>
      </c>
      <c r="Y594">
        <v>6185240.1500000013</v>
      </c>
      <c r="Z594">
        <v>22811790.990000002</v>
      </c>
      <c r="AA594">
        <v>0.65528520544632873</v>
      </c>
      <c r="AB594">
        <v>594156674</v>
      </c>
      <c r="AC594">
        <v>4.3940899999999998E-2</v>
      </c>
      <c r="AD594">
        <v>26107778.989999998</v>
      </c>
      <c r="AE594">
        <v>4572695.7699999996</v>
      </c>
      <c r="AF594">
        <v>20976111.899999999</v>
      </c>
      <c r="AH594">
        <v>357747.17</v>
      </c>
      <c r="AJ594">
        <v>6061919.4000000004</v>
      </c>
      <c r="AK594">
        <v>27261166.009999998</v>
      </c>
      <c r="AL594">
        <v>0.78309672297980848</v>
      </c>
      <c r="AO594">
        <v>82.191648771000544</v>
      </c>
      <c r="AP594">
        <v>8.1850757930951763E-3</v>
      </c>
    </row>
    <row r="595" spans="1:42" x14ac:dyDescent="0.25">
      <c r="A595" t="s">
        <v>1379</v>
      </c>
      <c r="B595" t="s">
        <v>1380</v>
      </c>
      <c r="C595" t="s">
        <v>1364</v>
      </c>
      <c r="D595" t="s">
        <v>211</v>
      </c>
      <c r="F595">
        <v>174.25</v>
      </c>
      <c r="H595">
        <v>85064327</v>
      </c>
      <c r="I595">
        <v>2239753.84</v>
      </c>
      <c r="J595">
        <v>12853.68</v>
      </c>
      <c r="L595">
        <v>37.97</v>
      </c>
      <c r="M595">
        <v>26.28</v>
      </c>
      <c r="N595">
        <v>4579.29</v>
      </c>
      <c r="P595">
        <v>205.92</v>
      </c>
      <c r="Q595">
        <v>35881.56</v>
      </c>
      <c r="S595">
        <v>0.97889999999999999</v>
      </c>
      <c r="T595">
        <v>0.9</v>
      </c>
      <c r="V595">
        <v>2015778.45</v>
      </c>
      <c r="X595">
        <v>13224.29</v>
      </c>
      <c r="Y595">
        <v>151593.35</v>
      </c>
      <c r="Z595">
        <v>2180596.09</v>
      </c>
      <c r="AA595">
        <v>0.97358738762113251</v>
      </c>
      <c r="AB595">
        <v>87848309</v>
      </c>
      <c r="AC595">
        <v>3.7318999999999998E-2</v>
      </c>
      <c r="AD595">
        <v>3278411.04</v>
      </c>
      <c r="AE595">
        <v>1136369.33</v>
      </c>
      <c r="AF595">
        <v>3152147.78</v>
      </c>
      <c r="AH595">
        <v>27066.52</v>
      </c>
      <c r="AJ595">
        <v>150878.45000000001</v>
      </c>
      <c r="AK595">
        <v>3316250.52</v>
      </c>
      <c r="AL595">
        <v>1.4806316929899761</v>
      </c>
      <c r="AO595">
        <v>75.892625538020084</v>
      </c>
      <c r="AP595">
        <v>3.9877234606509769E-3</v>
      </c>
    </row>
    <row r="596" spans="1:42" x14ac:dyDescent="0.25">
      <c r="A596" t="s">
        <v>1381</v>
      </c>
      <c r="B596" t="s">
        <v>1382</v>
      </c>
      <c r="C596" t="s">
        <v>1364</v>
      </c>
      <c r="D596" t="s">
        <v>211</v>
      </c>
      <c r="F596">
        <v>762.8</v>
      </c>
      <c r="H596">
        <v>160818756</v>
      </c>
      <c r="I596">
        <v>11023812.619999999</v>
      </c>
      <c r="J596">
        <v>14451.77</v>
      </c>
      <c r="L596">
        <v>14.58</v>
      </c>
      <c r="M596">
        <v>10.09</v>
      </c>
      <c r="N596">
        <v>7696.65</v>
      </c>
      <c r="P596">
        <v>3.38</v>
      </c>
      <c r="Q596">
        <v>2578.2600000000002</v>
      </c>
      <c r="S596">
        <v>0.39710000000000001</v>
      </c>
      <c r="T596">
        <v>0.39710000000000001</v>
      </c>
      <c r="V596">
        <v>4377555.99</v>
      </c>
      <c r="X596">
        <v>34469.519999999997</v>
      </c>
      <c r="Y596">
        <v>2441894.6599999997</v>
      </c>
      <c r="Z596">
        <v>6853920.1699999999</v>
      </c>
      <c r="AA596">
        <v>0.62173772416679562</v>
      </c>
      <c r="AB596">
        <v>176400197</v>
      </c>
      <c r="AC596">
        <v>2.9567099999999999E-2</v>
      </c>
      <c r="AD596">
        <v>5215642.26</v>
      </c>
      <c r="AE596">
        <v>332804.05</v>
      </c>
      <c r="AF596">
        <v>4710360.04</v>
      </c>
      <c r="AH596">
        <v>543135.65</v>
      </c>
      <c r="AJ596">
        <v>2236446.9300000002</v>
      </c>
      <c r="AK596">
        <v>6981276.4900000002</v>
      </c>
      <c r="AL596">
        <v>0.63329056204513035</v>
      </c>
      <c r="AO596">
        <v>45.18814892501311</v>
      </c>
      <c r="AP596">
        <v>4.9374237002895146E-3</v>
      </c>
    </row>
    <row r="597" spans="1:42" x14ac:dyDescent="0.25">
      <c r="A597" t="s">
        <v>1383</v>
      </c>
      <c r="B597" t="s">
        <v>1384</v>
      </c>
      <c r="C597" t="s">
        <v>1364</v>
      </c>
      <c r="D597" t="s">
        <v>211</v>
      </c>
      <c r="F597">
        <v>1763.25</v>
      </c>
      <c r="H597">
        <v>315694853</v>
      </c>
      <c r="I597">
        <v>23165561.84</v>
      </c>
      <c r="J597">
        <v>13137.99</v>
      </c>
      <c r="L597">
        <v>13.62</v>
      </c>
      <c r="M597">
        <v>9.42</v>
      </c>
      <c r="N597">
        <v>16609.810000000001</v>
      </c>
      <c r="P597">
        <v>6.3</v>
      </c>
      <c r="Q597">
        <v>11108.47</v>
      </c>
      <c r="S597">
        <v>0.36099999999999999</v>
      </c>
      <c r="T597">
        <v>0.36099999999999999</v>
      </c>
      <c r="V597">
        <v>8362767.8200000003</v>
      </c>
      <c r="X597">
        <v>198446.66</v>
      </c>
      <c r="Y597">
        <v>5584234.9999999991</v>
      </c>
      <c r="Z597">
        <v>14145449.48</v>
      </c>
      <c r="AA597">
        <v>0.61062406246392165</v>
      </c>
      <c r="AB597">
        <v>368325500</v>
      </c>
      <c r="AC597">
        <v>2.5887E-2</v>
      </c>
      <c r="AD597">
        <v>9534842.2100000009</v>
      </c>
      <c r="AE597">
        <v>423118.85</v>
      </c>
      <c r="AF597">
        <v>8785886.6699999999</v>
      </c>
      <c r="AH597">
        <v>219528.76</v>
      </c>
      <c r="AJ597">
        <v>5498755.7800000003</v>
      </c>
      <c r="AK597">
        <v>14483089.109999999</v>
      </c>
      <c r="AL597">
        <v>0.62519913007212435</v>
      </c>
      <c r="AO597">
        <v>112.54595774847583</v>
      </c>
      <c r="AP597">
        <v>1.3701956709151258E-2</v>
      </c>
    </row>
    <row r="598" spans="1:42" x14ac:dyDescent="0.25">
      <c r="A598" t="s">
        <v>1385</v>
      </c>
      <c r="B598" t="s">
        <v>1386</v>
      </c>
      <c r="C598" t="s">
        <v>1364</v>
      </c>
      <c r="D598" t="s">
        <v>211</v>
      </c>
      <c r="F598">
        <v>2518.13</v>
      </c>
      <c r="H598">
        <v>497073700</v>
      </c>
      <c r="I598">
        <v>33250278.84</v>
      </c>
      <c r="J598">
        <v>13204.35</v>
      </c>
      <c r="L598">
        <v>14.94</v>
      </c>
      <c r="M598">
        <v>10.34</v>
      </c>
      <c r="N598">
        <v>26037.46</v>
      </c>
      <c r="P598">
        <v>2.52</v>
      </c>
      <c r="Q598">
        <v>6345.68</v>
      </c>
      <c r="S598">
        <v>0.41089999999999999</v>
      </c>
      <c r="T598">
        <v>0.41089999999999999</v>
      </c>
      <c r="V598">
        <v>13662539.57</v>
      </c>
      <c r="X598">
        <v>83312.63</v>
      </c>
      <c r="Y598">
        <v>7380799.9299999997</v>
      </c>
      <c r="Z598">
        <v>21126652.130000003</v>
      </c>
      <c r="AA598">
        <v>0.63538270556049281</v>
      </c>
      <c r="AB598">
        <v>523803270</v>
      </c>
      <c r="AC598">
        <v>3.3116300000000001E-2</v>
      </c>
      <c r="AD598">
        <v>17346426.23</v>
      </c>
      <c r="AE598">
        <v>1513709.02</v>
      </c>
      <c r="AF598">
        <v>15176248.59</v>
      </c>
      <c r="AH598">
        <v>349420.48</v>
      </c>
      <c r="AJ598">
        <v>7253395.1699999999</v>
      </c>
      <c r="AK598">
        <v>22512956.390000001</v>
      </c>
      <c r="AL598">
        <v>0.67707571711900871</v>
      </c>
      <c r="AO598">
        <v>33.085118719049454</v>
      </c>
      <c r="AP598">
        <v>3.7006525734224107E-3</v>
      </c>
    </row>
    <row r="599" spans="1:42" x14ac:dyDescent="0.25">
      <c r="A599" t="s">
        <v>1387</v>
      </c>
      <c r="B599" t="s">
        <v>1388</v>
      </c>
      <c r="C599" t="s">
        <v>1364</v>
      </c>
      <c r="D599" t="s">
        <v>211</v>
      </c>
      <c r="F599">
        <v>3689.29</v>
      </c>
      <c r="H599">
        <v>584491225</v>
      </c>
      <c r="I599">
        <v>49408662.369999997</v>
      </c>
      <c r="J599">
        <v>13392.45</v>
      </c>
      <c r="L599">
        <v>11.82</v>
      </c>
      <c r="M599">
        <v>8.18</v>
      </c>
      <c r="N599">
        <v>30178.39</v>
      </c>
      <c r="P599">
        <v>14.06</v>
      </c>
      <c r="Q599">
        <v>51871.41</v>
      </c>
      <c r="S599">
        <v>0.29759999999999998</v>
      </c>
      <c r="T599">
        <v>0.29759999999999998</v>
      </c>
      <c r="V599">
        <v>14704017.92</v>
      </c>
      <c r="X599">
        <v>143437.21</v>
      </c>
      <c r="Y599">
        <v>13624561.149999999</v>
      </c>
      <c r="Z599">
        <v>28472016.280000001</v>
      </c>
      <c r="AA599">
        <v>0.57625555751308233</v>
      </c>
      <c r="AB599">
        <v>689162821</v>
      </c>
      <c r="AC599">
        <v>3.9422800000000001E-2</v>
      </c>
      <c r="AD599">
        <v>27168728.050000001</v>
      </c>
      <c r="AE599">
        <v>3709497.73</v>
      </c>
      <c r="AF599">
        <v>18413515.649999999</v>
      </c>
      <c r="AH599">
        <v>554805.93999999994</v>
      </c>
      <c r="AJ599">
        <v>13389465.210000001</v>
      </c>
      <c r="AK599">
        <v>31946418.07</v>
      </c>
      <c r="AL599">
        <v>0.64657524688215928</v>
      </c>
      <c r="AO599">
        <v>38.879353479937869</v>
      </c>
      <c r="AP599">
        <v>4.4899309113686807E-3</v>
      </c>
    </row>
    <row r="600" spans="1:42" x14ac:dyDescent="0.25">
      <c r="A600" t="s">
        <v>1389</v>
      </c>
      <c r="B600" t="s">
        <v>1390</v>
      </c>
      <c r="C600" t="s">
        <v>1364</v>
      </c>
      <c r="D600" t="s">
        <v>211</v>
      </c>
      <c r="F600">
        <v>5682.2</v>
      </c>
      <c r="H600">
        <v>1552877957</v>
      </c>
      <c r="I600">
        <v>78152995.200000003</v>
      </c>
      <c r="J600">
        <v>13754</v>
      </c>
      <c r="L600">
        <v>19.86</v>
      </c>
      <c r="M600">
        <v>13.74</v>
      </c>
      <c r="N600">
        <v>78073.42</v>
      </c>
      <c r="P600">
        <v>3.27</v>
      </c>
      <c r="Q600">
        <v>18580.79</v>
      </c>
      <c r="S600">
        <v>0.60109999999999997</v>
      </c>
      <c r="T600">
        <v>0.60109999999999997</v>
      </c>
      <c r="V600">
        <v>46977765.409999996</v>
      </c>
      <c r="X600">
        <v>550807.17000000004</v>
      </c>
      <c r="Y600">
        <v>10485590.309999997</v>
      </c>
      <c r="Z600">
        <v>58014162.889999993</v>
      </c>
      <c r="AA600">
        <v>0.742315284801778</v>
      </c>
      <c r="AB600">
        <v>1643122720</v>
      </c>
      <c r="AC600">
        <v>3.84648E-2</v>
      </c>
      <c r="AD600">
        <v>63202386.799999997</v>
      </c>
      <c r="AE600">
        <v>9752619.9100000001</v>
      </c>
      <c r="AF600">
        <v>56730385.32</v>
      </c>
      <c r="AH600">
        <v>1072527.3899999999</v>
      </c>
      <c r="AJ600">
        <v>10209216.390000001</v>
      </c>
      <c r="AK600">
        <v>67490408.879999995</v>
      </c>
      <c r="AL600">
        <v>0.86356778402780898</v>
      </c>
      <c r="AO600">
        <v>96.93554785118441</v>
      </c>
      <c r="AP600">
        <v>8.1612658619293881E-3</v>
      </c>
    </row>
    <row r="601" spans="1:42" x14ac:dyDescent="0.25">
      <c r="A601" t="s">
        <v>1391</v>
      </c>
      <c r="B601" t="s">
        <v>1392</v>
      </c>
      <c r="C601" t="s">
        <v>1364</v>
      </c>
      <c r="D601" t="s">
        <v>211</v>
      </c>
      <c r="F601">
        <v>1944.15</v>
      </c>
      <c r="H601">
        <v>520326315</v>
      </c>
      <c r="I601">
        <v>28068800.41</v>
      </c>
      <c r="J601">
        <v>14437.56</v>
      </c>
      <c r="L601">
        <v>18.53</v>
      </c>
      <c r="M601">
        <v>12.82</v>
      </c>
      <c r="N601">
        <v>24924</v>
      </c>
      <c r="P601">
        <v>0.79</v>
      </c>
      <c r="Q601">
        <v>1535.87</v>
      </c>
      <c r="S601">
        <v>0.55010000000000003</v>
      </c>
      <c r="T601">
        <v>0.55010000000000003</v>
      </c>
      <c r="V601">
        <v>15440647.1</v>
      </c>
      <c r="X601">
        <v>540715.82999999996</v>
      </c>
      <c r="Y601">
        <v>2834083.82</v>
      </c>
      <c r="Z601">
        <v>18815446.75</v>
      </c>
      <c r="AA601">
        <v>0.67033312700091985</v>
      </c>
      <c r="AB601">
        <v>538993688</v>
      </c>
      <c r="AC601">
        <v>3.8686400000000003E-2</v>
      </c>
      <c r="AD601">
        <v>20851725.41</v>
      </c>
      <c r="AE601">
        <v>2976634.17</v>
      </c>
      <c r="AF601">
        <v>18417281.27</v>
      </c>
      <c r="AH601">
        <v>820248.31</v>
      </c>
      <c r="AJ601">
        <v>2563675.12</v>
      </c>
      <c r="AK601">
        <v>21521672.219999999</v>
      </c>
      <c r="AL601">
        <v>0.76674713224767976</v>
      </c>
      <c r="AO601">
        <v>278.12454285934723</v>
      </c>
      <c r="AP601">
        <v>2.5124247989313536E-2</v>
      </c>
    </row>
    <row r="602" spans="1:42" x14ac:dyDescent="0.25">
      <c r="A602" t="s">
        <v>1393</v>
      </c>
      <c r="B602" t="s">
        <v>1394</v>
      </c>
      <c r="C602" t="s">
        <v>1364</v>
      </c>
      <c r="D602" t="s">
        <v>102</v>
      </c>
      <c r="F602">
        <v>15392.1</v>
      </c>
      <c r="H602">
        <v>607233154</v>
      </c>
      <c r="I602">
        <v>257613040.78999999</v>
      </c>
      <c r="J602">
        <v>16736.7</v>
      </c>
      <c r="L602">
        <v>2.35</v>
      </c>
      <c r="M602">
        <v>2.35</v>
      </c>
      <c r="N602">
        <v>36171.43</v>
      </c>
      <c r="P602">
        <v>91.77</v>
      </c>
      <c r="Q602">
        <v>1412533.01</v>
      </c>
      <c r="S602">
        <v>8.7400000000000005E-2</v>
      </c>
      <c r="T602">
        <v>8.7400000000000005E-2</v>
      </c>
      <c r="V602">
        <v>22515379.760000002</v>
      </c>
      <c r="X602">
        <v>6947233.5199999996</v>
      </c>
      <c r="Y602">
        <v>144651348.63</v>
      </c>
      <c r="Z602">
        <v>174113961.91</v>
      </c>
      <c r="AA602">
        <v>0.6758740216568988</v>
      </c>
      <c r="AB602">
        <v>812449476</v>
      </c>
      <c r="AC602">
        <v>5.8220300000000003E-2</v>
      </c>
      <c r="AD602">
        <v>47301052.219999999</v>
      </c>
      <c r="AE602">
        <v>2166267.77</v>
      </c>
      <c r="AF602">
        <v>24681647.530000001</v>
      </c>
      <c r="AH602">
        <v>34792431.840000004</v>
      </c>
      <c r="AJ602">
        <v>133374217.62</v>
      </c>
      <c r="AK602">
        <v>165003098.67000002</v>
      </c>
      <c r="AL602">
        <v>0.64050755413623106</v>
      </c>
      <c r="AO602">
        <v>451.35059673468851</v>
      </c>
      <c r="AP602">
        <v>4.2103654876774192E-2</v>
      </c>
    </row>
    <row r="603" spans="1:42" x14ac:dyDescent="0.25">
      <c r="A603" t="s">
        <v>1395</v>
      </c>
      <c r="B603" t="s">
        <v>1396</v>
      </c>
      <c r="C603" t="s">
        <v>1364</v>
      </c>
      <c r="D603" t="s">
        <v>211</v>
      </c>
      <c r="F603">
        <v>867</v>
      </c>
      <c r="H603">
        <v>623917913</v>
      </c>
      <c r="I603">
        <v>10513603.199999999</v>
      </c>
      <c r="J603">
        <v>12126.41</v>
      </c>
      <c r="L603">
        <v>59.34</v>
      </c>
      <c r="M603">
        <v>41.08</v>
      </c>
      <c r="N603">
        <v>35616.36</v>
      </c>
      <c r="P603">
        <v>849.72</v>
      </c>
      <c r="Q603">
        <v>736707.24</v>
      </c>
      <c r="S603">
        <v>0.99990000000000001</v>
      </c>
      <c r="T603">
        <v>0.9</v>
      </c>
      <c r="V603">
        <v>9462242.8800000008</v>
      </c>
      <c r="X603">
        <v>162013.68</v>
      </c>
      <c r="Y603">
        <v>563396.84000000008</v>
      </c>
      <c r="Z603">
        <v>10187653.4</v>
      </c>
      <c r="AA603">
        <v>0.96899732719606546</v>
      </c>
      <c r="AB603">
        <v>678612663</v>
      </c>
      <c r="AC603">
        <v>2.2191300000000001E-2</v>
      </c>
      <c r="AD603">
        <v>15059297.18</v>
      </c>
      <c r="AE603">
        <v>5037348.87</v>
      </c>
      <c r="AF603">
        <v>14499591.75</v>
      </c>
      <c r="AH603">
        <v>30530</v>
      </c>
      <c r="AJ603">
        <v>562450.31999999995</v>
      </c>
      <c r="AK603">
        <v>15224055.75</v>
      </c>
      <c r="AL603">
        <v>1.4480340812177503</v>
      </c>
      <c r="AO603">
        <v>186.86698961937716</v>
      </c>
      <c r="AP603">
        <v>1.0641952621593625E-2</v>
      </c>
    </row>
    <row r="604" spans="1:42" x14ac:dyDescent="0.25">
      <c r="A604" t="s">
        <v>1397</v>
      </c>
      <c r="B604" t="s">
        <v>1398</v>
      </c>
      <c r="C604" t="s">
        <v>1364</v>
      </c>
      <c r="D604" t="s">
        <v>211</v>
      </c>
      <c r="F604">
        <v>1667</v>
      </c>
      <c r="H604">
        <v>2419734694</v>
      </c>
      <c r="I604">
        <v>19236721.640000001</v>
      </c>
      <c r="J604">
        <v>11539.72</v>
      </c>
      <c r="L604">
        <v>125.78</v>
      </c>
      <c r="M604">
        <v>87.07</v>
      </c>
      <c r="N604">
        <v>145145.69</v>
      </c>
      <c r="P604">
        <v>5646.01</v>
      </c>
      <c r="Q604">
        <v>9411898.6699999999</v>
      </c>
      <c r="S604">
        <v>1</v>
      </c>
      <c r="T604">
        <v>0.9</v>
      </c>
      <c r="V604">
        <v>17313049.469999999</v>
      </c>
      <c r="X604">
        <v>209783.55</v>
      </c>
      <c r="Y604">
        <v>1011782.12</v>
      </c>
      <c r="Z604">
        <v>18534615.140000001</v>
      </c>
      <c r="AA604">
        <v>0.96350175912822533</v>
      </c>
      <c r="AB604">
        <v>2419734694</v>
      </c>
      <c r="AC604">
        <v>1.41855E-2</v>
      </c>
      <c r="AD604">
        <v>34325146.5</v>
      </c>
      <c r="AE604">
        <v>15310887.32</v>
      </c>
      <c r="AF604">
        <v>32623936.789999999</v>
      </c>
      <c r="AH604">
        <v>25677.15</v>
      </c>
      <c r="AJ604">
        <v>1010844.94</v>
      </c>
      <c r="AK604">
        <v>33844565.280000001</v>
      </c>
      <c r="AL604">
        <v>1.759372824193967</v>
      </c>
      <c r="AO604">
        <v>125.84496100779843</v>
      </c>
      <c r="AP604">
        <v>6.1984412641863306E-3</v>
      </c>
    </row>
    <row r="605" spans="1:42" x14ac:dyDescent="0.25">
      <c r="A605" t="s">
        <v>1399</v>
      </c>
      <c r="B605" t="s">
        <v>1400</v>
      </c>
      <c r="C605" t="s">
        <v>1364</v>
      </c>
      <c r="D605" t="s">
        <v>211</v>
      </c>
      <c r="F605">
        <v>942.5</v>
      </c>
      <c r="H605">
        <v>550338771</v>
      </c>
      <c r="I605">
        <v>11146465.710000001</v>
      </c>
      <c r="J605">
        <v>11826.48</v>
      </c>
      <c r="L605">
        <v>49.37</v>
      </c>
      <c r="M605">
        <v>34.17</v>
      </c>
      <c r="N605">
        <v>32205.22</v>
      </c>
      <c r="P605">
        <v>494.61</v>
      </c>
      <c r="Q605">
        <v>466169.92</v>
      </c>
      <c r="S605">
        <v>0.99909999999999999</v>
      </c>
      <c r="T605">
        <v>0.9</v>
      </c>
      <c r="V605">
        <v>10031819.130000001</v>
      </c>
      <c r="X605">
        <v>237167.73</v>
      </c>
      <c r="Y605">
        <v>433459.01</v>
      </c>
      <c r="Z605">
        <v>10702445.870000001</v>
      </c>
      <c r="AA605">
        <v>0.96016496604823809</v>
      </c>
      <c r="AB605">
        <v>565545995</v>
      </c>
      <c r="AC605">
        <v>2.6455900000000001E-2</v>
      </c>
      <c r="AD605">
        <v>14962028.279999999</v>
      </c>
      <c r="AE605">
        <v>4437188.2300000004</v>
      </c>
      <c r="AF605">
        <v>14469007.359999999</v>
      </c>
      <c r="AH605">
        <v>10529.3</v>
      </c>
      <c r="AJ605">
        <v>433039.57</v>
      </c>
      <c r="AK605">
        <v>15139214.66</v>
      </c>
      <c r="AL605">
        <v>1.3582076196958039</v>
      </c>
      <c r="AO605">
        <v>251.63684880636606</v>
      </c>
      <c r="AP605">
        <v>1.5665788175038664E-2</v>
      </c>
    </row>
    <row r="606" spans="1:42" x14ac:dyDescent="0.25">
      <c r="A606" t="s">
        <v>1401</v>
      </c>
      <c r="B606" t="s">
        <v>1402</v>
      </c>
      <c r="C606" t="s">
        <v>1364</v>
      </c>
      <c r="D606" t="s">
        <v>211</v>
      </c>
      <c r="F606">
        <v>2246.71</v>
      </c>
      <c r="H606">
        <v>1004150209</v>
      </c>
      <c r="I606">
        <v>26315670.289999999</v>
      </c>
      <c r="J606">
        <v>11712.98</v>
      </c>
      <c r="L606">
        <v>38.15</v>
      </c>
      <c r="M606">
        <v>26.41</v>
      </c>
      <c r="N606">
        <v>59335.61</v>
      </c>
      <c r="P606">
        <v>209.67</v>
      </c>
      <c r="Q606">
        <v>471067.68</v>
      </c>
      <c r="S606">
        <v>0.9798</v>
      </c>
      <c r="T606">
        <v>0.9</v>
      </c>
      <c r="V606">
        <v>23684103.260000002</v>
      </c>
      <c r="X606">
        <v>516654.23</v>
      </c>
      <c r="Y606">
        <v>1794119.75</v>
      </c>
      <c r="Z606">
        <v>25994877.240000002</v>
      </c>
      <c r="AA606">
        <v>0.98780980889086833</v>
      </c>
      <c r="AB606">
        <v>1108762780</v>
      </c>
      <c r="AC606">
        <v>2.6467899999999999E-2</v>
      </c>
      <c r="AD606">
        <v>29346622.379999999</v>
      </c>
      <c r="AE606">
        <v>5096267.2</v>
      </c>
      <c r="AF606">
        <v>28780370.460000001</v>
      </c>
      <c r="AH606">
        <v>63069.3</v>
      </c>
      <c r="AJ606">
        <v>1793350.92</v>
      </c>
      <c r="AK606">
        <v>31090375.609999999</v>
      </c>
      <c r="AL606">
        <v>1.1814396238964278</v>
      </c>
      <c r="AO606">
        <v>229.96035536406566</v>
      </c>
      <c r="AP606">
        <v>1.6617818854328083E-2</v>
      </c>
    </row>
    <row r="607" spans="1:42" x14ac:dyDescent="0.25">
      <c r="A607" t="s">
        <v>1403</v>
      </c>
      <c r="B607" t="s">
        <v>1404</v>
      </c>
      <c r="C607" t="s">
        <v>1364</v>
      </c>
      <c r="D607" t="s">
        <v>211</v>
      </c>
      <c r="F607">
        <v>147.5</v>
      </c>
      <c r="H607">
        <v>287128016</v>
      </c>
      <c r="I607">
        <v>1769201.17</v>
      </c>
      <c r="J607">
        <v>11994.58</v>
      </c>
      <c r="L607">
        <v>162.29</v>
      </c>
      <c r="M607">
        <v>112.35</v>
      </c>
      <c r="N607">
        <v>16571.62</v>
      </c>
      <c r="P607">
        <v>10084.17</v>
      </c>
      <c r="Q607">
        <v>1487415.07</v>
      </c>
      <c r="S607">
        <v>1</v>
      </c>
      <c r="T607">
        <v>0.9</v>
      </c>
      <c r="V607">
        <v>1592281.05</v>
      </c>
      <c r="X607">
        <v>39726.25</v>
      </c>
      <c r="Y607">
        <v>103609.56</v>
      </c>
      <c r="Z607">
        <v>1735616.86</v>
      </c>
      <c r="AA607">
        <v>0.98101724633157472</v>
      </c>
      <c r="AB607">
        <v>315735694</v>
      </c>
      <c r="AC607">
        <v>1.5658200000000001E-2</v>
      </c>
      <c r="AD607">
        <v>4943852.6399999997</v>
      </c>
      <c r="AE607">
        <v>3016414.43</v>
      </c>
      <c r="AF607">
        <v>4608695.4800000004</v>
      </c>
      <c r="AH607">
        <v>5442.15</v>
      </c>
      <c r="AJ607">
        <v>103506.25</v>
      </c>
      <c r="AK607">
        <v>4751927.9800000004</v>
      </c>
      <c r="AL607">
        <v>2.6859172719176985</v>
      </c>
      <c r="AO607">
        <v>269.33050847457628</v>
      </c>
      <c r="AP607">
        <v>8.3600277965492215E-3</v>
      </c>
    </row>
    <row r="608" spans="1:42" x14ac:dyDescent="0.25">
      <c r="A608" t="s">
        <v>1405</v>
      </c>
      <c r="B608" t="s">
        <v>1406</v>
      </c>
      <c r="C608" t="s">
        <v>1364</v>
      </c>
      <c r="D608" t="s">
        <v>211</v>
      </c>
      <c r="F608">
        <v>3931.21</v>
      </c>
      <c r="H608">
        <v>1252287331</v>
      </c>
      <c r="I608">
        <v>53717769.960000001</v>
      </c>
      <c r="J608">
        <v>13664.43</v>
      </c>
      <c r="L608">
        <v>23.31</v>
      </c>
      <c r="M608">
        <v>16.13</v>
      </c>
      <c r="N608">
        <v>63410.41</v>
      </c>
      <c r="P608">
        <v>17.64</v>
      </c>
      <c r="Q608">
        <v>69346.539999999994</v>
      </c>
      <c r="S608">
        <v>0.72399999999999998</v>
      </c>
      <c r="T608">
        <v>0.72399999999999998</v>
      </c>
      <c r="V608">
        <v>38891665.450000003</v>
      </c>
      <c r="X608">
        <v>354233.21</v>
      </c>
      <c r="Y608">
        <v>4228569.2200000007</v>
      </c>
      <c r="Z608">
        <v>43474467.880000003</v>
      </c>
      <c r="AA608">
        <v>0.8093125964159068</v>
      </c>
      <c r="AB608">
        <v>1369283128</v>
      </c>
      <c r="AC608">
        <v>3.0098199999999999E-2</v>
      </c>
      <c r="AD608">
        <v>41212957.439999998</v>
      </c>
      <c r="AE608">
        <v>1680615.4</v>
      </c>
      <c r="AF608">
        <v>40572280.850000001</v>
      </c>
      <c r="AH608">
        <v>557074.48</v>
      </c>
      <c r="AJ608">
        <v>4122342.13</v>
      </c>
      <c r="AK608">
        <v>45048856.190000005</v>
      </c>
      <c r="AL608">
        <v>0.83862111594626598</v>
      </c>
      <c r="AO608">
        <v>90.107933689627373</v>
      </c>
      <c r="AP608">
        <v>7.8633119674775022E-3</v>
      </c>
    </row>
    <row r="609" spans="1:42" x14ac:dyDescent="0.25">
      <c r="A609" t="s">
        <v>1407</v>
      </c>
      <c r="B609" t="s">
        <v>1408</v>
      </c>
      <c r="C609" t="s">
        <v>1364</v>
      </c>
      <c r="D609" t="s">
        <v>211</v>
      </c>
      <c r="F609">
        <v>1696.5</v>
      </c>
      <c r="H609">
        <v>326875313</v>
      </c>
      <c r="I609">
        <v>24735851.73</v>
      </c>
      <c r="J609">
        <v>14580.51</v>
      </c>
      <c r="L609">
        <v>13.21</v>
      </c>
      <c r="M609">
        <v>9.14</v>
      </c>
      <c r="N609">
        <v>15506.01</v>
      </c>
      <c r="P609">
        <v>7.78</v>
      </c>
      <c r="Q609">
        <v>13198.77</v>
      </c>
      <c r="S609">
        <v>0.3463</v>
      </c>
      <c r="T609">
        <v>0.3463</v>
      </c>
      <c r="V609">
        <v>8566025.4499999993</v>
      </c>
      <c r="X609">
        <v>109500.02</v>
      </c>
      <c r="Y609">
        <v>4783269.41</v>
      </c>
      <c r="Z609">
        <v>13458794.879999999</v>
      </c>
      <c r="AA609">
        <v>0.54410072581721436</v>
      </c>
      <c r="AB609">
        <v>356867386</v>
      </c>
      <c r="AC609">
        <v>3.9128099999999999E-2</v>
      </c>
      <c r="AD609">
        <v>13963542.76</v>
      </c>
      <c r="AE609">
        <v>1869160.24</v>
      </c>
      <c r="AF609">
        <v>10435185.689999999</v>
      </c>
      <c r="AH609">
        <v>572618.82999999996</v>
      </c>
      <c r="AJ609">
        <v>4522212.9000000004</v>
      </c>
      <c r="AK609">
        <v>15066898.609999999</v>
      </c>
      <c r="AL609">
        <v>0.60911177728829313</v>
      </c>
      <c r="AO609">
        <v>64.544662540524612</v>
      </c>
      <c r="AP609">
        <v>7.2675885618108645E-3</v>
      </c>
    </row>
    <row r="610" spans="1:42" x14ac:dyDescent="0.25">
      <c r="A610" t="s">
        <v>1409</v>
      </c>
      <c r="B610" t="s">
        <v>1410</v>
      </c>
      <c r="C610" t="s">
        <v>1364</v>
      </c>
      <c r="D610" t="s">
        <v>211</v>
      </c>
      <c r="F610">
        <v>876.63</v>
      </c>
      <c r="H610">
        <v>278527339</v>
      </c>
      <c r="I610">
        <v>14056465.23</v>
      </c>
      <c r="J610">
        <v>16034.66</v>
      </c>
      <c r="L610">
        <v>19.809999999999999</v>
      </c>
      <c r="M610">
        <v>13.71</v>
      </c>
      <c r="N610">
        <v>12018.59</v>
      </c>
      <c r="P610">
        <v>3.16</v>
      </c>
      <c r="Q610">
        <v>2770.15</v>
      </c>
      <c r="S610">
        <v>0.59950000000000003</v>
      </c>
      <c r="T610">
        <v>0.59950000000000003</v>
      </c>
      <c r="V610">
        <v>8426850.9000000004</v>
      </c>
      <c r="X610">
        <v>125696.24</v>
      </c>
      <c r="Y610">
        <v>1936179.5899999999</v>
      </c>
      <c r="Z610">
        <v>10488726.73</v>
      </c>
      <c r="AA610">
        <v>0.74618522924344044</v>
      </c>
      <c r="AB610">
        <v>293653522</v>
      </c>
      <c r="AC610">
        <v>4.0752400000000001E-2</v>
      </c>
      <c r="AD610">
        <v>11967085.779999999</v>
      </c>
      <c r="AE610">
        <v>2122370.81</v>
      </c>
      <c r="AF610">
        <v>10549221.710000001</v>
      </c>
      <c r="AH610">
        <v>895948.42</v>
      </c>
      <c r="AJ610">
        <v>1708774.64</v>
      </c>
      <c r="AK610">
        <v>12383692.590000002</v>
      </c>
      <c r="AL610">
        <v>0.88099620974198511</v>
      </c>
      <c r="AO610">
        <v>143.38573856701231</v>
      </c>
      <c r="AP610">
        <v>1.0150142139469888E-2</v>
      </c>
    </row>
    <row r="611" spans="1:42" x14ac:dyDescent="0.25">
      <c r="A611" t="s">
        <v>1411</v>
      </c>
      <c r="B611" t="s">
        <v>1412</v>
      </c>
      <c r="C611" t="s">
        <v>1364</v>
      </c>
      <c r="D611" t="s">
        <v>211</v>
      </c>
      <c r="F611">
        <v>2121.3000000000002</v>
      </c>
      <c r="H611">
        <v>777254600</v>
      </c>
      <c r="I611">
        <v>26065177.02</v>
      </c>
      <c r="J611">
        <v>12287.36</v>
      </c>
      <c r="L611">
        <v>29.81</v>
      </c>
      <c r="M611">
        <v>20.63</v>
      </c>
      <c r="N611">
        <v>43762.41</v>
      </c>
      <c r="P611">
        <v>75.69</v>
      </c>
      <c r="Q611">
        <v>160561.19</v>
      </c>
      <c r="S611">
        <v>0.89100000000000001</v>
      </c>
      <c r="T611">
        <v>0.89100000000000001</v>
      </c>
      <c r="V611">
        <v>23224072.719999999</v>
      </c>
      <c r="X611">
        <v>101205.22</v>
      </c>
      <c r="Y611">
        <v>1709056.92</v>
      </c>
      <c r="Z611">
        <v>25034334.859999999</v>
      </c>
      <c r="AA611">
        <v>0.96045136546707399</v>
      </c>
      <c r="AB611">
        <v>870402231</v>
      </c>
      <c r="AC611">
        <v>2.7548599999999999E-2</v>
      </c>
      <c r="AD611">
        <v>23978362.899999999</v>
      </c>
      <c r="AE611">
        <v>672072.55</v>
      </c>
      <c r="AF611">
        <v>23896145.27</v>
      </c>
      <c r="AH611">
        <v>105197.15</v>
      </c>
      <c r="AJ611">
        <v>1704896.51</v>
      </c>
      <c r="AK611">
        <v>25702247</v>
      </c>
      <c r="AL611">
        <v>0.98607605773321549</v>
      </c>
      <c r="AO611">
        <v>47.70905576768962</v>
      </c>
      <c r="AP611">
        <v>3.9376020314488454E-3</v>
      </c>
    </row>
    <row r="612" spans="1:42" x14ac:dyDescent="0.25">
      <c r="A612" t="s">
        <v>1413</v>
      </c>
      <c r="B612" t="s">
        <v>1414</v>
      </c>
      <c r="C612" t="s">
        <v>1364</v>
      </c>
      <c r="D612" t="s">
        <v>102</v>
      </c>
      <c r="F612">
        <v>5555</v>
      </c>
      <c r="H612">
        <v>1634417077</v>
      </c>
      <c r="I612">
        <v>70943996.109999999</v>
      </c>
      <c r="J612">
        <v>12771.19</v>
      </c>
      <c r="L612">
        <v>23.03</v>
      </c>
      <c r="M612">
        <v>23.03</v>
      </c>
      <c r="N612">
        <v>127931.65</v>
      </c>
      <c r="P612">
        <v>123.21</v>
      </c>
      <c r="Q612">
        <v>684431.55</v>
      </c>
      <c r="S612">
        <v>0.94199999999999995</v>
      </c>
      <c r="T612">
        <v>0.9</v>
      </c>
      <c r="V612">
        <v>63849596.490000002</v>
      </c>
      <c r="X612">
        <v>251710.33</v>
      </c>
      <c r="Y612">
        <v>4040049.2299999995</v>
      </c>
      <c r="Z612">
        <v>68141356.049999997</v>
      </c>
      <c r="AA612">
        <v>0.96049503532822633</v>
      </c>
      <c r="AB612">
        <v>1687038922</v>
      </c>
      <c r="AC612">
        <v>4.1388899999999999E-2</v>
      </c>
      <c r="AD612">
        <v>69824685.230000004</v>
      </c>
      <c r="AE612">
        <v>5377579.8600000003</v>
      </c>
      <c r="AF612">
        <v>69227176.349999994</v>
      </c>
      <c r="AH612">
        <v>262224.3</v>
      </c>
      <c r="AJ612">
        <v>4029690.06</v>
      </c>
      <c r="AK612">
        <v>73508576.739999995</v>
      </c>
      <c r="AL612">
        <v>1.0361493681018978</v>
      </c>
      <c r="AO612">
        <v>45.312390639063906</v>
      </c>
      <c r="AP612">
        <v>3.4242307654833259E-3</v>
      </c>
    </row>
    <row r="613" spans="1:42" x14ac:dyDescent="0.25">
      <c r="A613" t="s">
        <v>1415</v>
      </c>
      <c r="B613" t="s">
        <v>1416</v>
      </c>
      <c r="C613" t="s">
        <v>1364</v>
      </c>
      <c r="D613" t="s">
        <v>211</v>
      </c>
      <c r="F613">
        <v>3246.3</v>
      </c>
      <c r="H613">
        <v>1260159220</v>
      </c>
      <c r="I613">
        <v>40569244.060000002</v>
      </c>
      <c r="J613">
        <v>12497.07</v>
      </c>
      <c r="L613">
        <v>31.06</v>
      </c>
      <c r="M613">
        <v>21.5</v>
      </c>
      <c r="N613">
        <v>69795.45</v>
      </c>
      <c r="P613">
        <v>91.58</v>
      </c>
      <c r="Q613">
        <v>297296.15000000002</v>
      </c>
      <c r="S613">
        <v>0.9123</v>
      </c>
      <c r="T613">
        <v>0.9</v>
      </c>
      <c r="V613">
        <v>36512319.649999999</v>
      </c>
      <c r="X613">
        <v>155996.26999999999</v>
      </c>
      <c r="Y613">
        <v>2481986.0199999996</v>
      </c>
      <c r="Z613">
        <v>39150301.939999998</v>
      </c>
      <c r="AA613">
        <v>0.9650241912838835</v>
      </c>
      <c r="AB613">
        <v>1339069004</v>
      </c>
      <c r="AC613">
        <v>3.67882E-2</v>
      </c>
      <c r="AD613">
        <v>49261938.329999998</v>
      </c>
      <c r="AE613">
        <v>11474656.810000001</v>
      </c>
      <c r="AF613">
        <v>47986976.460000001</v>
      </c>
      <c r="AH613">
        <v>118215</v>
      </c>
      <c r="AJ613">
        <v>2477851.35</v>
      </c>
      <c r="AK613">
        <v>50620824.080000006</v>
      </c>
      <c r="AL613">
        <v>1.247763552240071</v>
      </c>
      <c r="AO613">
        <v>48.053559436897388</v>
      </c>
      <c r="AP613">
        <v>3.0816620004736985E-3</v>
      </c>
    </row>
    <row r="614" spans="1:42" x14ac:dyDescent="0.25">
      <c r="A614" t="s">
        <v>1417</v>
      </c>
      <c r="B614" t="s">
        <v>1418</v>
      </c>
      <c r="C614" t="s">
        <v>1364</v>
      </c>
      <c r="D614" t="s">
        <v>211</v>
      </c>
      <c r="F614">
        <v>2465.25</v>
      </c>
      <c r="H614">
        <v>864231804</v>
      </c>
      <c r="I614">
        <v>32307334.579999998</v>
      </c>
      <c r="J614">
        <v>13105.09</v>
      </c>
      <c r="L614">
        <v>26.75</v>
      </c>
      <c r="M614">
        <v>18.510000000000002</v>
      </c>
      <c r="N614">
        <v>45631.77</v>
      </c>
      <c r="P614">
        <v>43.29</v>
      </c>
      <c r="Q614">
        <v>106720.67</v>
      </c>
      <c r="S614">
        <v>0.82430000000000003</v>
      </c>
      <c r="T614">
        <v>0.82430000000000003</v>
      </c>
      <c r="V614">
        <v>26630935.890000001</v>
      </c>
      <c r="X614">
        <v>88188.67</v>
      </c>
      <c r="Y614">
        <v>1767109.5899999999</v>
      </c>
      <c r="Z614">
        <v>28486234.150000002</v>
      </c>
      <c r="AA614">
        <v>0.88172653424756786</v>
      </c>
      <c r="AB614">
        <v>947216743</v>
      </c>
      <c r="AC614">
        <v>3.2004900000000003E-2</v>
      </c>
      <c r="AD614">
        <v>30315577.129999999</v>
      </c>
      <c r="AE614">
        <v>3037249.77</v>
      </c>
      <c r="AF614">
        <v>29668185.66</v>
      </c>
      <c r="AH614">
        <v>130784.89</v>
      </c>
      <c r="AJ614">
        <v>1751641.2</v>
      </c>
      <c r="AK614">
        <v>31508015.530000001</v>
      </c>
      <c r="AL614">
        <v>0.97525889831546742</v>
      </c>
      <c r="AO614">
        <v>35.772708650238314</v>
      </c>
      <c r="AP614">
        <v>2.7989280986621375E-3</v>
      </c>
    </row>
    <row r="615" spans="1:42" x14ac:dyDescent="0.25">
      <c r="A615" t="s">
        <v>1419</v>
      </c>
      <c r="B615" t="s">
        <v>1420</v>
      </c>
      <c r="C615" t="s">
        <v>1364</v>
      </c>
      <c r="D615" t="s">
        <v>211</v>
      </c>
      <c r="F615">
        <v>1850.75</v>
      </c>
      <c r="H615">
        <v>989072476</v>
      </c>
      <c r="I615">
        <v>21816960.640000001</v>
      </c>
      <c r="J615">
        <v>11788.17</v>
      </c>
      <c r="L615">
        <v>45.33</v>
      </c>
      <c r="M615">
        <v>31.38</v>
      </c>
      <c r="N615">
        <v>58076.53</v>
      </c>
      <c r="P615">
        <v>378.3</v>
      </c>
      <c r="Q615">
        <v>700138.72</v>
      </c>
      <c r="S615">
        <v>0.997</v>
      </c>
      <c r="T615">
        <v>0.9</v>
      </c>
      <c r="V615">
        <v>19635264.57</v>
      </c>
      <c r="X615">
        <v>109695.03</v>
      </c>
      <c r="Y615">
        <v>1034073.4100000001</v>
      </c>
      <c r="Z615">
        <v>20779033.010000002</v>
      </c>
      <c r="AA615">
        <v>0.9524256541904822</v>
      </c>
      <c r="AB615">
        <v>1035169689</v>
      </c>
      <c r="AC615">
        <v>2.7736799999999999E-2</v>
      </c>
      <c r="AD615">
        <v>28712294.620000001</v>
      </c>
      <c r="AE615">
        <v>8169327.04</v>
      </c>
      <c r="AF615">
        <v>27804591.609999999</v>
      </c>
      <c r="AH615">
        <v>28872.15</v>
      </c>
      <c r="AJ615">
        <v>1032699.83</v>
      </c>
      <c r="AK615">
        <v>28946986.469999999</v>
      </c>
      <c r="AL615">
        <v>1.3268111423791797</v>
      </c>
      <c r="AO615">
        <v>59.270582196406863</v>
      </c>
      <c r="AP615">
        <v>3.7895146741331932E-3</v>
      </c>
    </row>
    <row r="616" spans="1:42" x14ac:dyDescent="0.25">
      <c r="A616" t="s">
        <v>1421</v>
      </c>
      <c r="B616" t="s">
        <v>1422</v>
      </c>
      <c r="C616" t="s">
        <v>1364</v>
      </c>
      <c r="D616" t="s">
        <v>211</v>
      </c>
      <c r="F616">
        <v>155.25</v>
      </c>
      <c r="H616">
        <v>219247982</v>
      </c>
      <c r="I616">
        <v>1972359.51</v>
      </c>
      <c r="J616">
        <v>12704.4</v>
      </c>
      <c r="L616">
        <v>111.16</v>
      </c>
      <c r="M616">
        <v>76.95</v>
      </c>
      <c r="N616">
        <v>11946.48</v>
      </c>
      <c r="P616">
        <v>4227.6000000000004</v>
      </c>
      <c r="Q616">
        <v>656334.9</v>
      </c>
      <c r="S616">
        <v>1</v>
      </c>
      <c r="T616">
        <v>0.9</v>
      </c>
      <c r="V616">
        <v>1775123.55</v>
      </c>
      <c r="X616">
        <v>28555.65</v>
      </c>
      <c r="Y616">
        <v>140592.78</v>
      </c>
      <c r="Z616">
        <v>1944271.98</v>
      </c>
      <c r="AA616">
        <v>0.98575942678928752</v>
      </c>
      <c r="AB616">
        <v>219247982</v>
      </c>
      <c r="AC616">
        <v>2.1354100000000001E-2</v>
      </c>
      <c r="AD616">
        <v>4681843.33</v>
      </c>
      <c r="AE616">
        <v>2616047.7999999998</v>
      </c>
      <c r="AF616">
        <v>4391171.3499999996</v>
      </c>
      <c r="AH616">
        <v>37942.31</v>
      </c>
      <c r="AJ616">
        <v>140052.45000000001</v>
      </c>
      <c r="AK616">
        <v>4559779.45</v>
      </c>
      <c r="AL616">
        <v>2.3118399190825003</v>
      </c>
      <c r="AO616">
        <v>183.93333333333334</v>
      </c>
      <c r="AP616">
        <v>6.2625068412025938E-3</v>
      </c>
    </row>
    <row r="617" spans="1:42" x14ac:dyDescent="0.25">
      <c r="A617" t="s">
        <v>1423</v>
      </c>
      <c r="B617" t="s">
        <v>1424</v>
      </c>
      <c r="C617" t="s">
        <v>1364</v>
      </c>
      <c r="D617" t="s">
        <v>211</v>
      </c>
      <c r="F617">
        <v>2839.2</v>
      </c>
      <c r="H617">
        <v>1610862169</v>
      </c>
      <c r="I617">
        <v>33263555.760000002</v>
      </c>
      <c r="J617">
        <v>11715.81</v>
      </c>
      <c r="L617">
        <v>48.42</v>
      </c>
      <c r="M617">
        <v>33.520000000000003</v>
      </c>
      <c r="N617">
        <v>95169.98</v>
      </c>
      <c r="P617">
        <v>466.12</v>
      </c>
      <c r="Q617">
        <v>1323407.8999999999</v>
      </c>
      <c r="S617">
        <v>0.99880000000000002</v>
      </c>
      <c r="T617">
        <v>0.9</v>
      </c>
      <c r="V617">
        <v>29937200.18</v>
      </c>
      <c r="X617">
        <v>504620.76</v>
      </c>
      <c r="Y617">
        <v>1824123.19</v>
      </c>
      <c r="Z617">
        <v>32265944.130000003</v>
      </c>
      <c r="AA617">
        <v>0.97000886985150148</v>
      </c>
      <c r="AB617">
        <v>1709228618</v>
      </c>
      <c r="AC617">
        <v>3.0525500000000001E-2</v>
      </c>
      <c r="AD617">
        <v>52175058.170000002</v>
      </c>
      <c r="AE617">
        <v>20014072.190000001</v>
      </c>
      <c r="AF617">
        <v>49951272.369999997</v>
      </c>
      <c r="AH617">
        <v>53484.3</v>
      </c>
      <c r="AJ617">
        <v>1822519.13</v>
      </c>
      <c r="AK617">
        <v>52278412.259999998</v>
      </c>
      <c r="AL617">
        <v>1.5716423294368815</v>
      </c>
      <c r="AO617">
        <v>177.73343195266273</v>
      </c>
      <c r="AP617">
        <v>9.6525647621112359E-3</v>
      </c>
    </row>
    <row r="618" spans="1:42" x14ac:dyDescent="0.25">
      <c r="A618" t="s">
        <v>1425</v>
      </c>
      <c r="B618" t="s">
        <v>1426</v>
      </c>
      <c r="C618" t="s">
        <v>1364</v>
      </c>
      <c r="D618" t="s">
        <v>211</v>
      </c>
      <c r="F618">
        <v>3713.98</v>
      </c>
      <c r="H618">
        <v>2336792225</v>
      </c>
      <c r="I618">
        <v>47981762.719999999</v>
      </c>
      <c r="J618">
        <v>12919.23</v>
      </c>
      <c r="L618">
        <v>48.7</v>
      </c>
      <c r="M618">
        <v>33.71</v>
      </c>
      <c r="N618">
        <v>125198.26</v>
      </c>
      <c r="P618">
        <v>474.36</v>
      </c>
      <c r="Q618">
        <v>1761763.55</v>
      </c>
      <c r="S618">
        <v>0.99890000000000001</v>
      </c>
      <c r="T618">
        <v>0.9</v>
      </c>
      <c r="V618">
        <v>43183586.439999998</v>
      </c>
      <c r="X618">
        <v>696344.07</v>
      </c>
      <c r="Y618">
        <v>3365700.9999999995</v>
      </c>
      <c r="Z618">
        <v>47245631.509999998</v>
      </c>
      <c r="AA618">
        <v>0.98465810407392218</v>
      </c>
      <c r="AB618">
        <v>2456896372</v>
      </c>
      <c r="AC618">
        <v>2.9202700000000002E-2</v>
      </c>
      <c r="AD618">
        <v>71748007.680000007</v>
      </c>
      <c r="AE618">
        <v>25707979.109999999</v>
      </c>
      <c r="AF618">
        <v>68891565.549999997</v>
      </c>
      <c r="AH618">
        <v>415434.76</v>
      </c>
      <c r="AJ618">
        <v>3359327.44</v>
      </c>
      <c r="AK618">
        <v>72947237.059999987</v>
      </c>
      <c r="AL618">
        <v>1.5203117377260038</v>
      </c>
      <c r="AO618">
        <v>187.49268170534035</v>
      </c>
      <c r="AP618">
        <v>9.5458594192847704E-3</v>
      </c>
    </row>
    <row r="619" spans="1:42" x14ac:dyDescent="0.25">
      <c r="A619" t="s">
        <v>1427</v>
      </c>
      <c r="B619" t="s">
        <v>1428</v>
      </c>
      <c r="C619" t="s">
        <v>1364</v>
      </c>
      <c r="D619" t="s">
        <v>222</v>
      </c>
      <c r="F619">
        <v>3580.98</v>
      </c>
      <c r="H619">
        <v>4169652984</v>
      </c>
      <c r="I619">
        <v>48101205.5</v>
      </c>
      <c r="J619">
        <v>13432.41</v>
      </c>
      <c r="L619">
        <v>86.68</v>
      </c>
      <c r="M619">
        <v>26.67</v>
      </c>
      <c r="N619">
        <v>95504.73</v>
      </c>
      <c r="P619">
        <v>217.26</v>
      </c>
      <c r="Q619">
        <v>778003.71</v>
      </c>
      <c r="S619">
        <v>0.98150000000000004</v>
      </c>
      <c r="T619">
        <v>0.9</v>
      </c>
      <c r="V619">
        <v>43291084.950000003</v>
      </c>
      <c r="X619">
        <v>919610.31</v>
      </c>
      <c r="Y619">
        <v>1846877.5999999999</v>
      </c>
      <c r="Z619">
        <v>46057572.860000007</v>
      </c>
      <c r="AA619">
        <v>0.95751389972960255</v>
      </c>
      <c r="AB619">
        <v>4385345671</v>
      </c>
      <c r="AC619">
        <v>2.08021E-2</v>
      </c>
      <c r="AD619">
        <v>91224399.180000007</v>
      </c>
      <c r="AE619">
        <v>43139982.799999997</v>
      </c>
      <c r="AF619">
        <v>86431067.75</v>
      </c>
      <c r="AH619">
        <v>146377.15</v>
      </c>
      <c r="AJ619">
        <v>1840658.6</v>
      </c>
      <c r="AK619">
        <v>89191336.659999996</v>
      </c>
      <c r="AL619">
        <v>1.8542432717200819</v>
      </c>
      <c r="AO619">
        <v>256.8040899418595</v>
      </c>
      <c r="AP619">
        <v>1.0310534009660395E-2</v>
      </c>
    </row>
    <row r="620" spans="1:42" x14ac:dyDescent="0.25">
      <c r="A620" t="s">
        <v>1429</v>
      </c>
      <c r="B620" t="s">
        <v>1430</v>
      </c>
      <c r="C620" t="s">
        <v>1364</v>
      </c>
      <c r="D620" t="s">
        <v>211</v>
      </c>
      <c r="F620">
        <v>666.63</v>
      </c>
      <c r="H620">
        <v>209573718</v>
      </c>
      <c r="I620">
        <v>9458075.8699999992</v>
      </c>
      <c r="J620">
        <v>14187.89</v>
      </c>
      <c r="L620">
        <v>22.15</v>
      </c>
      <c r="M620">
        <v>15.33</v>
      </c>
      <c r="N620">
        <v>10219.43</v>
      </c>
      <c r="P620">
        <v>11.56</v>
      </c>
      <c r="Q620">
        <v>7706.24</v>
      </c>
      <c r="S620">
        <v>0.68489999999999995</v>
      </c>
      <c r="T620">
        <v>0.68489999999999995</v>
      </c>
      <c r="V620">
        <v>6477836.1600000001</v>
      </c>
      <c r="X620">
        <v>102454.76</v>
      </c>
      <c r="Y620">
        <v>1207316.8400000003</v>
      </c>
      <c r="Z620">
        <v>7787607.7599999998</v>
      </c>
      <c r="AA620">
        <v>0.82338182385504599</v>
      </c>
      <c r="AB620">
        <v>222967661</v>
      </c>
      <c r="AC620">
        <v>2.8202100000000001E-2</v>
      </c>
      <c r="AD620">
        <v>6288156.2699999996</v>
      </c>
      <c r="AE620">
        <v>0</v>
      </c>
      <c r="AF620">
        <v>6477836.1600000001</v>
      </c>
      <c r="AH620">
        <v>451299.84000000003</v>
      </c>
      <c r="AJ620">
        <v>1127609.08</v>
      </c>
      <c r="AK620">
        <v>7707900</v>
      </c>
      <c r="AL620">
        <v>0.81495434229372499</v>
      </c>
      <c r="AO620">
        <v>153.69059298261405</v>
      </c>
      <c r="AP620">
        <v>1.3292175560139596E-2</v>
      </c>
    </row>
    <row r="621" spans="1:42" x14ac:dyDescent="0.25">
      <c r="A621" t="s">
        <v>1431</v>
      </c>
      <c r="B621" t="s">
        <v>1432</v>
      </c>
      <c r="C621" t="s">
        <v>1364</v>
      </c>
      <c r="D621" t="s">
        <v>222</v>
      </c>
      <c r="F621">
        <v>1568.98</v>
      </c>
      <c r="H621">
        <v>3024016038</v>
      </c>
      <c r="I621">
        <v>20401386.239999998</v>
      </c>
      <c r="J621">
        <v>13002.96</v>
      </c>
      <c r="L621">
        <v>148.22</v>
      </c>
      <c r="M621">
        <v>45.6</v>
      </c>
      <c r="N621">
        <v>71545.48</v>
      </c>
      <c r="P621">
        <v>1133.6600000000001</v>
      </c>
      <c r="Q621">
        <v>1778689.86</v>
      </c>
      <c r="S621">
        <v>0.99990000000000001</v>
      </c>
      <c r="T621">
        <v>0.9</v>
      </c>
      <c r="V621">
        <v>18361247.609999999</v>
      </c>
      <c r="X621">
        <v>333493.53999999998</v>
      </c>
      <c r="Y621">
        <v>877916.67000000016</v>
      </c>
      <c r="Z621">
        <v>19572657.82</v>
      </c>
      <c r="AA621">
        <v>0.95937881817191661</v>
      </c>
      <c r="AB621">
        <v>3098454488</v>
      </c>
      <c r="AC621">
        <v>1.2282299999999999E-2</v>
      </c>
      <c r="AD621">
        <v>38056147.549999997</v>
      </c>
      <c r="AE621">
        <v>17725409.940000001</v>
      </c>
      <c r="AF621">
        <v>36086657.549999997</v>
      </c>
      <c r="AH621">
        <v>32184.3</v>
      </c>
      <c r="AJ621">
        <v>876609.3</v>
      </c>
      <c r="AK621">
        <v>37296760.389999993</v>
      </c>
      <c r="AL621">
        <v>1.8281483400806393</v>
      </c>
      <c r="AO621">
        <v>212.55436015755458</v>
      </c>
      <c r="AP621">
        <v>8.9416221814647544E-3</v>
      </c>
    </row>
    <row r="622" spans="1:42" x14ac:dyDescent="0.25">
      <c r="A622" t="s">
        <v>1433</v>
      </c>
      <c r="B622" t="s">
        <v>1434</v>
      </c>
      <c r="C622" t="s">
        <v>1364</v>
      </c>
      <c r="D622" t="s">
        <v>102</v>
      </c>
      <c r="F622">
        <v>6820.95</v>
      </c>
      <c r="H622">
        <v>356147849</v>
      </c>
      <c r="I622">
        <v>112729143.08</v>
      </c>
      <c r="J622">
        <v>16526.89</v>
      </c>
      <c r="L622">
        <v>3.15</v>
      </c>
      <c r="M622">
        <v>3.15</v>
      </c>
      <c r="N622">
        <v>21485.99</v>
      </c>
      <c r="P622">
        <v>77.08</v>
      </c>
      <c r="Q622">
        <v>525758.81999999995</v>
      </c>
      <c r="S622">
        <v>0.10680000000000001</v>
      </c>
      <c r="T622">
        <v>0.10680000000000001</v>
      </c>
      <c r="V622">
        <v>12039472.48</v>
      </c>
      <c r="X622">
        <v>235511.45</v>
      </c>
      <c r="Y622">
        <v>64271428.910000004</v>
      </c>
      <c r="Z622">
        <v>76546412.840000004</v>
      </c>
      <c r="AA622">
        <v>0.67902949271669388</v>
      </c>
      <c r="AB622">
        <v>410786986</v>
      </c>
      <c r="AC622">
        <v>6.1090699999999998E-2</v>
      </c>
      <c r="AD622">
        <v>25095264.52</v>
      </c>
      <c r="AE622">
        <v>1394358.58</v>
      </c>
      <c r="AF622">
        <v>13433831.060000001</v>
      </c>
      <c r="AH622">
        <v>11689320.300000001</v>
      </c>
      <c r="AJ622">
        <v>60519501.840000004</v>
      </c>
      <c r="AK622">
        <v>74188844.350000009</v>
      </c>
      <c r="AL622">
        <v>0.65811592568703137</v>
      </c>
      <c r="AO622">
        <v>34.527661102925549</v>
      </c>
      <c r="AP622">
        <v>3.17448603039198E-3</v>
      </c>
    </row>
    <row r="623" spans="1:42" x14ac:dyDescent="0.25">
      <c r="A623" t="s">
        <v>1435</v>
      </c>
      <c r="B623" t="s">
        <v>1436</v>
      </c>
      <c r="C623" t="s">
        <v>1364</v>
      </c>
      <c r="D623" t="s">
        <v>222</v>
      </c>
      <c r="F623">
        <v>2638.49</v>
      </c>
      <c r="H623">
        <v>1142018177</v>
      </c>
      <c r="I623">
        <v>36676324.409999996</v>
      </c>
      <c r="J623">
        <v>13900.49</v>
      </c>
      <c r="L623">
        <v>31.13</v>
      </c>
      <c r="M623">
        <v>9.57</v>
      </c>
      <c r="N623">
        <v>25250.34</v>
      </c>
      <c r="P623">
        <v>5.56</v>
      </c>
      <c r="Q623">
        <v>14670</v>
      </c>
      <c r="S623">
        <v>0.36899999999999999</v>
      </c>
      <c r="T623">
        <v>0.36899999999999999</v>
      </c>
      <c r="V623">
        <v>13533563.699999999</v>
      </c>
      <c r="X623">
        <v>248326.98</v>
      </c>
      <c r="Y623">
        <v>8876925.7200000007</v>
      </c>
      <c r="Z623">
        <v>22658816.399999999</v>
      </c>
      <c r="AA623">
        <v>0.61780499448908655</v>
      </c>
      <c r="AB623">
        <v>1176182114</v>
      </c>
      <c r="AC623">
        <v>2.9138899999999999E-2</v>
      </c>
      <c r="AD623">
        <v>34272653</v>
      </c>
      <c r="AE623">
        <v>7652723.9500000002</v>
      </c>
      <c r="AF623">
        <v>21186287.649999999</v>
      </c>
      <c r="AH623">
        <v>204130.8</v>
      </c>
      <c r="AJ623">
        <v>8798907.9399999995</v>
      </c>
      <c r="AK623">
        <v>30233522.57</v>
      </c>
      <c r="AL623">
        <v>0.82433349187402949</v>
      </c>
      <c r="AO623">
        <v>94.117082118939251</v>
      </c>
      <c r="AP623">
        <v>8.2136303973526694E-3</v>
      </c>
    </row>
    <row r="624" spans="1:42" x14ac:dyDescent="0.25">
      <c r="A624" t="s">
        <v>1437</v>
      </c>
      <c r="B624" t="s">
        <v>1438</v>
      </c>
      <c r="C624" t="s">
        <v>1364</v>
      </c>
      <c r="D624" t="s">
        <v>102</v>
      </c>
      <c r="F624">
        <v>4343.45</v>
      </c>
      <c r="H624">
        <v>714579547</v>
      </c>
      <c r="I624">
        <v>60912906.020000003</v>
      </c>
      <c r="J624">
        <v>14024.08</v>
      </c>
      <c r="L624">
        <v>11.73</v>
      </c>
      <c r="M624">
        <v>11.73</v>
      </c>
      <c r="N624">
        <v>50948.66</v>
      </c>
      <c r="P624">
        <v>0.03</v>
      </c>
      <c r="Q624">
        <v>130.30000000000001</v>
      </c>
      <c r="S624">
        <v>0.48870000000000002</v>
      </c>
      <c r="T624">
        <v>0.48870000000000002</v>
      </c>
      <c r="V624">
        <v>29768137.170000002</v>
      </c>
      <c r="X624">
        <v>218259.38</v>
      </c>
      <c r="Y624">
        <v>11026648.169999998</v>
      </c>
      <c r="Z624">
        <v>41013044.719999999</v>
      </c>
      <c r="AA624">
        <v>0.67330632208770125</v>
      </c>
      <c r="AB624">
        <v>771291239</v>
      </c>
      <c r="AC624">
        <v>5.2415499999999997E-2</v>
      </c>
      <c r="AD624">
        <v>40427615.93</v>
      </c>
      <c r="AE624">
        <v>5209287.2699999996</v>
      </c>
      <c r="AF624">
        <v>34977424.439999998</v>
      </c>
      <c r="AH624">
        <v>1054069.1499999999</v>
      </c>
      <c r="AJ624">
        <v>10682290.439999999</v>
      </c>
      <c r="AK624">
        <v>45877974.259999998</v>
      </c>
      <c r="AL624">
        <v>0.7531732970503251</v>
      </c>
      <c r="AO624">
        <v>50.250234260783479</v>
      </c>
      <c r="AP624">
        <v>4.7573892160773885E-3</v>
      </c>
    </row>
    <row r="625" spans="1:42" x14ac:dyDescent="0.25">
      <c r="A625" t="s">
        <v>1439</v>
      </c>
      <c r="B625" t="s">
        <v>1440</v>
      </c>
      <c r="C625" t="s">
        <v>1364</v>
      </c>
      <c r="D625" t="s">
        <v>222</v>
      </c>
      <c r="F625">
        <v>2071.5</v>
      </c>
      <c r="H625">
        <v>1258098975</v>
      </c>
      <c r="I625">
        <v>31193883.149999999</v>
      </c>
      <c r="J625">
        <v>15058.59</v>
      </c>
      <c r="L625">
        <v>40.33</v>
      </c>
      <c r="M625">
        <v>12.4</v>
      </c>
      <c r="N625">
        <v>25686.6</v>
      </c>
      <c r="P625">
        <v>0.22</v>
      </c>
      <c r="Q625">
        <v>455.73</v>
      </c>
      <c r="S625">
        <v>0.52649999999999997</v>
      </c>
      <c r="T625">
        <v>0.52649999999999997</v>
      </c>
      <c r="V625">
        <v>16423579.470000001</v>
      </c>
      <c r="X625">
        <v>335151.84000000003</v>
      </c>
      <c r="Y625">
        <v>2090016.1400000004</v>
      </c>
      <c r="Z625">
        <v>18848747.449999999</v>
      </c>
      <c r="AA625">
        <v>0.60424498480561883</v>
      </c>
      <c r="AB625">
        <v>1391265011</v>
      </c>
      <c r="AC625">
        <v>2.1706099999999999E-2</v>
      </c>
      <c r="AD625">
        <v>30198937.449999999</v>
      </c>
      <c r="AE625">
        <v>7252725.9699999997</v>
      </c>
      <c r="AF625">
        <v>23676305.440000001</v>
      </c>
      <c r="AH625">
        <v>495491.36</v>
      </c>
      <c r="AJ625">
        <v>1893922.94</v>
      </c>
      <c r="AK625">
        <v>25905380.220000003</v>
      </c>
      <c r="AL625">
        <v>0.83046346283437955</v>
      </c>
      <c r="AO625">
        <v>161.79186097031138</v>
      </c>
      <c r="AP625">
        <v>1.2937537961371022E-2</v>
      </c>
    </row>
    <row r="626" spans="1:42" x14ac:dyDescent="0.25">
      <c r="A626" t="s">
        <v>1441</v>
      </c>
      <c r="B626" t="s">
        <v>1442</v>
      </c>
      <c r="C626" t="s">
        <v>1364</v>
      </c>
      <c r="D626" t="s">
        <v>222</v>
      </c>
      <c r="F626">
        <v>3942.99</v>
      </c>
      <c r="H626">
        <v>2030474765</v>
      </c>
      <c r="I626">
        <v>57429928.289999999</v>
      </c>
      <c r="J626">
        <v>14565.07</v>
      </c>
      <c r="L626">
        <v>35.35</v>
      </c>
      <c r="M626">
        <v>10.87</v>
      </c>
      <c r="N626">
        <v>42860.3</v>
      </c>
      <c r="P626">
        <v>1.1200000000000001</v>
      </c>
      <c r="Q626">
        <v>4416.1400000000003</v>
      </c>
      <c r="S626">
        <v>0.44030000000000002</v>
      </c>
      <c r="T626">
        <v>0.44030000000000002</v>
      </c>
      <c r="V626">
        <v>25286397.420000002</v>
      </c>
      <c r="X626">
        <v>801897.68</v>
      </c>
      <c r="Y626">
        <v>7162656.7300000014</v>
      </c>
      <c r="Z626">
        <v>33250951.830000002</v>
      </c>
      <c r="AA626">
        <v>0.57898299406008191</v>
      </c>
      <c r="AB626">
        <v>2144499173</v>
      </c>
      <c r="AC626">
        <v>1.9319300000000001E-2</v>
      </c>
      <c r="AD626">
        <v>41430222.869999997</v>
      </c>
      <c r="AE626">
        <v>7108126.3399999999</v>
      </c>
      <c r="AF626">
        <v>32394523.760000002</v>
      </c>
      <c r="AH626">
        <v>579742.48</v>
      </c>
      <c r="AJ626">
        <v>6918575.2800000003</v>
      </c>
      <c r="AK626">
        <v>40114996.719999999</v>
      </c>
      <c r="AL626">
        <v>0.69850333988637481</v>
      </c>
      <c r="AO626">
        <v>203.37299359115801</v>
      </c>
      <c r="AP626">
        <v>1.9989972468331292E-2</v>
      </c>
    </row>
    <row r="627" spans="1:42" x14ac:dyDescent="0.25">
      <c r="A627" t="s">
        <v>1443</v>
      </c>
      <c r="B627" t="s">
        <v>1444</v>
      </c>
      <c r="C627" t="s">
        <v>1364</v>
      </c>
      <c r="D627" t="s">
        <v>222</v>
      </c>
      <c r="F627">
        <v>1814.48</v>
      </c>
      <c r="H627">
        <v>779187714</v>
      </c>
      <c r="I627">
        <v>26393641.379999999</v>
      </c>
      <c r="J627">
        <v>14546.11</v>
      </c>
      <c r="L627">
        <v>29.52</v>
      </c>
      <c r="M627">
        <v>9.08</v>
      </c>
      <c r="N627">
        <v>16475.47</v>
      </c>
      <c r="P627">
        <v>8.1199999999999992</v>
      </c>
      <c r="Q627">
        <v>14733.57</v>
      </c>
      <c r="S627">
        <v>0.34320000000000001</v>
      </c>
      <c r="T627">
        <v>0.34320000000000001</v>
      </c>
      <c r="V627">
        <v>9058297.7200000007</v>
      </c>
      <c r="X627">
        <v>292827.01</v>
      </c>
      <c r="Y627">
        <v>4772546.5699999994</v>
      </c>
      <c r="Z627">
        <v>14123671.300000001</v>
      </c>
      <c r="AA627">
        <v>0.53511643568448009</v>
      </c>
      <c r="AB627">
        <v>871698667</v>
      </c>
      <c r="AC627">
        <v>2.23924E-2</v>
      </c>
      <c r="AD627">
        <v>19519425.23</v>
      </c>
      <c r="AE627">
        <v>3590258.96</v>
      </c>
      <c r="AF627">
        <v>12648556.68</v>
      </c>
      <c r="AH627">
        <v>365479.85</v>
      </c>
      <c r="AJ627">
        <v>4602640.99</v>
      </c>
      <c r="AK627">
        <v>17544024.68</v>
      </c>
      <c r="AL627">
        <v>0.66470648848378044</v>
      </c>
      <c r="AO627">
        <v>161.38343216789383</v>
      </c>
      <c r="AP627">
        <v>1.6690982561932875E-2</v>
      </c>
    </row>
    <row r="628" spans="1:42" x14ac:dyDescent="0.25">
      <c r="A628" t="s">
        <v>1445</v>
      </c>
      <c r="B628" t="s">
        <v>1446</v>
      </c>
      <c r="C628" t="s">
        <v>1364</v>
      </c>
      <c r="D628" t="s">
        <v>222</v>
      </c>
      <c r="F628">
        <v>4303.5</v>
      </c>
      <c r="H628">
        <v>3423081186</v>
      </c>
      <c r="I628">
        <v>57381908.890000001</v>
      </c>
      <c r="J628">
        <v>13333.77</v>
      </c>
      <c r="L628">
        <v>59.65</v>
      </c>
      <c r="M628">
        <v>18.350000000000001</v>
      </c>
      <c r="N628">
        <v>78969.22</v>
      </c>
      <c r="P628">
        <v>41.21</v>
      </c>
      <c r="Q628">
        <v>177347.23</v>
      </c>
      <c r="S628">
        <v>0.81840000000000002</v>
      </c>
      <c r="T628">
        <v>0.81840000000000002</v>
      </c>
      <c r="V628">
        <v>46961354.229999997</v>
      </c>
      <c r="X628">
        <v>293922.96000000002</v>
      </c>
      <c r="Y628">
        <v>2556878.7099999995</v>
      </c>
      <c r="Z628">
        <v>49812155.899999999</v>
      </c>
      <c r="AA628">
        <v>0.86808119254953564</v>
      </c>
      <c r="AB628">
        <v>3634301970</v>
      </c>
      <c r="AC628">
        <v>2.6497199999999999E-2</v>
      </c>
      <c r="AD628">
        <v>96298826.150000006</v>
      </c>
      <c r="AE628">
        <v>40377787.009999998</v>
      </c>
      <c r="AF628">
        <v>87339141.239999995</v>
      </c>
      <c r="AH628">
        <v>158802.15</v>
      </c>
      <c r="AJ628">
        <v>2535929.71</v>
      </c>
      <c r="AK628">
        <v>90168993.909999982</v>
      </c>
      <c r="AL628">
        <v>1.5713836582685352</v>
      </c>
      <c r="AO628">
        <v>68.29858487277798</v>
      </c>
      <c r="AP628">
        <v>3.2596899139561452E-3</v>
      </c>
    </row>
    <row r="629" spans="1:42" x14ac:dyDescent="0.25">
      <c r="A629" t="s">
        <v>1447</v>
      </c>
      <c r="B629" t="s">
        <v>1448</v>
      </c>
      <c r="C629" t="s">
        <v>1364</v>
      </c>
      <c r="D629" t="s">
        <v>222</v>
      </c>
      <c r="F629">
        <v>2598</v>
      </c>
      <c r="H629">
        <v>625166781</v>
      </c>
      <c r="I629">
        <v>40929446.280000001</v>
      </c>
      <c r="J629">
        <v>15754.21</v>
      </c>
      <c r="L629">
        <v>15.27</v>
      </c>
      <c r="M629">
        <v>4.6900000000000004</v>
      </c>
      <c r="N629">
        <v>12184.62</v>
      </c>
      <c r="P629">
        <v>52.41</v>
      </c>
      <c r="Q629">
        <v>136161.18</v>
      </c>
      <c r="S629">
        <v>0.1525</v>
      </c>
      <c r="T629">
        <v>0.1525</v>
      </c>
      <c r="V629">
        <v>6241740.5499999998</v>
      </c>
      <c r="X629">
        <v>1329217.58</v>
      </c>
      <c r="Y629">
        <v>18169868.939999998</v>
      </c>
      <c r="Z629">
        <v>25740827.069999997</v>
      </c>
      <c r="AA629">
        <v>0.62890728826151121</v>
      </c>
      <c r="AB629">
        <v>670629099</v>
      </c>
      <c r="AC629">
        <v>3.7820199999999998E-2</v>
      </c>
      <c r="AD629">
        <v>25363326.640000001</v>
      </c>
      <c r="AE629">
        <v>2916041.87</v>
      </c>
      <c r="AF629">
        <v>9157782.4199999999</v>
      </c>
      <c r="AH629">
        <v>1711129.92</v>
      </c>
      <c r="AJ629">
        <v>17534881.09</v>
      </c>
      <c r="AK629">
        <v>28021881.09</v>
      </c>
      <c r="AL629">
        <v>0.68463865595202966</v>
      </c>
      <c r="AO629">
        <v>511.63109314857587</v>
      </c>
      <c r="AP629">
        <v>4.743498752745582E-2</v>
      </c>
    </row>
    <row r="630" spans="1:42" x14ac:dyDescent="0.25">
      <c r="A630" t="s">
        <v>1449</v>
      </c>
      <c r="B630" t="s">
        <v>1450</v>
      </c>
      <c r="C630" t="s">
        <v>1364</v>
      </c>
      <c r="D630" t="s">
        <v>222</v>
      </c>
      <c r="F630">
        <v>2806.82</v>
      </c>
      <c r="H630">
        <v>888540656</v>
      </c>
      <c r="I630">
        <v>39529185.43</v>
      </c>
      <c r="J630">
        <v>14083.26</v>
      </c>
      <c r="L630">
        <v>22.47</v>
      </c>
      <c r="M630">
        <v>6.91</v>
      </c>
      <c r="N630">
        <v>19395.12</v>
      </c>
      <c r="P630">
        <v>25.2</v>
      </c>
      <c r="Q630">
        <v>70731.86</v>
      </c>
      <c r="S630">
        <v>0.23849999999999999</v>
      </c>
      <c r="T630">
        <v>0.23849999999999999</v>
      </c>
      <c r="V630">
        <v>9427710.7200000007</v>
      </c>
      <c r="X630">
        <v>148582.41</v>
      </c>
      <c r="Y630">
        <v>14445188.65</v>
      </c>
      <c r="Z630">
        <v>24021481.780000001</v>
      </c>
      <c r="AA630">
        <v>0.60768977449682804</v>
      </c>
      <c r="AB630">
        <v>1047796674</v>
      </c>
      <c r="AC630">
        <v>3.5451099999999999E-2</v>
      </c>
      <c r="AD630">
        <v>37145544.659999996</v>
      </c>
      <c r="AE630">
        <v>6610703.3899999997</v>
      </c>
      <c r="AF630">
        <v>16038414.109999999</v>
      </c>
      <c r="AH630">
        <v>253860.9</v>
      </c>
      <c r="AJ630">
        <v>14345596.42</v>
      </c>
      <c r="AK630">
        <v>30532592.939999998</v>
      </c>
      <c r="AL630">
        <v>0.77240632732157966</v>
      </c>
      <c r="AO630">
        <v>52.93620894820473</v>
      </c>
      <c r="AP630">
        <v>4.8663541380838914E-3</v>
      </c>
    </row>
    <row r="631" spans="1:42" x14ac:dyDescent="0.25">
      <c r="A631" t="s">
        <v>1451</v>
      </c>
      <c r="B631" t="s">
        <v>1452</v>
      </c>
      <c r="C631" t="s">
        <v>1364</v>
      </c>
      <c r="D631" t="s">
        <v>222</v>
      </c>
      <c r="F631">
        <v>3364</v>
      </c>
      <c r="H631">
        <v>2913649079</v>
      </c>
      <c r="I631">
        <v>44690011.369999997</v>
      </c>
      <c r="J631">
        <v>13284.78</v>
      </c>
      <c r="L631">
        <v>65.19</v>
      </c>
      <c r="M631">
        <v>20.05</v>
      </c>
      <c r="N631">
        <v>67448.2</v>
      </c>
      <c r="P631">
        <v>65.930000000000007</v>
      </c>
      <c r="Q631">
        <v>221788.52</v>
      </c>
      <c r="S631">
        <v>0.87490000000000001</v>
      </c>
      <c r="T631">
        <v>0.87490000000000001</v>
      </c>
      <c r="V631">
        <v>39099290.939999998</v>
      </c>
      <c r="X631">
        <v>907059.25</v>
      </c>
      <c r="Y631">
        <v>2123970.2000000002</v>
      </c>
      <c r="Z631">
        <v>42130320.390000001</v>
      </c>
      <c r="AA631">
        <v>0.94272342070339477</v>
      </c>
      <c r="AB631">
        <v>3131538086</v>
      </c>
      <c r="AC631">
        <v>2.4599200000000002E-2</v>
      </c>
      <c r="AD631">
        <v>77033331.680000007</v>
      </c>
      <c r="AE631">
        <v>33188492.239999998</v>
      </c>
      <c r="AF631">
        <v>72287783.180000007</v>
      </c>
      <c r="AH631">
        <v>124012.15</v>
      </c>
      <c r="AJ631">
        <v>2116867.2000000002</v>
      </c>
      <c r="AK631">
        <v>75311709.63000001</v>
      </c>
      <c r="AL631">
        <v>1.6852022928899071</v>
      </c>
      <c r="AO631">
        <v>269.63711355529131</v>
      </c>
      <c r="AP631">
        <v>1.2044066645894835E-2</v>
      </c>
    </row>
    <row r="632" spans="1:42" x14ac:dyDescent="0.25">
      <c r="A632" t="s">
        <v>1453</v>
      </c>
      <c r="B632" t="s">
        <v>1454</v>
      </c>
      <c r="C632" t="s">
        <v>1364</v>
      </c>
      <c r="D632" t="s">
        <v>102</v>
      </c>
      <c r="F632">
        <v>3200.62</v>
      </c>
      <c r="H632">
        <v>157090578</v>
      </c>
      <c r="I632">
        <v>53603932.409999996</v>
      </c>
      <c r="J632">
        <v>16747.98</v>
      </c>
      <c r="L632">
        <v>2.93</v>
      </c>
      <c r="M632">
        <v>2.93</v>
      </c>
      <c r="N632">
        <v>9377.81</v>
      </c>
      <c r="P632">
        <v>81</v>
      </c>
      <c r="Q632">
        <v>259250.22</v>
      </c>
      <c r="S632">
        <v>0.1011</v>
      </c>
      <c r="T632">
        <v>0.1011</v>
      </c>
      <c r="V632">
        <v>5419357.5599999996</v>
      </c>
      <c r="X632">
        <v>1404666.16</v>
      </c>
      <c r="Y632">
        <v>37495040.360000007</v>
      </c>
      <c r="Z632">
        <v>44319064.080000006</v>
      </c>
      <c r="AA632">
        <v>0.82678755246941793</v>
      </c>
      <c r="AB632">
        <v>171866683</v>
      </c>
      <c r="AC632">
        <v>5.3077199999999998E-2</v>
      </c>
      <c r="AD632">
        <v>9122202.3000000007</v>
      </c>
      <c r="AE632">
        <v>374357.6</v>
      </c>
      <c r="AF632">
        <v>5793715.1600000001</v>
      </c>
      <c r="AH632">
        <v>7978707</v>
      </c>
      <c r="AJ632">
        <v>36113028.990000002</v>
      </c>
      <c r="AK632">
        <v>43311410.310000002</v>
      </c>
      <c r="AL632">
        <v>0.80798942097613924</v>
      </c>
      <c r="AO632">
        <v>438.87314332848007</v>
      </c>
      <c r="AP632">
        <v>3.243178067733532E-2</v>
      </c>
    </row>
    <row r="633" spans="1:42" x14ac:dyDescent="0.25">
      <c r="A633" t="s">
        <v>1455</v>
      </c>
      <c r="B633" t="s">
        <v>1456</v>
      </c>
      <c r="C633" t="s">
        <v>1364</v>
      </c>
      <c r="D633" t="s">
        <v>102</v>
      </c>
      <c r="F633">
        <v>8302.0499999999993</v>
      </c>
      <c r="H633">
        <v>2496480445</v>
      </c>
      <c r="I633">
        <v>106564254.8</v>
      </c>
      <c r="J633">
        <v>12835.89</v>
      </c>
      <c r="L633">
        <v>23.42</v>
      </c>
      <c r="M633">
        <v>23.42</v>
      </c>
      <c r="N633">
        <v>194434.01</v>
      </c>
      <c r="P633">
        <v>132.02000000000001</v>
      </c>
      <c r="Q633">
        <v>1096036.6399999999</v>
      </c>
      <c r="S633">
        <v>0.94810000000000005</v>
      </c>
      <c r="T633">
        <v>0.9</v>
      </c>
      <c r="V633">
        <v>95907829.319999993</v>
      </c>
      <c r="X633">
        <v>855283.43</v>
      </c>
      <c r="Y633">
        <v>6537211.540000001</v>
      </c>
      <c r="Z633">
        <v>103300324.29000001</v>
      </c>
      <c r="AA633">
        <v>0.96937124445597878</v>
      </c>
      <c r="AB633">
        <v>2982100824</v>
      </c>
      <c r="AC633">
        <v>4.2078499999999998E-2</v>
      </c>
      <c r="AD633">
        <v>125482329.52</v>
      </c>
      <c r="AE633">
        <v>26617050.18</v>
      </c>
      <c r="AF633">
        <v>122524879.5</v>
      </c>
      <c r="AH633">
        <v>496233.32</v>
      </c>
      <c r="AJ633">
        <v>6522012.5300000003</v>
      </c>
      <c r="AK633">
        <v>129902175.46000001</v>
      </c>
      <c r="AL633">
        <v>1.2190032736943608</v>
      </c>
      <c r="AO633">
        <v>103.02075150113528</v>
      </c>
      <c r="AP633">
        <v>6.5840577878802523E-3</v>
      </c>
    </row>
    <row r="634" spans="1:42" x14ac:dyDescent="0.25">
      <c r="A634" t="s">
        <v>1460</v>
      </c>
      <c r="B634" t="s">
        <v>1461</v>
      </c>
      <c r="C634" t="s">
        <v>1459</v>
      </c>
      <c r="D634" t="s">
        <v>97</v>
      </c>
      <c r="F634">
        <v>52.97</v>
      </c>
      <c r="H634">
        <v>0</v>
      </c>
      <c r="I634">
        <v>679361.99</v>
      </c>
      <c r="J634">
        <v>12825.41</v>
      </c>
      <c r="L634">
        <v>0</v>
      </c>
      <c r="M634">
        <v>0</v>
      </c>
      <c r="N634">
        <v>0</v>
      </c>
      <c r="P634">
        <v>0</v>
      </c>
      <c r="Q634">
        <v>0</v>
      </c>
      <c r="S634">
        <v>0</v>
      </c>
      <c r="T634">
        <v>0.1</v>
      </c>
      <c r="V634">
        <v>67936.19</v>
      </c>
      <c r="X634">
        <v>0</v>
      </c>
      <c r="Y634">
        <v>347621.67</v>
      </c>
      <c r="Z634">
        <v>415557.86</v>
      </c>
      <c r="AA634">
        <v>0.6116884166569283</v>
      </c>
      <c r="AB634">
        <v>0</v>
      </c>
      <c r="AC634">
        <v>0</v>
      </c>
      <c r="AD634">
        <v>0</v>
      </c>
      <c r="AE634">
        <v>0</v>
      </c>
      <c r="AF634">
        <v>67936.19</v>
      </c>
      <c r="AH634">
        <v>0</v>
      </c>
      <c r="AJ634">
        <v>347621.67</v>
      </c>
      <c r="AK634">
        <v>415557.86</v>
      </c>
      <c r="AL634">
        <v>0.6116884166569283</v>
      </c>
      <c r="AO634">
        <v>0</v>
      </c>
      <c r="AP634">
        <v>0</v>
      </c>
    </row>
    <row r="635" spans="1:42" x14ac:dyDescent="0.25">
      <c r="A635" t="s">
        <v>1462</v>
      </c>
      <c r="B635" t="s">
        <v>1463</v>
      </c>
      <c r="C635" t="s">
        <v>1459</v>
      </c>
      <c r="D635" t="s">
        <v>102</v>
      </c>
      <c r="F635">
        <v>265.27999999999997</v>
      </c>
      <c r="H635">
        <v>52791647</v>
      </c>
      <c r="I635">
        <v>3175447.46</v>
      </c>
      <c r="J635">
        <v>11970.17</v>
      </c>
      <c r="L635">
        <v>16.62</v>
      </c>
      <c r="M635">
        <v>16.62</v>
      </c>
      <c r="N635">
        <v>4408.95</v>
      </c>
      <c r="P635">
        <v>21.99</v>
      </c>
      <c r="Q635">
        <v>5833.5</v>
      </c>
      <c r="S635">
        <v>0.74670000000000003</v>
      </c>
      <c r="T635">
        <v>0.74670000000000003</v>
      </c>
      <c r="V635">
        <v>2371106.61</v>
      </c>
      <c r="X635">
        <v>92336.04</v>
      </c>
      <c r="Y635">
        <v>345551.56999999995</v>
      </c>
      <c r="Z635">
        <v>2808994.2199999997</v>
      </c>
      <c r="AA635">
        <v>0.88459792057148379</v>
      </c>
      <c r="AB635">
        <v>52791647</v>
      </c>
      <c r="AC635">
        <v>5.3547699999999997E-2</v>
      </c>
      <c r="AD635">
        <v>2826871.27</v>
      </c>
      <c r="AE635">
        <v>340319.47</v>
      </c>
      <c r="AF635">
        <v>2711426.08</v>
      </c>
      <c r="AH635">
        <v>57298.93</v>
      </c>
      <c r="AJ635">
        <v>338939.15</v>
      </c>
      <c r="AK635">
        <v>3142701.27</v>
      </c>
      <c r="AL635">
        <v>0.98968769270709334</v>
      </c>
      <c r="AO635">
        <v>348.0701145958987</v>
      </c>
      <c r="AP635">
        <v>2.9381106273584822E-2</v>
      </c>
    </row>
    <row r="636" spans="1:42" x14ac:dyDescent="0.25">
      <c r="A636" t="s">
        <v>1464</v>
      </c>
      <c r="B636" t="s">
        <v>1465</v>
      </c>
      <c r="C636" t="s">
        <v>1459</v>
      </c>
      <c r="D636" t="s">
        <v>102</v>
      </c>
      <c r="F636">
        <v>643.20000000000005</v>
      </c>
      <c r="H636">
        <v>165091576</v>
      </c>
      <c r="I636">
        <v>7844634.8700000001</v>
      </c>
      <c r="J636">
        <v>12196.26</v>
      </c>
      <c r="L636">
        <v>21.04</v>
      </c>
      <c r="M636">
        <v>21.04</v>
      </c>
      <c r="N636">
        <v>13532.92</v>
      </c>
      <c r="P636">
        <v>82.99</v>
      </c>
      <c r="Q636">
        <v>53379.16</v>
      </c>
      <c r="S636">
        <v>0.90149999999999997</v>
      </c>
      <c r="T636">
        <v>0.9</v>
      </c>
      <c r="V636">
        <v>7060171.3799999999</v>
      </c>
      <c r="X636">
        <v>1117853.25</v>
      </c>
      <c r="Y636">
        <v>868171.83999999985</v>
      </c>
      <c r="Z636">
        <v>9046196.4699999988</v>
      </c>
      <c r="AA636">
        <v>1</v>
      </c>
      <c r="AB636">
        <v>165091576</v>
      </c>
      <c r="AC636">
        <v>3.8207699999999997E-2</v>
      </c>
      <c r="AD636">
        <v>6307769.4000000004</v>
      </c>
      <c r="AE636">
        <v>0</v>
      </c>
      <c r="AF636">
        <v>7060171.3799999999</v>
      </c>
      <c r="AH636">
        <v>263893.90000000002</v>
      </c>
      <c r="AJ636">
        <v>868171.84</v>
      </c>
      <c r="AK636">
        <v>9046196.4700000007</v>
      </c>
      <c r="AL636">
        <v>1.1531698568400037</v>
      </c>
      <c r="AO636">
        <v>1737.9559235074626</v>
      </c>
      <c r="AP636">
        <v>0.12357163076295644</v>
      </c>
    </row>
    <row r="637" spans="1:42" x14ac:dyDescent="0.25">
      <c r="A637" t="s">
        <v>1466</v>
      </c>
      <c r="B637" t="s">
        <v>1467</v>
      </c>
      <c r="C637" t="s">
        <v>1459</v>
      </c>
      <c r="D637" t="s">
        <v>102</v>
      </c>
      <c r="F637">
        <v>380.78</v>
      </c>
      <c r="H637">
        <v>61329104</v>
      </c>
      <c r="I637">
        <v>4944295.7699999996</v>
      </c>
      <c r="J637">
        <v>12984.65</v>
      </c>
      <c r="L637">
        <v>12.4</v>
      </c>
      <c r="M637">
        <v>12.4</v>
      </c>
      <c r="N637">
        <v>4721.67</v>
      </c>
      <c r="P637">
        <v>0.22</v>
      </c>
      <c r="Q637">
        <v>83.77</v>
      </c>
      <c r="S637">
        <v>0.52649999999999997</v>
      </c>
      <c r="T637">
        <v>0.52649999999999997</v>
      </c>
      <c r="V637">
        <v>2603171.7200000002</v>
      </c>
      <c r="X637">
        <v>155747.76999999999</v>
      </c>
      <c r="Y637">
        <v>1382171.09</v>
      </c>
      <c r="Z637">
        <v>4141090.58</v>
      </c>
      <c r="AA637">
        <v>0.83754912178322216</v>
      </c>
      <c r="AB637">
        <v>61329104</v>
      </c>
      <c r="AC637">
        <v>5.0851899999999998E-2</v>
      </c>
      <c r="AD637">
        <v>3118701.46</v>
      </c>
      <c r="AE637">
        <v>271426.40000000002</v>
      </c>
      <c r="AF637">
        <v>2874598.12</v>
      </c>
      <c r="AH637">
        <v>197648.92</v>
      </c>
      <c r="AJ637">
        <v>1350062.84</v>
      </c>
      <c r="AK637">
        <v>4380408.7300000004</v>
      </c>
      <c r="AL637">
        <v>0.88595200080435332</v>
      </c>
      <c r="AO637">
        <v>409.02297914806451</v>
      </c>
      <c r="AP637">
        <v>3.5555533649938638E-2</v>
      </c>
    </row>
    <row r="638" spans="1:42" x14ac:dyDescent="0.25">
      <c r="A638" t="s">
        <v>1470</v>
      </c>
      <c r="B638" t="s">
        <v>1471</v>
      </c>
      <c r="C638" t="s">
        <v>1459</v>
      </c>
      <c r="D638" t="s">
        <v>222</v>
      </c>
      <c r="F638">
        <v>822.32</v>
      </c>
      <c r="H638">
        <v>193131463</v>
      </c>
      <c r="I638">
        <v>11457084.99</v>
      </c>
      <c r="J638">
        <v>13932.63</v>
      </c>
      <c r="L638">
        <v>16.850000000000001</v>
      </c>
      <c r="M638">
        <v>5.18</v>
      </c>
      <c r="N638">
        <v>4259.6099999999997</v>
      </c>
      <c r="P638">
        <v>45.56</v>
      </c>
      <c r="Q638">
        <v>37464.89</v>
      </c>
      <c r="S638">
        <v>0.16950000000000001</v>
      </c>
      <c r="T638">
        <v>0.16950000000000001</v>
      </c>
      <c r="V638">
        <v>1941975.9</v>
      </c>
      <c r="X638">
        <v>541999.48</v>
      </c>
      <c r="Y638">
        <v>5112991.9899999993</v>
      </c>
      <c r="Z638">
        <v>7596967.3699999992</v>
      </c>
      <c r="AA638">
        <v>0.66308030154535835</v>
      </c>
      <c r="AB638">
        <v>193131463</v>
      </c>
      <c r="AC638">
        <v>2.4457099999999999E-2</v>
      </c>
      <c r="AD638">
        <v>4723435.5</v>
      </c>
      <c r="AE638">
        <v>471457.4</v>
      </c>
      <c r="AF638">
        <v>2413433.2999999998</v>
      </c>
      <c r="AH638">
        <v>591368.64</v>
      </c>
      <c r="AJ638">
        <v>4913748.24</v>
      </c>
      <c r="AK638">
        <v>7869181.0199999996</v>
      </c>
      <c r="AL638">
        <v>0.68683971768284835</v>
      </c>
      <c r="AO638">
        <v>659.11017608716793</v>
      </c>
      <c r="AP638">
        <v>6.8876224682400303E-2</v>
      </c>
    </row>
    <row r="639" spans="1:42" x14ac:dyDescent="0.25">
      <c r="A639" t="s">
        <v>1472</v>
      </c>
      <c r="B639" t="s">
        <v>1473</v>
      </c>
      <c r="C639" t="s">
        <v>1459</v>
      </c>
      <c r="D639" t="s">
        <v>211</v>
      </c>
      <c r="F639">
        <v>1493</v>
      </c>
      <c r="H639">
        <v>140687381</v>
      </c>
      <c r="I639">
        <v>20006726.199999999</v>
      </c>
      <c r="J639">
        <v>13400.35</v>
      </c>
      <c r="L639">
        <v>7.03</v>
      </c>
      <c r="M639">
        <v>4.8600000000000003</v>
      </c>
      <c r="N639">
        <v>7255.98</v>
      </c>
      <c r="P639">
        <v>49.98</v>
      </c>
      <c r="Q639">
        <v>74620.14</v>
      </c>
      <c r="S639">
        <v>0.1583</v>
      </c>
      <c r="T639">
        <v>0.1583</v>
      </c>
      <c r="V639">
        <v>3167064.75</v>
      </c>
      <c r="X639">
        <v>617248.32999999996</v>
      </c>
      <c r="Y639">
        <v>10061871.09</v>
      </c>
      <c r="Z639">
        <v>13846184.17</v>
      </c>
      <c r="AA639">
        <v>0.69207645626699288</v>
      </c>
      <c r="AB639">
        <v>140687381</v>
      </c>
      <c r="AC639">
        <v>2.88624E-2</v>
      </c>
      <c r="AD639">
        <v>4060575.46</v>
      </c>
      <c r="AE639">
        <v>141442.74</v>
      </c>
      <c r="AF639">
        <v>3308507.49</v>
      </c>
      <c r="AH639">
        <v>1968048.86</v>
      </c>
      <c r="AJ639">
        <v>9455862.5099999998</v>
      </c>
      <c r="AK639">
        <v>13381618.33</v>
      </c>
      <c r="AL639">
        <v>0.66885597354753623</v>
      </c>
      <c r="AO639">
        <v>413.42821835231075</v>
      </c>
      <c r="AP639">
        <v>4.6126583106633853E-2</v>
      </c>
    </row>
    <row r="640" spans="1:42" x14ac:dyDescent="0.25">
      <c r="A640" t="s">
        <v>1474</v>
      </c>
      <c r="B640" t="s">
        <v>1475</v>
      </c>
      <c r="C640" t="s">
        <v>1459</v>
      </c>
      <c r="D640" t="s">
        <v>211</v>
      </c>
      <c r="F640">
        <v>83.75</v>
      </c>
      <c r="H640">
        <v>52780502</v>
      </c>
      <c r="I640">
        <v>969232.81</v>
      </c>
      <c r="J640">
        <v>11572.92</v>
      </c>
      <c r="L640">
        <v>54.45</v>
      </c>
      <c r="M640">
        <v>37.69</v>
      </c>
      <c r="N640">
        <v>3156.53</v>
      </c>
      <c r="P640">
        <v>663.57</v>
      </c>
      <c r="Q640">
        <v>55573.98</v>
      </c>
      <c r="S640">
        <v>0.99980000000000002</v>
      </c>
      <c r="T640">
        <v>0.9</v>
      </c>
      <c r="V640">
        <v>872309.52</v>
      </c>
      <c r="X640">
        <v>66240.81</v>
      </c>
      <c r="Y640">
        <v>62564.189999999995</v>
      </c>
      <c r="Z640">
        <v>1001114.52</v>
      </c>
      <c r="AA640">
        <v>1</v>
      </c>
      <c r="AB640">
        <v>52780502</v>
      </c>
      <c r="AC640">
        <v>2.0370800000000001E-2</v>
      </c>
      <c r="AD640">
        <v>1075181.05</v>
      </c>
      <c r="AE640">
        <v>182584.37</v>
      </c>
      <c r="AF640">
        <v>1054893.8899999999</v>
      </c>
      <c r="AH640">
        <v>15444.01</v>
      </c>
      <c r="AJ640">
        <v>62564.19</v>
      </c>
      <c r="AK640">
        <v>1183698.8899999999</v>
      </c>
      <c r="AL640">
        <v>1.2212740610792983</v>
      </c>
      <c r="AO640">
        <v>790.93504477611941</v>
      </c>
      <c r="AP640">
        <v>5.5960861803291885E-2</v>
      </c>
    </row>
    <row r="641" spans="1:42" x14ac:dyDescent="0.25">
      <c r="A641" t="s">
        <v>1476</v>
      </c>
      <c r="B641" t="s">
        <v>1477</v>
      </c>
      <c r="C641" t="s">
        <v>1459</v>
      </c>
      <c r="D641" t="s">
        <v>211</v>
      </c>
      <c r="F641">
        <v>141.97999999999999</v>
      </c>
      <c r="H641">
        <v>40098372</v>
      </c>
      <c r="I641">
        <v>1642684.63</v>
      </c>
      <c r="J641">
        <v>11569.83</v>
      </c>
      <c r="L641">
        <v>24.41</v>
      </c>
      <c r="M641">
        <v>16.89</v>
      </c>
      <c r="N641">
        <v>2398.04</v>
      </c>
      <c r="P641">
        <v>24.6</v>
      </c>
      <c r="Q641">
        <v>3492.7</v>
      </c>
      <c r="S641">
        <v>0.75880000000000003</v>
      </c>
      <c r="T641">
        <v>0.75880000000000003</v>
      </c>
      <c r="V641">
        <v>1246469.0900000001</v>
      </c>
      <c r="X641">
        <v>42921.94</v>
      </c>
      <c r="Y641">
        <v>605121.17000000004</v>
      </c>
      <c r="Z641">
        <v>1894512.2000000002</v>
      </c>
      <c r="AA641">
        <v>1</v>
      </c>
      <c r="AB641">
        <v>40098372</v>
      </c>
      <c r="AC641">
        <v>3.0165899999999999E-2</v>
      </c>
      <c r="AD641">
        <v>1209603.47</v>
      </c>
      <c r="AE641">
        <v>0</v>
      </c>
      <c r="AF641">
        <v>1246469.0900000001</v>
      </c>
      <c r="AH641">
        <v>23609</v>
      </c>
      <c r="AJ641">
        <v>605121.17000000004</v>
      </c>
      <c r="AK641">
        <v>1894512.2000000002</v>
      </c>
      <c r="AL641">
        <v>1.153302444912996</v>
      </c>
      <c r="AO641">
        <v>302.30976193830122</v>
      </c>
      <c r="AP641">
        <v>2.2655932223608798E-2</v>
      </c>
    </row>
    <row r="642" spans="1:42" x14ac:dyDescent="0.25">
      <c r="A642" t="s">
        <v>1478</v>
      </c>
      <c r="B642" t="s">
        <v>1479</v>
      </c>
      <c r="C642" t="s">
        <v>1459</v>
      </c>
      <c r="D642" t="s">
        <v>211</v>
      </c>
      <c r="F642">
        <v>63</v>
      </c>
      <c r="H642">
        <v>34733993</v>
      </c>
      <c r="I642">
        <v>692415.78</v>
      </c>
      <c r="J642">
        <v>10990.72</v>
      </c>
      <c r="L642">
        <v>50.16</v>
      </c>
      <c r="M642">
        <v>34.72</v>
      </c>
      <c r="N642">
        <v>2187.36</v>
      </c>
      <c r="P642">
        <v>519.38</v>
      </c>
      <c r="Q642">
        <v>32720.94</v>
      </c>
      <c r="S642">
        <v>0.99929999999999997</v>
      </c>
      <c r="T642">
        <v>0.9</v>
      </c>
      <c r="V642">
        <v>623174.19999999995</v>
      </c>
      <c r="X642">
        <v>31660.52</v>
      </c>
      <c r="Y642">
        <v>102523.3</v>
      </c>
      <c r="Z642">
        <v>757358.02</v>
      </c>
      <c r="AA642">
        <v>1</v>
      </c>
      <c r="AB642">
        <v>34733993</v>
      </c>
      <c r="AC642">
        <v>2.45154E-2</v>
      </c>
      <c r="AD642">
        <v>851517.73</v>
      </c>
      <c r="AE642">
        <v>205509.17</v>
      </c>
      <c r="AF642">
        <v>828683.37</v>
      </c>
      <c r="AH642">
        <v>49645.61</v>
      </c>
      <c r="AJ642">
        <v>102523.3</v>
      </c>
      <c r="AK642">
        <v>962867.19000000006</v>
      </c>
      <c r="AL642">
        <v>1.3905910549872218</v>
      </c>
      <c r="AO642">
        <v>502.54793650793653</v>
      </c>
      <c r="AP642">
        <v>3.2881502588119137E-2</v>
      </c>
    </row>
    <row r="643" spans="1:42" x14ac:dyDescent="0.25">
      <c r="A643" t="s">
        <v>1480</v>
      </c>
      <c r="B643" t="s">
        <v>1481</v>
      </c>
      <c r="C643" t="s">
        <v>1459</v>
      </c>
      <c r="D643" t="s">
        <v>211</v>
      </c>
      <c r="F643">
        <v>203.75</v>
      </c>
      <c r="H643">
        <v>82159641</v>
      </c>
      <c r="I643">
        <v>2305078.48</v>
      </c>
      <c r="J643">
        <v>11313.26</v>
      </c>
      <c r="L643">
        <v>35.64</v>
      </c>
      <c r="M643">
        <v>24.67</v>
      </c>
      <c r="N643">
        <v>5026.51</v>
      </c>
      <c r="P643">
        <v>162.30000000000001</v>
      </c>
      <c r="Q643">
        <v>33068.620000000003</v>
      </c>
      <c r="S643">
        <v>0.96440000000000003</v>
      </c>
      <c r="T643">
        <v>0.9</v>
      </c>
      <c r="V643">
        <v>2074570.63</v>
      </c>
      <c r="X643">
        <v>49715.39</v>
      </c>
      <c r="Y643">
        <v>247502.97</v>
      </c>
      <c r="Z643">
        <v>2371788.9900000002</v>
      </c>
      <c r="AA643">
        <v>1</v>
      </c>
      <c r="AB643">
        <v>82159641</v>
      </c>
      <c r="AC643">
        <v>2.7246900000000001E-2</v>
      </c>
      <c r="AD643">
        <v>2238595.52</v>
      </c>
      <c r="AE643">
        <v>147622.39999999999</v>
      </c>
      <c r="AF643">
        <v>2222193.0299999998</v>
      </c>
      <c r="AH643">
        <v>31007.919999999998</v>
      </c>
      <c r="AJ643">
        <v>247502.97</v>
      </c>
      <c r="AK643">
        <v>2519411.39</v>
      </c>
      <c r="AL643">
        <v>1.0929829122347279</v>
      </c>
      <c r="AO643">
        <v>244.00191411042945</v>
      </c>
      <c r="AP643">
        <v>1.9732938494018637E-2</v>
      </c>
    </row>
    <row r="644" spans="1:42" x14ac:dyDescent="0.25">
      <c r="A644" t="s">
        <v>1482</v>
      </c>
      <c r="B644" t="s">
        <v>1483</v>
      </c>
      <c r="C644" t="s">
        <v>1459</v>
      </c>
      <c r="D644" t="s">
        <v>222</v>
      </c>
      <c r="F644">
        <v>1205.6500000000001</v>
      </c>
      <c r="H644">
        <v>550895617</v>
      </c>
      <c r="I644">
        <v>16571421.779999999</v>
      </c>
      <c r="J644">
        <v>13744.8</v>
      </c>
      <c r="L644">
        <v>33.24</v>
      </c>
      <c r="M644">
        <v>10.220000000000001</v>
      </c>
      <c r="N644">
        <v>12321.74</v>
      </c>
      <c r="P644">
        <v>2.92</v>
      </c>
      <c r="Q644">
        <v>3520.49</v>
      </c>
      <c r="S644">
        <v>0.40429999999999999</v>
      </c>
      <c r="T644">
        <v>0.40429999999999999</v>
      </c>
      <c r="V644">
        <v>6699825.8200000003</v>
      </c>
      <c r="X644">
        <v>1344138.81</v>
      </c>
      <c r="Y644">
        <v>2280752.2599999998</v>
      </c>
      <c r="Z644">
        <v>10324716.890000001</v>
      </c>
      <c r="AA644">
        <v>0.62304351594386853</v>
      </c>
      <c r="AB644">
        <v>550895617</v>
      </c>
      <c r="AC644">
        <v>1.6833399999999998E-2</v>
      </c>
      <c r="AD644">
        <v>9273446.2699999996</v>
      </c>
      <c r="AE644">
        <v>1040514.74</v>
      </c>
      <c r="AF644">
        <v>7740340.5599999996</v>
      </c>
      <c r="AH644">
        <v>436337.3</v>
      </c>
      <c r="AJ644">
        <v>2116272.08</v>
      </c>
      <c r="AK644">
        <v>11200751.449999999</v>
      </c>
      <c r="AL644">
        <v>0.67590769209182477</v>
      </c>
      <c r="AO644">
        <v>1114.8665118400863</v>
      </c>
      <c r="AP644">
        <v>0.12000434220866495</v>
      </c>
    </row>
    <row r="645" spans="1:42" x14ac:dyDescent="0.25">
      <c r="A645" t="s">
        <v>1484</v>
      </c>
      <c r="B645" t="s">
        <v>1485</v>
      </c>
      <c r="C645" t="s">
        <v>1459</v>
      </c>
      <c r="D645" t="s">
        <v>211</v>
      </c>
      <c r="F645">
        <v>921</v>
      </c>
      <c r="H645">
        <v>90645758</v>
      </c>
      <c r="I645">
        <v>12761003.199999999</v>
      </c>
      <c r="J645">
        <v>13855.59</v>
      </c>
      <c r="L645">
        <v>7.1</v>
      </c>
      <c r="M645">
        <v>4.91</v>
      </c>
      <c r="N645">
        <v>4522.1099999999997</v>
      </c>
      <c r="P645">
        <v>49.28</v>
      </c>
      <c r="Q645">
        <v>45386.879999999997</v>
      </c>
      <c r="S645">
        <v>0.16</v>
      </c>
      <c r="T645">
        <v>0.16</v>
      </c>
      <c r="V645">
        <v>2041760.51</v>
      </c>
      <c r="X645">
        <v>262760.03999999998</v>
      </c>
      <c r="Y645">
        <v>5901489.0199999986</v>
      </c>
      <c r="Z645">
        <v>8206009.5699999984</v>
      </c>
      <c r="AA645">
        <v>0.64305364095512485</v>
      </c>
      <c r="AB645">
        <v>90645758</v>
      </c>
      <c r="AC645">
        <v>2.6558499999999999E-2</v>
      </c>
      <c r="AD645">
        <v>2407415.36</v>
      </c>
      <c r="AE645">
        <v>58504.77</v>
      </c>
      <c r="AF645">
        <v>2100265.2799999998</v>
      </c>
      <c r="AH645">
        <v>1480934.23</v>
      </c>
      <c r="AJ645">
        <v>5372874.9299999997</v>
      </c>
      <c r="AK645">
        <v>7735900.25</v>
      </c>
      <c r="AL645">
        <v>0.60621411410664017</v>
      </c>
      <c r="AO645">
        <v>285.2986319218241</v>
      </c>
      <c r="AP645">
        <v>3.3966316977781609E-2</v>
      </c>
    </row>
    <row r="646" spans="1:42" x14ac:dyDescent="0.25">
      <c r="A646" t="s">
        <v>1486</v>
      </c>
      <c r="B646" t="s">
        <v>1487</v>
      </c>
      <c r="C646" t="s">
        <v>1459</v>
      </c>
      <c r="D646" t="s">
        <v>211</v>
      </c>
      <c r="F646">
        <v>872.14</v>
      </c>
      <c r="H646">
        <v>185584221</v>
      </c>
      <c r="I646">
        <v>10764215.869999999</v>
      </c>
      <c r="J646">
        <v>12342.3</v>
      </c>
      <c r="L646">
        <v>17.239999999999998</v>
      </c>
      <c r="M646">
        <v>11.93</v>
      </c>
      <c r="N646">
        <v>10404.629999999999</v>
      </c>
      <c r="P646">
        <v>0</v>
      </c>
      <c r="Q646">
        <v>0</v>
      </c>
      <c r="S646">
        <v>0.5</v>
      </c>
      <c r="T646">
        <v>0.5</v>
      </c>
      <c r="V646">
        <v>5382107.9299999997</v>
      </c>
      <c r="X646">
        <v>459237.83</v>
      </c>
      <c r="Y646">
        <v>1770360.6300000001</v>
      </c>
      <c r="Z646">
        <v>7611706.3899999997</v>
      </c>
      <c r="AA646">
        <v>0.70713059659216959</v>
      </c>
      <c r="AB646">
        <v>185584221</v>
      </c>
      <c r="AC646">
        <v>2.86375E-2</v>
      </c>
      <c r="AD646">
        <v>5314668.12</v>
      </c>
      <c r="AE646">
        <v>0</v>
      </c>
      <c r="AF646">
        <v>5382107.9299999997</v>
      </c>
      <c r="AH646">
        <v>346078.27</v>
      </c>
      <c r="AJ646">
        <v>1669004.89</v>
      </c>
      <c r="AK646">
        <v>7510350.6499999994</v>
      </c>
      <c r="AL646">
        <v>0.69771460742732205</v>
      </c>
      <c r="AO646">
        <v>526.56434746714979</v>
      </c>
      <c r="AP646">
        <v>6.1147322062785447E-2</v>
      </c>
    </row>
    <row r="647" spans="1:42" x14ac:dyDescent="0.25">
      <c r="A647" t="s">
        <v>1488</v>
      </c>
      <c r="B647" t="s">
        <v>1489</v>
      </c>
      <c r="C647" t="s">
        <v>1459</v>
      </c>
      <c r="D647" t="s">
        <v>211</v>
      </c>
      <c r="F647">
        <v>433.55</v>
      </c>
      <c r="H647">
        <v>54164774</v>
      </c>
      <c r="I647">
        <v>5437543.9100000001</v>
      </c>
      <c r="J647">
        <v>12541.9</v>
      </c>
      <c r="L647">
        <v>9.9600000000000009</v>
      </c>
      <c r="M647">
        <v>6.89</v>
      </c>
      <c r="N647">
        <v>2987.15</v>
      </c>
      <c r="P647">
        <v>25.4</v>
      </c>
      <c r="Q647">
        <v>11012.17</v>
      </c>
      <c r="S647">
        <v>0.23760000000000001</v>
      </c>
      <c r="T647">
        <v>0.23760000000000001</v>
      </c>
      <c r="V647">
        <v>1291960.43</v>
      </c>
      <c r="X647">
        <v>272797.28000000003</v>
      </c>
      <c r="Y647">
        <v>2284685.4900000002</v>
      </c>
      <c r="Z647">
        <v>3849443.2</v>
      </c>
      <c r="AA647">
        <v>0.70793786012847115</v>
      </c>
      <c r="AB647">
        <v>54164774</v>
      </c>
      <c r="AC647">
        <v>2.65927E-2</v>
      </c>
      <c r="AD647">
        <v>1440387.58</v>
      </c>
      <c r="AE647">
        <v>35266.29</v>
      </c>
      <c r="AF647">
        <v>1327226.72</v>
      </c>
      <c r="AH647">
        <v>190161.05</v>
      </c>
      <c r="AJ647">
        <v>2229146.64</v>
      </c>
      <c r="AK647">
        <v>3829170.64</v>
      </c>
      <c r="AL647">
        <v>0.70420960333909288</v>
      </c>
      <c r="AO647">
        <v>629.21757582747091</v>
      </c>
      <c r="AP647">
        <v>7.1241870798424381E-2</v>
      </c>
    </row>
    <row r="648" spans="1:42" x14ac:dyDescent="0.25">
      <c r="A648" t="s">
        <v>1490</v>
      </c>
      <c r="B648" t="s">
        <v>1491</v>
      </c>
      <c r="C648" t="s">
        <v>1459</v>
      </c>
      <c r="D648" t="s">
        <v>222</v>
      </c>
      <c r="F648">
        <v>1211.82</v>
      </c>
      <c r="H648">
        <v>598740740</v>
      </c>
      <c r="I648">
        <v>16810995.010000002</v>
      </c>
      <c r="J648">
        <v>13872.51</v>
      </c>
      <c r="L648">
        <v>35.61</v>
      </c>
      <c r="M648">
        <v>10.95</v>
      </c>
      <c r="N648">
        <v>13269.42</v>
      </c>
      <c r="P648">
        <v>0.96</v>
      </c>
      <c r="Q648">
        <v>1163.3399999999999</v>
      </c>
      <c r="S648">
        <v>0.44479999999999997</v>
      </c>
      <c r="T648">
        <v>0.44479999999999997</v>
      </c>
      <c r="V648">
        <v>7477530.5800000001</v>
      </c>
      <c r="X648">
        <v>1431933.47</v>
      </c>
      <c r="Y648">
        <v>2573769.66</v>
      </c>
      <c r="Z648">
        <v>11483233.710000001</v>
      </c>
      <c r="AA648">
        <v>0.68307876500880593</v>
      </c>
      <c r="AB648">
        <v>598740740</v>
      </c>
      <c r="AC648">
        <v>1.92991E-2</v>
      </c>
      <c r="AD648">
        <v>11555157.41</v>
      </c>
      <c r="AE648">
        <v>1813728.41</v>
      </c>
      <c r="AF648">
        <v>9291258.9900000002</v>
      </c>
      <c r="AH648">
        <v>484360.57</v>
      </c>
      <c r="AJ648">
        <v>2420265.5</v>
      </c>
      <c r="AK648">
        <v>13143457.960000001</v>
      </c>
      <c r="AL648">
        <v>0.78183700323399241</v>
      </c>
      <c r="AO648">
        <v>1181.63874997937</v>
      </c>
      <c r="AP648">
        <v>0.10894647925666587</v>
      </c>
    </row>
    <row r="649" spans="1:42" x14ac:dyDescent="0.25">
      <c r="A649" t="s">
        <v>1492</v>
      </c>
      <c r="B649" t="s">
        <v>1493</v>
      </c>
      <c r="C649" t="s">
        <v>1459</v>
      </c>
      <c r="D649" t="s">
        <v>211</v>
      </c>
      <c r="F649">
        <v>1789.22</v>
      </c>
      <c r="H649">
        <v>293207056</v>
      </c>
      <c r="I649">
        <v>23009751.780000001</v>
      </c>
      <c r="J649">
        <v>12860.21</v>
      </c>
      <c r="L649">
        <v>12.74</v>
      </c>
      <c r="M649">
        <v>8.82</v>
      </c>
      <c r="N649">
        <v>15780.92</v>
      </c>
      <c r="P649">
        <v>9.67</v>
      </c>
      <c r="Q649">
        <v>17301.75</v>
      </c>
      <c r="S649">
        <v>0.32969999999999999</v>
      </c>
      <c r="T649">
        <v>0.32969999999999999</v>
      </c>
      <c r="V649">
        <v>7586315.1600000001</v>
      </c>
      <c r="X649">
        <v>1472138.5</v>
      </c>
      <c r="Y649">
        <v>6868320.8600000003</v>
      </c>
      <c r="Z649">
        <v>15926774.52</v>
      </c>
      <c r="AA649">
        <v>0.69217498181981685</v>
      </c>
      <c r="AB649">
        <v>293207056</v>
      </c>
      <c r="AC649">
        <v>2.80047E-2</v>
      </c>
      <c r="AD649">
        <v>8211175.6399999997</v>
      </c>
      <c r="AE649">
        <v>206016.5</v>
      </c>
      <c r="AF649">
        <v>7792331.6600000001</v>
      </c>
      <c r="AH649">
        <v>1175854.46</v>
      </c>
      <c r="AJ649">
        <v>6506363.4299999997</v>
      </c>
      <c r="AK649">
        <v>15770833.59</v>
      </c>
      <c r="AL649">
        <v>0.68539781483900908</v>
      </c>
      <c r="AO649">
        <v>822.78227383999729</v>
      </c>
      <c r="AP649">
        <v>9.3345636525735479E-2</v>
      </c>
    </row>
    <row r="650" spans="1:42" x14ac:dyDescent="0.25">
      <c r="A650" t="s">
        <v>1494</v>
      </c>
      <c r="B650" t="s">
        <v>1495</v>
      </c>
      <c r="C650" t="s">
        <v>1459</v>
      </c>
      <c r="D650" t="s">
        <v>211</v>
      </c>
      <c r="F650">
        <v>483.25</v>
      </c>
      <c r="H650">
        <v>52475830</v>
      </c>
      <c r="I650">
        <v>6175164.1900000004</v>
      </c>
      <c r="J650">
        <v>12778.4</v>
      </c>
      <c r="L650">
        <v>8.49</v>
      </c>
      <c r="M650">
        <v>5.87</v>
      </c>
      <c r="N650">
        <v>2836.67</v>
      </c>
      <c r="P650">
        <v>36.72</v>
      </c>
      <c r="Q650">
        <v>17744.939999999999</v>
      </c>
      <c r="S650">
        <v>0.1953</v>
      </c>
      <c r="T650">
        <v>0.1953</v>
      </c>
      <c r="V650">
        <v>1206009.56</v>
      </c>
      <c r="X650">
        <v>275852.73</v>
      </c>
      <c r="Y650">
        <v>2934662.11</v>
      </c>
      <c r="Z650">
        <v>4416524.4000000004</v>
      </c>
      <c r="AA650">
        <v>0.7152076064879499</v>
      </c>
      <c r="AB650">
        <v>52475830</v>
      </c>
      <c r="AC650">
        <v>3.5096000000000002E-2</v>
      </c>
      <c r="AD650">
        <v>1841691.72</v>
      </c>
      <c r="AE650">
        <v>124148.72</v>
      </c>
      <c r="AF650">
        <v>1330158.28</v>
      </c>
      <c r="AH650">
        <v>416112.4</v>
      </c>
      <c r="AJ650">
        <v>2816156.46</v>
      </c>
      <c r="AK650">
        <v>4422167.47</v>
      </c>
      <c r="AL650">
        <v>0.71612143967948483</v>
      </c>
      <c r="AO650">
        <v>570.82820486290734</v>
      </c>
      <c r="AP650">
        <v>6.2379530370883944E-2</v>
      </c>
    </row>
    <row r="651" spans="1:42" x14ac:dyDescent="0.25">
      <c r="A651" t="s">
        <v>1496</v>
      </c>
      <c r="B651" t="s">
        <v>1497</v>
      </c>
      <c r="C651" t="s">
        <v>1459</v>
      </c>
      <c r="D651" t="s">
        <v>222</v>
      </c>
      <c r="F651">
        <v>418.5</v>
      </c>
      <c r="H651">
        <v>679285994</v>
      </c>
      <c r="I651">
        <v>5304164.2300000004</v>
      </c>
      <c r="J651">
        <v>12674.22</v>
      </c>
      <c r="L651">
        <v>128.06</v>
      </c>
      <c r="M651">
        <v>39.4</v>
      </c>
      <c r="N651">
        <v>16488.900000000001</v>
      </c>
      <c r="P651">
        <v>754.6</v>
      </c>
      <c r="Q651">
        <v>315800.09999999998</v>
      </c>
      <c r="S651">
        <v>0.99990000000000001</v>
      </c>
      <c r="T651">
        <v>0.9</v>
      </c>
      <c r="V651">
        <v>4773747.8</v>
      </c>
      <c r="X651">
        <v>576231.87</v>
      </c>
      <c r="Y651">
        <v>304378.59000000003</v>
      </c>
      <c r="Z651">
        <v>5654358.2599999998</v>
      </c>
      <c r="AA651">
        <v>1</v>
      </c>
      <c r="AB651">
        <v>679285994</v>
      </c>
      <c r="AC651">
        <v>1.6118899999999999E-2</v>
      </c>
      <c r="AD651">
        <v>10949343</v>
      </c>
      <c r="AE651">
        <v>5558035.6799999997</v>
      </c>
      <c r="AF651">
        <v>10331783.48</v>
      </c>
      <c r="AH651">
        <v>71737.899999999994</v>
      </c>
      <c r="AJ651">
        <v>304378.59000000003</v>
      </c>
      <c r="AK651">
        <v>11212393.939999999</v>
      </c>
      <c r="AL651">
        <v>2.1138851388845472</v>
      </c>
      <c r="AO651">
        <v>1376.8981362007169</v>
      </c>
      <c r="AP651">
        <v>5.1392403182009501E-2</v>
      </c>
    </row>
    <row r="652" spans="1:42" x14ac:dyDescent="0.25">
      <c r="A652" t="s">
        <v>1498</v>
      </c>
      <c r="B652" t="s">
        <v>1499</v>
      </c>
      <c r="C652" t="s">
        <v>1459</v>
      </c>
      <c r="D652" t="s">
        <v>211</v>
      </c>
      <c r="F652">
        <v>456.7</v>
      </c>
      <c r="H652">
        <v>542790590</v>
      </c>
      <c r="I652">
        <v>5265043.24</v>
      </c>
      <c r="J652">
        <v>11528.45</v>
      </c>
      <c r="L652">
        <v>103.09</v>
      </c>
      <c r="M652">
        <v>71.37</v>
      </c>
      <c r="N652">
        <v>32594.67</v>
      </c>
      <c r="P652">
        <v>3533.11</v>
      </c>
      <c r="Q652">
        <v>1613571.33</v>
      </c>
      <c r="S652">
        <v>1</v>
      </c>
      <c r="T652">
        <v>0.9</v>
      </c>
      <c r="V652">
        <v>4738538.91</v>
      </c>
      <c r="X652">
        <v>482282.99</v>
      </c>
      <c r="Y652">
        <v>437499.47000000009</v>
      </c>
      <c r="Z652">
        <v>5658321.3700000001</v>
      </c>
      <c r="AA652">
        <v>1</v>
      </c>
      <c r="AB652">
        <v>542790590</v>
      </c>
      <c r="AC652">
        <v>1.27449E-2</v>
      </c>
      <c r="AD652">
        <v>6917811.79</v>
      </c>
      <c r="AE652">
        <v>1961345.59</v>
      </c>
      <c r="AF652">
        <v>6699884.5</v>
      </c>
      <c r="AH652">
        <v>101250</v>
      </c>
      <c r="AJ652">
        <v>437499.47</v>
      </c>
      <c r="AK652">
        <v>7619666.96</v>
      </c>
      <c r="AL652">
        <v>1.4472183062261041</v>
      </c>
      <c r="AO652">
        <v>1056.0170571491133</v>
      </c>
      <c r="AP652">
        <v>6.3294497322754384E-2</v>
      </c>
    </row>
    <row r="653" spans="1:42" x14ac:dyDescent="0.25">
      <c r="A653" t="s">
        <v>1468</v>
      </c>
      <c r="B653" t="s">
        <v>1469</v>
      </c>
      <c r="C653" t="s">
        <v>1459</v>
      </c>
      <c r="D653" t="s">
        <v>211</v>
      </c>
      <c r="F653">
        <v>163.25</v>
      </c>
      <c r="H653">
        <v>120700911</v>
      </c>
      <c r="I653">
        <v>1855386.47</v>
      </c>
      <c r="J653">
        <v>11365.3</v>
      </c>
      <c r="L653">
        <v>65.05</v>
      </c>
      <c r="M653">
        <v>45.03</v>
      </c>
      <c r="N653">
        <v>7351.14</v>
      </c>
      <c r="P653">
        <v>1095.6099999999999</v>
      </c>
      <c r="Q653">
        <v>178858.33</v>
      </c>
      <c r="S653">
        <v>0.99990000000000001</v>
      </c>
      <c r="T653">
        <v>0.9</v>
      </c>
      <c r="V653">
        <v>1669847.82</v>
      </c>
      <c r="X653">
        <v>247108.17</v>
      </c>
      <c r="Y653">
        <v>213917.61000000002</v>
      </c>
      <c r="Z653">
        <v>2130873.6</v>
      </c>
      <c r="AA653">
        <v>1</v>
      </c>
      <c r="AB653">
        <v>120700911</v>
      </c>
      <c r="AC653">
        <v>1.3909299999999999E-2</v>
      </c>
      <c r="AD653">
        <v>1678865.18</v>
      </c>
      <c r="AE653">
        <v>8115.62</v>
      </c>
      <c r="AF653">
        <v>1677963.44</v>
      </c>
      <c r="AH653">
        <v>23312.35</v>
      </c>
      <c r="AJ653">
        <v>213917.61</v>
      </c>
      <c r="AK653">
        <v>2138989.2199999997</v>
      </c>
      <c r="AL653">
        <v>1.1528537340255585</v>
      </c>
      <c r="AO653">
        <v>1513.6794486983156</v>
      </c>
      <c r="AP653">
        <v>0.1155256733832441</v>
      </c>
    </row>
    <row r="654" spans="1:42" x14ac:dyDescent="0.25">
      <c r="A654" t="s">
        <v>1500</v>
      </c>
      <c r="B654" t="s">
        <v>1501</v>
      </c>
      <c r="C654" t="s">
        <v>1459</v>
      </c>
      <c r="D654" t="s">
        <v>211</v>
      </c>
      <c r="F654">
        <v>204.89</v>
      </c>
      <c r="H654">
        <v>74827045</v>
      </c>
      <c r="I654">
        <v>2244548.23</v>
      </c>
      <c r="J654">
        <v>10954.89</v>
      </c>
      <c r="L654">
        <v>33.33</v>
      </c>
      <c r="M654">
        <v>23.07</v>
      </c>
      <c r="N654">
        <v>4726.8100000000004</v>
      </c>
      <c r="P654">
        <v>124.09</v>
      </c>
      <c r="Q654">
        <v>25424.799999999999</v>
      </c>
      <c r="S654">
        <v>0.94269999999999998</v>
      </c>
      <c r="T654">
        <v>0.9</v>
      </c>
      <c r="V654">
        <v>2020093.4</v>
      </c>
      <c r="X654">
        <v>107302.77</v>
      </c>
      <c r="Y654">
        <v>165951.16000000003</v>
      </c>
      <c r="Z654">
        <v>2293347.33</v>
      </c>
      <c r="AA654">
        <v>1</v>
      </c>
      <c r="AB654">
        <v>74827045</v>
      </c>
      <c r="AC654">
        <v>2.82384E-2</v>
      </c>
      <c r="AD654">
        <v>2112996.02</v>
      </c>
      <c r="AE654">
        <v>83612.350000000006</v>
      </c>
      <c r="AF654">
        <v>2103705.75</v>
      </c>
      <c r="AH654">
        <v>25883.14</v>
      </c>
      <c r="AJ654">
        <v>165951.16</v>
      </c>
      <c r="AK654">
        <v>2376959.6800000002</v>
      </c>
      <c r="AL654">
        <v>1.0589924726188664</v>
      </c>
      <c r="AO654">
        <v>523.70916101322666</v>
      </c>
      <c r="AP654">
        <v>4.5142865023272083E-2</v>
      </c>
    </row>
    <row r="655" spans="1:42" x14ac:dyDescent="0.25">
      <c r="A655" t="s">
        <v>1502</v>
      </c>
      <c r="B655" t="s">
        <v>1503</v>
      </c>
      <c r="C655" t="s">
        <v>1459</v>
      </c>
      <c r="D655" t="s">
        <v>211</v>
      </c>
      <c r="F655">
        <v>356.25</v>
      </c>
      <c r="H655">
        <v>97654024</v>
      </c>
      <c r="I655">
        <v>4025815.24</v>
      </c>
      <c r="J655">
        <v>11300.53</v>
      </c>
      <c r="L655">
        <v>24.25</v>
      </c>
      <c r="M655">
        <v>16.78</v>
      </c>
      <c r="N655">
        <v>5977.87</v>
      </c>
      <c r="P655">
        <v>23.52</v>
      </c>
      <c r="Q655">
        <v>8379</v>
      </c>
      <c r="S655">
        <v>0.75390000000000001</v>
      </c>
      <c r="T655">
        <v>0.75390000000000001</v>
      </c>
      <c r="V655">
        <v>3035062.1</v>
      </c>
      <c r="X655">
        <v>64780.93</v>
      </c>
      <c r="Y655">
        <v>333966.14</v>
      </c>
      <c r="Z655">
        <v>3433809.1700000004</v>
      </c>
      <c r="AA655">
        <v>0.85294753119370681</v>
      </c>
      <c r="AB655">
        <v>97654024</v>
      </c>
      <c r="AC655">
        <v>2.4829500000000001E-2</v>
      </c>
      <c r="AD655">
        <v>2424700.58</v>
      </c>
      <c r="AE655">
        <v>0</v>
      </c>
      <c r="AF655">
        <v>3035062.1</v>
      </c>
      <c r="AH655">
        <v>40312.839999999997</v>
      </c>
      <c r="AJ655">
        <v>328038.03000000003</v>
      </c>
      <c r="AK655">
        <v>3427881.0600000005</v>
      </c>
      <c r="AL655">
        <v>0.85147500708452784</v>
      </c>
      <c r="AO655">
        <v>181.84120701754387</v>
      </c>
      <c r="AP655">
        <v>1.8898243219675769E-2</v>
      </c>
    </row>
    <row r="656" spans="1:42" x14ac:dyDescent="0.25">
      <c r="A656" t="s">
        <v>1504</v>
      </c>
      <c r="B656" t="s">
        <v>1505</v>
      </c>
      <c r="C656" t="s">
        <v>1459</v>
      </c>
      <c r="D656" t="s">
        <v>211</v>
      </c>
      <c r="F656">
        <v>171.98</v>
      </c>
      <c r="H656">
        <v>58172794</v>
      </c>
      <c r="I656">
        <v>2001637.54</v>
      </c>
      <c r="J656">
        <v>11638.78</v>
      </c>
      <c r="L656">
        <v>29.06</v>
      </c>
      <c r="M656">
        <v>20.11</v>
      </c>
      <c r="N656">
        <v>3458.51</v>
      </c>
      <c r="P656">
        <v>66.91</v>
      </c>
      <c r="Q656">
        <v>11507.18</v>
      </c>
      <c r="S656">
        <v>0.87660000000000005</v>
      </c>
      <c r="T656">
        <v>0.87660000000000005</v>
      </c>
      <c r="V656">
        <v>1754635.46</v>
      </c>
      <c r="X656">
        <v>26463.200000000001</v>
      </c>
      <c r="Y656">
        <v>201254.44</v>
      </c>
      <c r="Z656">
        <v>1982353.0999999999</v>
      </c>
      <c r="AA656">
        <v>0.99036566830176442</v>
      </c>
      <c r="AB656">
        <v>58172794</v>
      </c>
      <c r="AC656">
        <v>1.7307699999999999E-2</v>
      </c>
      <c r="AD656">
        <v>1006837.26</v>
      </c>
      <c r="AE656">
        <v>0</v>
      </c>
      <c r="AF656">
        <v>1754635.46</v>
      </c>
      <c r="AH656">
        <v>24213.25</v>
      </c>
      <c r="AJ656">
        <v>201021.16</v>
      </c>
      <c r="AK656">
        <v>1982119.8199999998</v>
      </c>
      <c r="AL656">
        <v>0.99024912372496765</v>
      </c>
      <c r="AO656">
        <v>153.8737062449122</v>
      </c>
      <c r="AP656">
        <v>1.3350958773017063E-2</v>
      </c>
    </row>
    <row r="657" spans="1:42" x14ac:dyDescent="0.25">
      <c r="A657" t="s">
        <v>1506</v>
      </c>
      <c r="B657" t="s">
        <v>1507</v>
      </c>
      <c r="C657" t="s">
        <v>1459</v>
      </c>
      <c r="D657" t="s">
        <v>211</v>
      </c>
      <c r="F657">
        <v>71</v>
      </c>
      <c r="H657">
        <v>33940483</v>
      </c>
      <c r="I657">
        <v>808355.33</v>
      </c>
      <c r="J657">
        <v>11385.28</v>
      </c>
      <c r="L657">
        <v>41.98</v>
      </c>
      <c r="M657">
        <v>29.06</v>
      </c>
      <c r="N657">
        <v>2063.2600000000002</v>
      </c>
      <c r="P657">
        <v>293.43</v>
      </c>
      <c r="Q657">
        <v>20833.53</v>
      </c>
      <c r="S657">
        <v>0.99229999999999996</v>
      </c>
      <c r="T657">
        <v>0.9</v>
      </c>
      <c r="V657">
        <v>727519.79</v>
      </c>
      <c r="X657">
        <v>236722.26</v>
      </c>
      <c r="Y657">
        <v>72608</v>
      </c>
      <c r="Z657">
        <v>1036850.05</v>
      </c>
      <c r="AA657">
        <v>1</v>
      </c>
      <c r="AB657">
        <v>33940483</v>
      </c>
      <c r="AC657">
        <v>2.7227000000000001E-2</v>
      </c>
      <c r="AD657">
        <v>924097.53</v>
      </c>
      <c r="AE657">
        <v>176919.96</v>
      </c>
      <c r="AF657">
        <v>904439.75</v>
      </c>
      <c r="AH657">
        <v>27524.560000000001</v>
      </c>
      <c r="AJ657">
        <v>72608</v>
      </c>
      <c r="AK657">
        <v>1213770.01</v>
      </c>
      <c r="AL657">
        <v>1.5015302861923359</v>
      </c>
      <c r="AO657">
        <v>3334.1163380281691</v>
      </c>
      <c r="AP657">
        <v>0.19503057255468029</v>
      </c>
    </row>
    <row r="658" spans="1:42" x14ac:dyDescent="0.25">
      <c r="A658" t="s">
        <v>1508</v>
      </c>
      <c r="B658" t="s">
        <v>1509</v>
      </c>
      <c r="C658" t="s">
        <v>1459</v>
      </c>
      <c r="D658" t="s">
        <v>222</v>
      </c>
      <c r="F658">
        <v>526.65</v>
      </c>
      <c r="H658">
        <v>219576156</v>
      </c>
      <c r="I658">
        <v>7463238.1200000001</v>
      </c>
      <c r="J658">
        <v>14171.15</v>
      </c>
      <c r="L658">
        <v>29.42</v>
      </c>
      <c r="M658">
        <v>9.0500000000000007</v>
      </c>
      <c r="N658">
        <v>4766.18</v>
      </c>
      <c r="P658">
        <v>8.2899999999999991</v>
      </c>
      <c r="Q658">
        <v>4365.92</v>
      </c>
      <c r="S658">
        <v>0.34160000000000001</v>
      </c>
      <c r="T658">
        <v>0.34160000000000001</v>
      </c>
      <c r="V658">
        <v>2549442.14</v>
      </c>
      <c r="X658">
        <v>520413.04</v>
      </c>
      <c r="Y658">
        <v>1805389.7199999997</v>
      </c>
      <c r="Z658">
        <v>4875244.9000000004</v>
      </c>
      <c r="AA658">
        <v>0.65323453728955927</v>
      </c>
      <c r="AB658">
        <v>219576156</v>
      </c>
      <c r="AC658">
        <v>1.73045E-2</v>
      </c>
      <c r="AD658">
        <v>3799655.59</v>
      </c>
      <c r="AE658">
        <v>427072.91</v>
      </c>
      <c r="AF658">
        <v>2976515.05</v>
      </c>
      <c r="AH658">
        <v>296600.46999999997</v>
      </c>
      <c r="AJ658">
        <v>1702538.92</v>
      </c>
      <c r="AK658">
        <v>5199467.01</v>
      </c>
      <c r="AL658">
        <v>0.69667708927395178</v>
      </c>
      <c r="AO658">
        <v>988.15729611696577</v>
      </c>
      <c r="AP658">
        <v>0.10008968976995201</v>
      </c>
    </row>
    <row r="659" spans="1:42" x14ac:dyDescent="0.25">
      <c r="A659" t="s">
        <v>1510</v>
      </c>
      <c r="B659" t="s">
        <v>1511</v>
      </c>
      <c r="C659" t="s">
        <v>1459</v>
      </c>
      <c r="D659" t="s">
        <v>211</v>
      </c>
      <c r="F659">
        <v>1046.46</v>
      </c>
      <c r="H659">
        <v>217702110</v>
      </c>
      <c r="I659">
        <v>14313804.51</v>
      </c>
      <c r="J659">
        <v>13678.31</v>
      </c>
      <c r="L659">
        <v>15.2</v>
      </c>
      <c r="M659">
        <v>10.52</v>
      </c>
      <c r="N659">
        <v>11008.75</v>
      </c>
      <c r="P659">
        <v>1.98</v>
      </c>
      <c r="Q659">
        <v>2071.9899999999998</v>
      </c>
      <c r="S659">
        <v>0.42080000000000001</v>
      </c>
      <c r="T659">
        <v>0.42080000000000001</v>
      </c>
      <c r="V659">
        <v>6023248.9299999997</v>
      </c>
      <c r="X659">
        <v>652570.76</v>
      </c>
      <c r="Y659">
        <v>3743211.85</v>
      </c>
      <c r="Z659">
        <v>10419031.539999999</v>
      </c>
      <c r="AA659">
        <v>0.7279009247835535</v>
      </c>
      <c r="AB659">
        <v>217702110</v>
      </c>
      <c r="AC659">
        <v>2.0769800000000001E-2</v>
      </c>
      <c r="AD659">
        <v>4521629.28</v>
      </c>
      <c r="AE659">
        <v>0</v>
      </c>
      <c r="AF659">
        <v>6023248.9299999997</v>
      </c>
      <c r="AH659">
        <v>961872.62</v>
      </c>
      <c r="AJ659">
        <v>3481487.19</v>
      </c>
      <c r="AK659">
        <v>10157306.879999999</v>
      </c>
      <c r="AL659">
        <v>0.70961615221891827</v>
      </c>
      <c r="AO659">
        <v>623.59837929782316</v>
      </c>
      <c r="AP659">
        <v>6.4246435370081095E-2</v>
      </c>
    </row>
    <row r="660" spans="1:42" x14ac:dyDescent="0.25">
      <c r="A660" t="s">
        <v>1512</v>
      </c>
      <c r="B660" t="s">
        <v>1513</v>
      </c>
      <c r="C660" t="s">
        <v>1459</v>
      </c>
      <c r="D660" t="s">
        <v>102</v>
      </c>
      <c r="F660">
        <v>95.71</v>
      </c>
      <c r="H660">
        <v>28518492</v>
      </c>
      <c r="I660">
        <v>1165357.08</v>
      </c>
      <c r="J660">
        <v>12175.91</v>
      </c>
      <c r="L660">
        <v>24.47</v>
      </c>
      <c r="M660">
        <v>24.47</v>
      </c>
      <c r="N660">
        <v>2342.02</v>
      </c>
      <c r="P660">
        <v>157.25</v>
      </c>
      <c r="Q660">
        <v>15050.39</v>
      </c>
      <c r="S660">
        <v>0.96209999999999996</v>
      </c>
      <c r="T660">
        <v>0.9</v>
      </c>
      <c r="V660">
        <v>1048821.3700000001</v>
      </c>
      <c r="X660">
        <v>51753.65</v>
      </c>
      <c r="Y660">
        <v>178508.52</v>
      </c>
      <c r="Z660">
        <v>1279083.54</v>
      </c>
      <c r="AA660">
        <v>1</v>
      </c>
      <c r="AB660">
        <v>28518492</v>
      </c>
      <c r="AC660">
        <v>4.8582699999999999E-2</v>
      </c>
      <c r="AD660">
        <v>1385505.34</v>
      </c>
      <c r="AE660">
        <v>303015.57</v>
      </c>
      <c r="AF660">
        <v>1351836.94</v>
      </c>
      <c r="AH660">
        <v>70091.45</v>
      </c>
      <c r="AJ660">
        <v>178508.52</v>
      </c>
      <c r="AK660">
        <v>1582099.1099999999</v>
      </c>
      <c r="AL660">
        <v>1.3576088712654493</v>
      </c>
      <c r="AO660">
        <v>540.73398808901891</v>
      </c>
      <c r="AP660">
        <v>3.2712015115159254E-2</v>
      </c>
    </row>
    <row r="661" spans="1:42" x14ac:dyDescent="0.25">
      <c r="A661" t="s">
        <v>1514</v>
      </c>
      <c r="B661" t="s">
        <v>1515</v>
      </c>
      <c r="C661" t="s">
        <v>1516</v>
      </c>
      <c r="D661" t="s">
        <v>102</v>
      </c>
      <c r="F661">
        <v>495.5</v>
      </c>
      <c r="H661">
        <v>103799111</v>
      </c>
      <c r="I661">
        <v>6151740.5</v>
      </c>
      <c r="J661">
        <v>12415.21</v>
      </c>
      <c r="L661">
        <v>16.87</v>
      </c>
      <c r="M661">
        <v>16.87</v>
      </c>
      <c r="N661">
        <v>8359.08</v>
      </c>
      <c r="P661">
        <v>24.4</v>
      </c>
      <c r="Q661">
        <v>12090.2</v>
      </c>
      <c r="S661">
        <v>0.75790000000000002</v>
      </c>
      <c r="T661">
        <v>0.75790000000000002</v>
      </c>
      <c r="V661">
        <v>4662404.12</v>
      </c>
      <c r="X661">
        <v>583472.76</v>
      </c>
      <c r="Y661">
        <v>685184.16</v>
      </c>
      <c r="Z661">
        <v>5931061.04</v>
      </c>
      <c r="AA661">
        <v>0.96412731323761136</v>
      </c>
      <c r="AB661">
        <v>103799111</v>
      </c>
      <c r="AC661">
        <v>4.2874599999999999E-2</v>
      </c>
      <c r="AD661">
        <v>4450345.3600000003</v>
      </c>
      <c r="AE661">
        <v>0</v>
      </c>
      <c r="AF661">
        <v>4662404.12</v>
      </c>
      <c r="AH661">
        <v>242350.95</v>
      </c>
      <c r="AJ661">
        <v>676490.38</v>
      </c>
      <c r="AK661">
        <v>5922367.2599999998</v>
      </c>
      <c r="AL661">
        <v>0.96271409042692868</v>
      </c>
      <c r="AO661">
        <v>1177.5434106962664</v>
      </c>
      <c r="AP661">
        <v>9.8520192076031438E-2</v>
      </c>
    </row>
    <row r="662" spans="1:42" x14ac:dyDescent="0.25">
      <c r="A662" t="s">
        <v>1517</v>
      </c>
      <c r="B662" t="s">
        <v>1518</v>
      </c>
      <c r="C662" t="s">
        <v>1516</v>
      </c>
      <c r="D662" t="s">
        <v>102</v>
      </c>
      <c r="F662">
        <v>667.5</v>
      </c>
      <c r="H662">
        <v>112325178</v>
      </c>
      <c r="I662">
        <v>8382827.9000000004</v>
      </c>
      <c r="J662">
        <v>12558.54</v>
      </c>
      <c r="L662">
        <v>13.39</v>
      </c>
      <c r="M662">
        <v>13.39</v>
      </c>
      <c r="N662">
        <v>8937.82</v>
      </c>
      <c r="P662">
        <v>2.13</v>
      </c>
      <c r="Q662">
        <v>1421.77</v>
      </c>
      <c r="S662">
        <v>0.58189999999999997</v>
      </c>
      <c r="T662">
        <v>0.58189999999999997</v>
      </c>
      <c r="V662">
        <v>4877967.55</v>
      </c>
      <c r="X662">
        <v>135973.91</v>
      </c>
      <c r="Y662">
        <v>1176662.9600000002</v>
      </c>
      <c r="Z662">
        <v>6190604.4199999999</v>
      </c>
      <c r="AA662">
        <v>0.73848640266132626</v>
      </c>
      <c r="AB662">
        <v>112325178</v>
      </c>
      <c r="AC662">
        <v>4.0959500000000003E-2</v>
      </c>
      <c r="AD662">
        <v>4600783.12</v>
      </c>
      <c r="AE662">
        <v>0</v>
      </c>
      <c r="AF662">
        <v>4877967.55</v>
      </c>
      <c r="AH662">
        <v>226300.25</v>
      </c>
      <c r="AJ662">
        <v>1117482.3600000001</v>
      </c>
      <c r="AK662">
        <v>6131423.8200000003</v>
      </c>
      <c r="AL662">
        <v>0.73142666092429265</v>
      </c>
      <c r="AO662">
        <v>203.70623220973783</v>
      </c>
      <c r="AP662">
        <v>2.2176563550617513E-2</v>
      </c>
    </row>
    <row r="663" spans="1:42" x14ac:dyDescent="0.25">
      <c r="A663" t="s">
        <v>1519</v>
      </c>
      <c r="B663" t="s">
        <v>1520</v>
      </c>
      <c r="C663" t="s">
        <v>1521</v>
      </c>
      <c r="D663" t="s">
        <v>102</v>
      </c>
      <c r="F663">
        <v>748.71</v>
      </c>
      <c r="H663">
        <v>130826402</v>
      </c>
      <c r="I663">
        <v>9037286.7899999991</v>
      </c>
      <c r="J663">
        <v>12070.47</v>
      </c>
      <c r="L663">
        <v>14.47</v>
      </c>
      <c r="M663">
        <v>14.47</v>
      </c>
      <c r="N663">
        <v>10833.83</v>
      </c>
      <c r="P663">
        <v>6.45</v>
      </c>
      <c r="Q663">
        <v>4829.17</v>
      </c>
      <c r="S663">
        <v>0.64039999999999997</v>
      </c>
      <c r="T663">
        <v>0.64039999999999997</v>
      </c>
      <c r="V663">
        <v>5787478.46</v>
      </c>
      <c r="X663">
        <v>2745713.38</v>
      </c>
      <c r="Y663">
        <v>900906.46000000008</v>
      </c>
      <c r="Z663">
        <v>9434098.3000000007</v>
      </c>
      <c r="AA663">
        <v>1</v>
      </c>
      <c r="AB663">
        <v>130826402</v>
      </c>
      <c r="AC663">
        <v>3.9422499999999999E-2</v>
      </c>
      <c r="AD663">
        <v>5157503.83</v>
      </c>
      <c r="AE663">
        <v>0</v>
      </c>
      <c r="AF663">
        <v>5787478.46</v>
      </c>
      <c r="AH663">
        <v>181577.2</v>
      </c>
      <c r="AJ663">
        <v>900906.46</v>
      </c>
      <c r="AK663">
        <v>9434098.3000000007</v>
      </c>
      <c r="AL663">
        <v>1.0439082568939921</v>
      </c>
      <c r="AO663">
        <v>3667.2588585700737</v>
      </c>
      <c r="AP663">
        <v>0.29104142152090989</v>
      </c>
    </row>
    <row r="664" spans="1:42" x14ac:dyDescent="0.25">
      <c r="A664" t="s">
        <v>1522</v>
      </c>
      <c r="B664" t="s">
        <v>1523</v>
      </c>
      <c r="C664" t="s">
        <v>1524</v>
      </c>
      <c r="D664" t="s">
        <v>97</v>
      </c>
      <c r="F664">
        <v>112</v>
      </c>
      <c r="H664">
        <v>0</v>
      </c>
      <c r="I664">
        <v>1568502.29</v>
      </c>
      <c r="J664">
        <v>14004.48</v>
      </c>
      <c r="L664">
        <v>0</v>
      </c>
      <c r="M664">
        <v>0</v>
      </c>
      <c r="N664">
        <v>0</v>
      </c>
      <c r="P664">
        <v>0</v>
      </c>
      <c r="Q664">
        <v>0</v>
      </c>
      <c r="S664">
        <v>0</v>
      </c>
      <c r="T664">
        <v>0.1</v>
      </c>
      <c r="V664">
        <v>156850.22</v>
      </c>
      <c r="X664">
        <v>0</v>
      </c>
      <c r="Y664">
        <v>790985.21</v>
      </c>
      <c r="Z664">
        <v>947835.42999999993</v>
      </c>
      <c r="AA664">
        <v>0.60429330326320396</v>
      </c>
      <c r="AB664">
        <v>0</v>
      </c>
      <c r="AC664">
        <v>0</v>
      </c>
      <c r="AD664">
        <v>0</v>
      </c>
      <c r="AE664">
        <v>0</v>
      </c>
      <c r="AF664">
        <v>156850.22</v>
      </c>
      <c r="AH664">
        <v>0</v>
      </c>
      <c r="AJ664">
        <v>790985.21</v>
      </c>
      <c r="AK664">
        <v>947835.42999999993</v>
      </c>
      <c r="AL664">
        <v>0.60429330326320396</v>
      </c>
      <c r="AO664">
        <v>0</v>
      </c>
      <c r="AP664">
        <v>0</v>
      </c>
    </row>
    <row r="665" spans="1:42" x14ac:dyDescent="0.25">
      <c r="A665" t="s">
        <v>1525</v>
      </c>
      <c r="B665" t="s">
        <v>1526</v>
      </c>
      <c r="C665" t="s">
        <v>1524</v>
      </c>
      <c r="D665" t="s">
        <v>97</v>
      </c>
      <c r="F665">
        <v>42.64</v>
      </c>
      <c r="H665">
        <v>0</v>
      </c>
      <c r="I665">
        <v>570830.78</v>
      </c>
      <c r="J665">
        <v>13387.21</v>
      </c>
      <c r="L665">
        <v>0</v>
      </c>
      <c r="M665">
        <v>0</v>
      </c>
      <c r="N665">
        <v>0</v>
      </c>
      <c r="P665">
        <v>0</v>
      </c>
      <c r="Q665">
        <v>0</v>
      </c>
      <c r="S665">
        <v>0</v>
      </c>
      <c r="T665">
        <v>0.1</v>
      </c>
      <c r="V665">
        <v>57083.07</v>
      </c>
      <c r="X665">
        <v>0</v>
      </c>
      <c r="Y665">
        <v>332643.96000000002</v>
      </c>
      <c r="Z665">
        <v>389727.03</v>
      </c>
      <c r="AA665">
        <v>0.68273653708722581</v>
      </c>
      <c r="AB665">
        <v>0</v>
      </c>
      <c r="AC665">
        <v>0</v>
      </c>
      <c r="AD665">
        <v>0</v>
      </c>
      <c r="AE665">
        <v>0</v>
      </c>
      <c r="AF665">
        <v>57083.07</v>
      </c>
      <c r="AH665">
        <v>0</v>
      </c>
      <c r="AJ665">
        <v>332643.96000000002</v>
      </c>
      <c r="AK665">
        <v>389727.03</v>
      </c>
      <c r="AL665">
        <v>0.68273653708722581</v>
      </c>
      <c r="AO665">
        <v>0</v>
      </c>
      <c r="AP665">
        <v>0</v>
      </c>
    </row>
    <row r="666" spans="1:42" x14ac:dyDescent="0.25">
      <c r="A666" t="s">
        <v>1527</v>
      </c>
      <c r="B666" t="s">
        <v>1528</v>
      </c>
      <c r="C666" t="s">
        <v>1524</v>
      </c>
      <c r="D666" t="s">
        <v>102</v>
      </c>
      <c r="F666">
        <v>905.05</v>
      </c>
      <c r="H666">
        <v>131595509</v>
      </c>
      <c r="I666">
        <v>11343363.27</v>
      </c>
      <c r="J666">
        <v>12533.41</v>
      </c>
      <c r="L666">
        <v>11.6</v>
      </c>
      <c r="M666">
        <v>11.6</v>
      </c>
      <c r="N666">
        <v>10498.58</v>
      </c>
      <c r="P666">
        <v>0.1</v>
      </c>
      <c r="Q666">
        <v>90.5</v>
      </c>
      <c r="S666">
        <v>0.48130000000000001</v>
      </c>
      <c r="T666">
        <v>0.48130000000000001</v>
      </c>
      <c r="V666">
        <v>5459560.7400000002</v>
      </c>
      <c r="X666">
        <v>144940.51999999999</v>
      </c>
      <c r="Y666">
        <v>2295523.0299999998</v>
      </c>
      <c r="Z666">
        <v>7900024.2899999991</v>
      </c>
      <c r="AA666">
        <v>0.6964446171704064</v>
      </c>
      <c r="AB666">
        <v>131595509</v>
      </c>
      <c r="AC666">
        <v>3.6474300000000001E-2</v>
      </c>
      <c r="AD666">
        <v>4799854.07</v>
      </c>
      <c r="AE666">
        <v>0</v>
      </c>
      <c r="AF666">
        <v>5459560.7400000002</v>
      </c>
      <c r="AH666">
        <v>352584.73</v>
      </c>
      <c r="AJ666">
        <v>2188494.0299999998</v>
      </c>
      <c r="AK666">
        <v>7792995.2899999991</v>
      </c>
      <c r="AL666">
        <v>0.68700923213931409</v>
      </c>
      <c r="AO666">
        <v>160.14642284956631</v>
      </c>
      <c r="AP666">
        <v>1.8598820428646762E-2</v>
      </c>
    </row>
    <row r="667" spans="1:42" x14ac:dyDescent="0.25">
      <c r="A667" t="s">
        <v>1529</v>
      </c>
      <c r="B667" t="s">
        <v>1530</v>
      </c>
      <c r="C667" t="s">
        <v>1524</v>
      </c>
      <c r="D667" t="s">
        <v>102</v>
      </c>
      <c r="F667">
        <v>1147.1199999999999</v>
      </c>
      <c r="H667">
        <v>218095276</v>
      </c>
      <c r="I667">
        <v>13773635.08</v>
      </c>
      <c r="J667">
        <v>12007.14</v>
      </c>
      <c r="L667">
        <v>15.83</v>
      </c>
      <c r="M667">
        <v>15.83</v>
      </c>
      <c r="N667">
        <v>18158.900000000001</v>
      </c>
      <c r="P667">
        <v>15.21</v>
      </c>
      <c r="Q667">
        <v>17447.689999999999</v>
      </c>
      <c r="S667">
        <v>0.70960000000000001</v>
      </c>
      <c r="T667">
        <v>0.70960000000000001</v>
      </c>
      <c r="V667">
        <v>9773771.4499999993</v>
      </c>
      <c r="X667">
        <v>99251.8</v>
      </c>
      <c r="Y667">
        <v>1627258.0899999999</v>
      </c>
      <c r="Z667">
        <v>11500281.34</v>
      </c>
      <c r="AA667">
        <v>0.83494889135686323</v>
      </c>
      <c r="AB667">
        <v>218095276</v>
      </c>
      <c r="AC667">
        <v>2.8550300000000001E-2</v>
      </c>
      <c r="AD667">
        <v>6226685.5499999998</v>
      </c>
      <c r="AE667">
        <v>0</v>
      </c>
      <c r="AF667">
        <v>9773771.4499999993</v>
      </c>
      <c r="AH667">
        <v>86496.51</v>
      </c>
      <c r="AJ667">
        <v>1612981.74</v>
      </c>
      <c r="AK667">
        <v>11486004.99</v>
      </c>
      <c r="AL667">
        <v>0.83391239300932607</v>
      </c>
      <c r="AO667">
        <v>86.522595717971981</v>
      </c>
      <c r="AP667">
        <v>8.6411071635795981E-3</v>
      </c>
    </row>
    <row r="668" spans="1:42" x14ac:dyDescent="0.25">
      <c r="A668" t="s">
        <v>1531</v>
      </c>
      <c r="B668" t="s">
        <v>1532</v>
      </c>
      <c r="C668" t="s">
        <v>1524</v>
      </c>
      <c r="D668" t="s">
        <v>102</v>
      </c>
      <c r="F668">
        <v>2445.86</v>
      </c>
      <c r="H668">
        <v>283125950</v>
      </c>
      <c r="I668">
        <v>28994937.109999999</v>
      </c>
      <c r="J668">
        <v>11854.7</v>
      </c>
      <c r="L668">
        <v>9.76</v>
      </c>
      <c r="M668">
        <v>9.76</v>
      </c>
      <c r="N668">
        <v>23871.59</v>
      </c>
      <c r="P668">
        <v>4.7</v>
      </c>
      <c r="Q668">
        <v>11495.54</v>
      </c>
      <c r="S668">
        <v>0.37919999999999998</v>
      </c>
      <c r="T668">
        <v>0.37919999999999998</v>
      </c>
      <c r="V668">
        <v>10994880.15</v>
      </c>
      <c r="X668">
        <v>238162.23</v>
      </c>
      <c r="Y668">
        <v>7712162.5599999996</v>
      </c>
      <c r="Z668">
        <v>18945204.940000001</v>
      </c>
      <c r="AA668">
        <v>0.65339700059104566</v>
      </c>
      <c r="AB668">
        <v>283125950</v>
      </c>
      <c r="AC668">
        <v>3.56548E-2</v>
      </c>
      <c r="AD668">
        <v>10094799.119999999</v>
      </c>
      <c r="AE668">
        <v>0</v>
      </c>
      <c r="AF668">
        <v>10994880.15</v>
      </c>
      <c r="AH668">
        <v>180239.13</v>
      </c>
      <c r="AJ668">
        <v>7649691.1299999999</v>
      </c>
      <c r="AK668">
        <v>18882733.510000002</v>
      </c>
      <c r="AL668">
        <v>0.651242437200789</v>
      </c>
      <c r="AO668">
        <v>97.373615006582554</v>
      </c>
      <c r="AP668">
        <v>1.2612698785050003E-2</v>
      </c>
    </row>
    <row r="669" spans="1:42" x14ac:dyDescent="0.25">
      <c r="A669" t="s">
        <v>1533</v>
      </c>
      <c r="B669" t="s">
        <v>1534</v>
      </c>
      <c r="C669" t="s">
        <v>1524</v>
      </c>
      <c r="D669" t="s">
        <v>102</v>
      </c>
      <c r="F669">
        <v>665.79</v>
      </c>
      <c r="H669">
        <v>92331838</v>
      </c>
      <c r="I669">
        <v>8229785.9199999999</v>
      </c>
      <c r="J669">
        <v>12360.93</v>
      </c>
      <c r="L669">
        <v>11.21</v>
      </c>
      <c r="M669">
        <v>11.21</v>
      </c>
      <c r="N669">
        <v>7463.5</v>
      </c>
      <c r="P669">
        <v>0.51</v>
      </c>
      <c r="Q669">
        <v>339.55</v>
      </c>
      <c r="S669">
        <v>0.45929999999999999</v>
      </c>
      <c r="T669">
        <v>0.45929999999999999</v>
      </c>
      <c r="V669">
        <v>3779940.67</v>
      </c>
      <c r="X669">
        <v>474599.19</v>
      </c>
      <c r="Y669">
        <v>1544525.4000000001</v>
      </c>
      <c r="Z669">
        <v>5799065.2600000007</v>
      </c>
      <c r="AA669">
        <v>0.70464351276831283</v>
      </c>
      <c r="AB669">
        <v>92331838</v>
      </c>
      <c r="AC669">
        <v>4.5304200000000003E-2</v>
      </c>
      <c r="AD669">
        <v>4183020.05</v>
      </c>
      <c r="AE669">
        <v>185134.35</v>
      </c>
      <c r="AF669">
        <v>3965075.02</v>
      </c>
      <c r="AH669">
        <v>149435.85</v>
      </c>
      <c r="AJ669">
        <v>1500388.55</v>
      </c>
      <c r="AK669">
        <v>5940062.7599999998</v>
      </c>
      <c r="AL669">
        <v>0.72177609694129197</v>
      </c>
      <c r="AO669">
        <v>712.83616455639174</v>
      </c>
      <c r="AP669">
        <v>7.9898009360426361E-2</v>
      </c>
    </row>
    <row r="670" spans="1:42" x14ac:dyDescent="0.25">
      <c r="A670" t="s">
        <v>1535</v>
      </c>
      <c r="B670" t="s">
        <v>1536</v>
      </c>
      <c r="C670" t="s">
        <v>1524</v>
      </c>
      <c r="D670" t="s">
        <v>102</v>
      </c>
      <c r="F670">
        <v>934.96</v>
      </c>
      <c r="H670">
        <v>144915737</v>
      </c>
      <c r="I670">
        <v>11385786.99</v>
      </c>
      <c r="J670">
        <v>12177.83</v>
      </c>
      <c r="L670">
        <v>12.72</v>
      </c>
      <c r="M670">
        <v>12.72</v>
      </c>
      <c r="N670">
        <v>11892.69</v>
      </c>
      <c r="P670">
        <v>0.62</v>
      </c>
      <c r="Q670">
        <v>579.66999999999996</v>
      </c>
      <c r="S670">
        <v>0.54449999999999998</v>
      </c>
      <c r="T670">
        <v>0.54449999999999998</v>
      </c>
      <c r="V670">
        <v>6199561.0099999998</v>
      </c>
      <c r="X670">
        <v>150656.14000000001</v>
      </c>
      <c r="Y670">
        <v>2086213.53</v>
      </c>
      <c r="Z670">
        <v>8436430.6799999997</v>
      </c>
      <c r="AA670">
        <v>0.74096157669290807</v>
      </c>
      <c r="AB670">
        <v>144915737</v>
      </c>
      <c r="AC670">
        <v>2.9508300000000001E-2</v>
      </c>
      <c r="AD670">
        <v>4276217.04</v>
      </c>
      <c r="AE670">
        <v>0</v>
      </c>
      <c r="AF670">
        <v>6199561.0099999998</v>
      </c>
      <c r="AH670">
        <v>110933.83</v>
      </c>
      <c r="AJ670">
        <v>2057477.4</v>
      </c>
      <c r="AK670">
        <v>8407694.5499999989</v>
      </c>
      <c r="AL670">
        <v>0.73843771689953241</v>
      </c>
      <c r="AO670">
        <v>161.13645503550956</v>
      </c>
      <c r="AP670">
        <v>1.7918840783767535E-2</v>
      </c>
    </row>
    <row r="671" spans="1:42" x14ac:dyDescent="0.25">
      <c r="A671" t="s">
        <v>1537</v>
      </c>
      <c r="B671" t="s">
        <v>1538</v>
      </c>
      <c r="C671" t="s">
        <v>1524</v>
      </c>
      <c r="D671" t="s">
        <v>102</v>
      </c>
      <c r="F671">
        <v>961.25</v>
      </c>
      <c r="H671">
        <v>119842630</v>
      </c>
      <c r="I671">
        <v>11942260.66</v>
      </c>
      <c r="J671">
        <v>12423.67</v>
      </c>
      <c r="L671">
        <v>10.029999999999999</v>
      </c>
      <c r="M671">
        <v>10.029999999999999</v>
      </c>
      <c r="N671">
        <v>9641.33</v>
      </c>
      <c r="P671">
        <v>3.61</v>
      </c>
      <c r="Q671">
        <v>3470.11</v>
      </c>
      <c r="S671">
        <v>0.39389999999999997</v>
      </c>
      <c r="T671">
        <v>0.39389999999999997</v>
      </c>
      <c r="V671">
        <v>4704056.47</v>
      </c>
      <c r="X671">
        <v>202049.13</v>
      </c>
      <c r="Y671">
        <v>2853321.2600000002</v>
      </c>
      <c r="Z671">
        <v>7759426.8599999994</v>
      </c>
      <c r="AA671">
        <v>0.64974522671321422</v>
      </c>
      <c r="AB671">
        <v>119842630</v>
      </c>
      <c r="AC671">
        <v>3.7729800000000001E-2</v>
      </c>
      <c r="AD671">
        <v>4521638.46</v>
      </c>
      <c r="AE671">
        <v>0</v>
      </c>
      <c r="AF671">
        <v>4704056.47</v>
      </c>
      <c r="AH671">
        <v>285556.96000000002</v>
      </c>
      <c r="AJ671">
        <v>2753303.57</v>
      </c>
      <c r="AK671">
        <v>7659409.1699999999</v>
      </c>
      <c r="AL671">
        <v>0.6413701214590638</v>
      </c>
      <c r="AO671">
        <v>210.19415344603382</v>
      </c>
      <c r="AP671">
        <v>2.6379205695313442E-2</v>
      </c>
    </row>
    <row r="672" spans="1:42" x14ac:dyDescent="0.25">
      <c r="A672" t="s">
        <v>1539</v>
      </c>
      <c r="B672" t="s">
        <v>1540</v>
      </c>
      <c r="C672" t="s">
        <v>1524</v>
      </c>
      <c r="D672" t="s">
        <v>102</v>
      </c>
      <c r="F672">
        <v>8177.75</v>
      </c>
      <c r="H672">
        <v>684602285</v>
      </c>
      <c r="I672">
        <v>116739522.28</v>
      </c>
      <c r="J672">
        <v>14275.26</v>
      </c>
      <c r="L672">
        <v>5.86</v>
      </c>
      <c r="M672">
        <v>5.86</v>
      </c>
      <c r="N672">
        <v>47921.61</v>
      </c>
      <c r="P672">
        <v>36.840000000000003</v>
      </c>
      <c r="Q672">
        <v>301268.31</v>
      </c>
      <c r="S672">
        <v>0.19489999999999999</v>
      </c>
      <c r="T672">
        <v>0.19489999999999999</v>
      </c>
      <c r="V672">
        <v>22752532.890000001</v>
      </c>
      <c r="X672">
        <v>3804091.91</v>
      </c>
      <c r="Y672">
        <v>53815294.749999993</v>
      </c>
      <c r="Z672">
        <v>80371919.549999997</v>
      </c>
      <c r="AA672">
        <v>0.68847223271333735</v>
      </c>
      <c r="AB672">
        <v>684602285</v>
      </c>
      <c r="AC672">
        <v>4.3695999999999999E-2</v>
      </c>
      <c r="AD672">
        <v>29914381.440000001</v>
      </c>
      <c r="AE672">
        <v>1395844.28</v>
      </c>
      <c r="AF672">
        <v>24148377.170000002</v>
      </c>
      <c r="AH672">
        <v>20031407.48</v>
      </c>
      <c r="AJ672">
        <v>47574955.100000001</v>
      </c>
      <c r="AK672">
        <v>75527424.180000007</v>
      </c>
      <c r="AL672">
        <v>0.64697390142515154</v>
      </c>
      <c r="AO672">
        <v>465.17586255388096</v>
      </c>
      <c r="AP672">
        <v>5.0367028285433574E-2</v>
      </c>
    </row>
    <row r="673" spans="1:42" x14ac:dyDescent="0.25">
      <c r="A673" t="s">
        <v>1541</v>
      </c>
      <c r="B673" t="s">
        <v>1542</v>
      </c>
      <c r="C673" t="s">
        <v>631</v>
      </c>
      <c r="D673" t="s">
        <v>102</v>
      </c>
      <c r="F673">
        <v>273.45999999999998</v>
      </c>
      <c r="H673">
        <v>66439270</v>
      </c>
      <c r="I673">
        <v>3425584.62</v>
      </c>
      <c r="J673">
        <v>12526.82</v>
      </c>
      <c r="L673">
        <v>19.39</v>
      </c>
      <c r="M673">
        <v>19.39</v>
      </c>
      <c r="N673">
        <v>5302.38</v>
      </c>
      <c r="P673">
        <v>55.65</v>
      </c>
      <c r="Q673">
        <v>15218.04</v>
      </c>
      <c r="S673">
        <v>0.85460000000000003</v>
      </c>
      <c r="T673">
        <v>0.85460000000000003</v>
      </c>
      <c r="V673">
        <v>2927504.61</v>
      </c>
      <c r="X673">
        <v>78656.37</v>
      </c>
      <c r="Y673">
        <v>432299.17000000004</v>
      </c>
      <c r="Z673">
        <v>3438460.15</v>
      </c>
      <c r="AA673">
        <v>1</v>
      </c>
      <c r="AB673">
        <v>66439270</v>
      </c>
      <c r="AC673">
        <v>4.1705300000000001E-2</v>
      </c>
      <c r="AD673">
        <v>2770869.68</v>
      </c>
      <c r="AE673">
        <v>0</v>
      </c>
      <c r="AF673">
        <v>2927504.61</v>
      </c>
      <c r="AH673">
        <v>157942.5</v>
      </c>
      <c r="AJ673">
        <v>432299.17</v>
      </c>
      <c r="AK673">
        <v>3438460.15</v>
      </c>
      <c r="AL673">
        <v>1.0037586372629148</v>
      </c>
      <c r="AO673">
        <v>287.63391355225627</v>
      </c>
      <c r="AP673">
        <v>2.2875463599599955E-2</v>
      </c>
    </row>
    <row r="674" spans="1:42" x14ac:dyDescent="0.25">
      <c r="A674" t="s">
        <v>1543</v>
      </c>
      <c r="B674" t="s">
        <v>1544</v>
      </c>
      <c r="C674" t="s">
        <v>631</v>
      </c>
      <c r="D674" t="s">
        <v>102</v>
      </c>
      <c r="F674">
        <v>1567.36</v>
      </c>
      <c r="H674">
        <v>256656080</v>
      </c>
      <c r="I674">
        <v>18132067.559999999</v>
      </c>
      <c r="J674">
        <v>11568.54</v>
      </c>
      <c r="L674">
        <v>14.15</v>
      </c>
      <c r="M674">
        <v>14.15</v>
      </c>
      <c r="N674">
        <v>22178.14</v>
      </c>
      <c r="P674">
        <v>4.92</v>
      </c>
      <c r="Q674">
        <v>7711.41</v>
      </c>
      <c r="S674">
        <v>0.62339999999999995</v>
      </c>
      <c r="T674">
        <v>0.62339999999999995</v>
      </c>
      <c r="V674">
        <v>11303530.91</v>
      </c>
      <c r="X674">
        <v>6828128.4500000002</v>
      </c>
      <c r="Y674">
        <v>1018192.56</v>
      </c>
      <c r="Z674">
        <v>19149851.919999998</v>
      </c>
      <c r="AA674">
        <v>1</v>
      </c>
      <c r="AB674">
        <v>256656080</v>
      </c>
      <c r="AC674">
        <v>2.8249E-2</v>
      </c>
      <c r="AD674">
        <v>7250277.5999999996</v>
      </c>
      <c r="AE674">
        <v>0</v>
      </c>
      <c r="AF674">
        <v>11303530.91</v>
      </c>
      <c r="AH674">
        <v>107850.36</v>
      </c>
      <c r="AJ674">
        <v>1018192.56</v>
      </c>
      <c r="AK674">
        <v>19149851.919999998</v>
      </c>
      <c r="AL674">
        <v>1.0561317321718604</v>
      </c>
      <c r="AO674">
        <v>4356.4519000102082</v>
      </c>
      <c r="AP674">
        <v>0.35656298954817195</v>
      </c>
    </row>
    <row r="675" spans="1:42" x14ac:dyDescent="0.25">
      <c r="A675" t="s">
        <v>1545</v>
      </c>
      <c r="B675" t="s">
        <v>1546</v>
      </c>
      <c r="C675" t="s">
        <v>631</v>
      </c>
      <c r="D675" t="s">
        <v>102</v>
      </c>
      <c r="F675">
        <v>184.46</v>
      </c>
      <c r="H675">
        <v>65861829</v>
      </c>
      <c r="I675">
        <v>2275159.87</v>
      </c>
      <c r="J675">
        <v>12334.16</v>
      </c>
      <c r="L675">
        <v>28.94</v>
      </c>
      <c r="M675">
        <v>28.94</v>
      </c>
      <c r="N675">
        <v>5338.27</v>
      </c>
      <c r="P675">
        <v>289.33999999999997</v>
      </c>
      <c r="Q675">
        <v>53371.65</v>
      </c>
      <c r="S675">
        <v>0.99199999999999999</v>
      </c>
      <c r="T675">
        <v>0.9</v>
      </c>
      <c r="V675">
        <v>2047643.88</v>
      </c>
      <c r="X675">
        <v>71696.639999999999</v>
      </c>
      <c r="Y675">
        <v>190780.72999999998</v>
      </c>
      <c r="Z675">
        <v>2310121.25</v>
      </c>
      <c r="AA675">
        <v>1</v>
      </c>
      <c r="AB675">
        <v>65861829</v>
      </c>
      <c r="AC675">
        <v>4.0187500000000001E-2</v>
      </c>
      <c r="AD675">
        <v>2646822.25</v>
      </c>
      <c r="AE675">
        <v>539260.53</v>
      </c>
      <c r="AF675">
        <v>2586904.41</v>
      </c>
      <c r="AH675">
        <v>74261.55</v>
      </c>
      <c r="AJ675">
        <v>190780.73</v>
      </c>
      <c r="AK675">
        <v>2849381.7800000003</v>
      </c>
      <c r="AL675">
        <v>1.25238749925736</v>
      </c>
      <c r="AO675">
        <v>388.68394231811772</v>
      </c>
      <c r="AP675">
        <v>2.5162173950589378E-2</v>
      </c>
    </row>
    <row r="676" spans="1:42" x14ac:dyDescent="0.25">
      <c r="A676" t="s">
        <v>1547</v>
      </c>
      <c r="B676" t="s">
        <v>1548</v>
      </c>
      <c r="C676" t="s">
        <v>631</v>
      </c>
      <c r="D676" t="s">
        <v>102</v>
      </c>
      <c r="F676">
        <v>448.6</v>
      </c>
      <c r="H676">
        <v>76151289</v>
      </c>
      <c r="I676">
        <v>5457741.6799999997</v>
      </c>
      <c r="J676">
        <v>12166.16</v>
      </c>
      <c r="L676">
        <v>13.95</v>
      </c>
      <c r="M676">
        <v>13.95</v>
      </c>
      <c r="N676">
        <v>6257.97</v>
      </c>
      <c r="P676">
        <v>4.08</v>
      </c>
      <c r="Q676">
        <v>1830.28</v>
      </c>
      <c r="S676">
        <v>0.61260000000000003</v>
      </c>
      <c r="T676">
        <v>0.61260000000000003</v>
      </c>
      <c r="V676">
        <v>3343412.55</v>
      </c>
      <c r="X676">
        <v>82717.600000000006</v>
      </c>
      <c r="Y676">
        <v>1375569.4999999995</v>
      </c>
      <c r="Z676">
        <v>4801699.6499999994</v>
      </c>
      <c r="AA676">
        <v>0.87979606429449031</v>
      </c>
      <c r="AB676">
        <v>76151289</v>
      </c>
      <c r="AC676">
        <v>3.49837E-2</v>
      </c>
      <c r="AD676">
        <v>2664053.84</v>
      </c>
      <c r="AE676">
        <v>0</v>
      </c>
      <c r="AF676">
        <v>3343412.55</v>
      </c>
      <c r="AH676">
        <v>134783.4</v>
      </c>
      <c r="AJ676">
        <v>1359368</v>
      </c>
      <c r="AK676">
        <v>4785498.1500000004</v>
      </c>
      <c r="AL676">
        <v>0.87682752878109849</v>
      </c>
      <c r="AO676">
        <v>184.39054837271513</v>
      </c>
      <c r="AP676">
        <v>1.7285055266398962E-2</v>
      </c>
    </row>
    <row r="677" spans="1:42" x14ac:dyDescent="0.25">
      <c r="A677" t="s">
        <v>1549</v>
      </c>
      <c r="B677" t="s">
        <v>1550</v>
      </c>
      <c r="C677" t="s">
        <v>1551</v>
      </c>
      <c r="D677" t="s">
        <v>97</v>
      </c>
      <c r="F677">
        <v>5</v>
      </c>
      <c r="H677">
        <v>0</v>
      </c>
      <c r="I677">
        <v>52494.67</v>
      </c>
      <c r="J677">
        <v>10498.93</v>
      </c>
      <c r="L677">
        <v>0</v>
      </c>
      <c r="M677">
        <v>0</v>
      </c>
      <c r="N677">
        <v>0</v>
      </c>
      <c r="P677">
        <v>0</v>
      </c>
      <c r="Q677">
        <v>0</v>
      </c>
      <c r="S677">
        <v>0</v>
      </c>
      <c r="T677">
        <v>0.1</v>
      </c>
      <c r="V677">
        <v>5249.46</v>
      </c>
      <c r="X677">
        <v>0</v>
      </c>
      <c r="Y677">
        <v>82176.86</v>
      </c>
      <c r="Z677">
        <v>87426.32</v>
      </c>
      <c r="AA677">
        <v>1</v>
      </c>
      <c r="AB677">
        <v>0</v>
      </c>
      <c r="AC677">
        <v>0</v>
      </c>
      <c r="AD677">
        <v>0</v>
      </c>
      <c r="AE677">
        <v>0</v>
      </c>
      <c r="AF677">
        <v>5249.46</v>
      </c>
      <c r="AH677">
        <v>0</v>
      </c>
      <c r="AJ677">
        <v>82176.86</v>
      </c>
      <c r="AK677">
        <v>87426.32</v>
      </c>
      <c r="AL677">
        <v>1.6654323191287803</v>
      </c>
      <c r="AO677">
        <v>0</v>
      </c>
      <c r="AP677">
        <v>0</v>
      </c>
    </row>
    <row r="678" spans="1:42" x14ac:dyDescent="0.25">
      <c r="A678" t="s">
        <v>1552</v>
      </c>
      <c r="B678" t="s">
        <v>1553</v>
      </c>
      <c r="C678" t="s">
        <v>1551</v>
      </c>
      <c r="D678" t="s">
        <v>97</v>
      </c>
      <c r="F678">
        <v>58</v>
      </c>
      <c r="H678">
        <v>0</v>
      </c>
      <c r="I678">
        <v>770085.44</v>
      </c>
      <c r="J678">
        <v>13277.33</v>
      </c>
      <c r="L678">
        <v>0</v>
      </c>
      <c r="M678">
        <v>0</v>
      </c>
      <c r="N678">
        <v>0</v>
      </c>
      <c r="P678">
        <v>0</v>
      </c>
      <c r="Q678">
        <v>0</v>
      </c>
      <c r="S678">
        <v>0</v>
      </c>
      <c r="T678">
        <v>0.1</v>
      </c>
      <c r="V678">
        <v>77008.539999999994</v>
      </c>
      <c r="X678">
        <v>0</v>
      </c>
      <c r="Y678">
        <v>301128.68</v>
      </c>
      <c r="Z678">
        <v>378137.22</v>
      </c>
      <c r="AA678">
        <v>0.49103281319018316</v>
      </c>
      <c r="AB678">
        <v>0</v>
      </c>
      <c r="AC678">
        <v>0</v>
      </c>
      <c r="AD678">
        <v>0</v>
      </c>
      <c r="AE678">
        <v>0</v>
      </c>
      <c r="AF678">
        <v>77008.539999999994</v>
      </c>
      <c r="AH678">
        <v>0</v>
      </c>
      <c r="AJ678">
        <v>301128.68</v>
      </c>
      <c r="AK678">
        <v>378137.22</v>
      </c>
      <c r="AL678">
        <v>0.49103281319018316</v>
      </c>
      <c r="AO678">
        <v>0</v>
      </c>
      <c r="AP678">
        <v>0</v>
      </c>
    </row>
    <row r="679" spans="1:42" x14ac:dyDescent="0.25">
      <c r="A679" t="s">
        <v>1554</v>
      </c>
      <c r="B679" t="s">
        <v>1555</v>
      </c>
      <c r="C679" t="s">
        <v>1556</v>
      </c>
      <c r="D679" t="s">
        <v>102</v>
      </c>
      <c r="F679">
        <v>460</v>
      </c>
      <c r="H679">
        <v>46442754</v>
      </c>
      <c r="I679">
        <v>5710950.2000000002</v>
      </c>
      <c r="J679">
        <v>12415.1</v>
      </c>
      <c r="L679">
        <v>8.1300000000000008</v>
      </c>
      <c r="M679">
        <v>8.1300000000000008</v>
      </c>
      <c r="N679">
        <v>3739.8</v>
      </c>
      <c r="P679">
        <v>14.44</v>
      </c>
      <c r="Q679">
        <v>6642.4</v>
      </c>
      <c r="S679">
        <v>0.29520000000000002</v>
      </c>
      <c r="T679">
        <v>0.29520000000000002</v>
      </c>
      <c r="V679">
        <v>1685872.49</v>
      </c>
      <c r="X679">
        <v>50197.53</v>
      </c>
      <c r="Y679">
        <v>1849685.47</v>
      </c>
      <c r="Z679">
        <v>3585755.49</v>
      </c>
      <c r="AA679">
        <v>0.62787371005266346</v>
      </c>
      <c r="AB679">
        <v>46442754</v>
      </c>
      <c r="AC679">
        <v>4.6714699999999998E-2</v>
      </c>
      <c r="AD679">
        <v>2169559.3199999998</v>
      </c>
      <c r="AE679">
        <v>142784.35</v>
      </c>
      <c r="AF679">
        <v>1828656.84</v>
      </c>
      <c r="AH679">
        <v>145824.78</v>
      </c>
      <c r="AJ679">
        <v>1795420.23</v>
      </c>
      <c r="AK679">
        <v>3674274.6</v>
      </c>
      <c r="AL679">
        <v>0.64337360182198755</v>
      </c>
      <c r="AO679">
        <v>109.1250652173913</v>
      </c>
      <c r="AP679">
        <v>1.3661888526241343E-2</v>
      </c>
    </row>
    <row r="680" spans="1:42" x14ac:dyDescent="0.25">
      <c r="A680" t="s">
        <v>1557</v>
      </c>
      <c r="B680" t="s">
        <v>1558</v>
      </c>
      <c r="C680" t="s">
        <v>1556</v>
      </c>
      <c r="D680" t="s">
        <v>102</v>
      </c>
      <c r="F680">
        <v>112.21</v>
      </c>
      <c r="H680">
        <v>23027399</v>
      </c>
      <c r="I680">
        <v>1350766.88</v>
      </c>
      <c r="J680">
        <v>12037.84</v>
      </c>
      <c r="L680">
        <v>17.04</v>
      </c>
      <c r="M680">
        <v>17.04</v>
      </c>
      <c r="N680">
        <v>1912.05</v>
      </c>
      <c r="P680">
        <v>26.11</v>
      </c>
      <c r="Q680">
        <v>2929.8</v>
      </c>
      <c r="S680">
        <v>0.76539999999999997</v>
      </c>
      <c r="T680">
        <v>0.76539999999999997</v>
      </c>
      <c r="V680">
        <v>1033876.96</v>
      </c>
      <c r="X680">
        <v>21242.6</v>
      </c>
      <c r="Y680">
        <v>307009.98000000004</v>
      </c>
      <c r="Z680">
        <v>1362129.54</v>
      </c>
      <c r="AA680">
        <v>1</v>
      </c>
      <c r="AB680">
        <v>23027399</v>
      </c>
      <c r="AC680">
        <v>5.1929799999999998E-2</v>
      </c>
      <c r="AD680">
        <v>1195808.22</v>
      </c>
      <c r="AE680">
        <v>123942.18</v>
      </c>
      <c r="AF680">
        <v>1157819.1399999999</v>
      </c>
      <c r="AH680">
        <v>39224.559999999998</v>
      </c>
      <c r="AJ680">
        <v>307009.98</v>
      </c>
      <c r="AK680">
        <v>1486071.72</v>
      </c>
      <c r="AL680">
        <v>1.1001689055331296</v>
      </c>
      <c r="AO680">
        <v>189.31111309152482</v>
      </c>
      <c r="AP680">
        <v>1.4294464872799005E-2</v>
      </c>
    </row>
    <row r="681" spans="1:42" x14ac:dyDescent="0.25">
      <c r="A681" t="s">
        <v>1559</v>
      </c>
      <c r="B681" t="s">
        <v>1560</v>
      </c>
      <c r="C681" t="s">
        <v>1561</v>
      </c>
      <c r="D681" t="s">
        <v>102</v>
      </c>
      <c r="F681">
        <v>494.78</v>
      </c>
      <c r="H681">
        <v>67633374</v>
      </c>
      <c r="I681">
        <v>6397470.5899999999</v>
      </c>
      <c r="J681">
        <v>12929.92</v>
      </c>
      <c r="L681">
        <v>10.57</v>
      </c>
      <c r="M681">
        <v>10.57</v>
      </c>
      <c r="N681">
        <v>5229.82</v>
      </c>
      <c r="P681">
        <v>1.84</v>
      </c>
      <c r="Q681">
        <v>910.39</v>
      </c>
      <c r="S681">
        <v>0.42359999999999998</v>
      </c>
      <c r="T681">
        <v>0.42359999999999998</v>
      </c>
      <c r="V681">
        <v>2709968.54</v>
      </c>
      <c r="X681">
        <v>108952.36</v>
      </c>
      <c r="Y681">
        <v>2212263.6100000003</v>
      </c>
      <c r="Z681">
        <v>5031184.51</v>
      </c>
      <c r="AA681">
        <v>0.78643339413929214</v>
      </c>
      <c r="AB681">
        <v>71294481</v>
      </c>
      <c r="AC681">
        <v>2.6336600000000002E-2</v>
      </c>
      <c r="AD681">
        <v>1877654.22</v>
      </c>
      <c r="AE681">
        <v>0</v>
      </c>
      <c r="AF681">
        <v>2709968.54</v>
      </c>
      <c r="AH681">
        <v>293247.59999999998</v>
      </c>
      <c r="AJ681">
        <v>2149635.71</v>
      </c>
      <c r="AK681">
        <v>4968556.6099999994</v>
      </c>
      <c r="AL681">
        <v>0.77664391576358927</v>
      </c>
      <c r="AO681">
        <v>220.20364606491776</v>
      </c>
      <c r="AP681">
        <v>2.1928372473550225E-2</v>
      </c>
    </row>
    <row r="682" spans="1:42" x14ac:dyDescent="0.25">
      <c r="A682" t="s">
        <v>1562</v>
      </c>
      <c r="B682" t="s">
        <v>1563</v>
      </c>
      <c r="C682" t="s">
        <v>1561</v>
      </c>
      <c r="D682" t="s">
        <v>102</v>
      </c>
      <c r="F682">
        <v>795.79</v>
      </c>
      <c r="H682">
        <v>73429310</v>
      </c>
      <c r="I682">
        <v>10578136.42</v>
      </c>
      <c r="J682">
        <v>13292.62</v>
      </c>
      <c r="L682">
        <v>6.94</v>
      </c>
      <c r="M682">
        <v>6.94</v>
      </c>
      <c r="N682">
        <v>5522.78</v>
      </c>
      <c r="P682">
        <v>24.9</v>
      </c>
      <c r="Q682">
        <v>19815.169999999998</v>
      </c>
      <c r="S682">
        <v>0.23980000000000001</v>
      </c>
      <c r="T682">
        <v>0.23980000000000001</v>
      </c>
      <c r="V682">
        <v>2536637.11</v>
      </c>
      <c r="X682">
        <v>162095.85</v>
      </c>
      <c r="Y682">
        <v>4689867.9799999995</v>
      </c>
      <c r="Z682">
        <v>7388600.9399999995</v>
      </c>
      <c r="AA682">
        <v>0.69847850761599461</v>
      </c>
      <c r="AB682">
        <v>73429310</v>
      </c>
      <c r="AC682">
        <v>3.4643699999999999E-2</v>
      </c>
      <c r="AD682">
        <v>2543862.98</v>
      </c>
      <c r="AE682">
        <v>1732.76</v>
      </c>
      <c r="AF682">
        <v>2538369.87</v>
      </c>
      <c r="AH682">
        <v>827813.64</v>
      </c>
      <c r="AJ682">
        <v>4440264.37</v>
      </c>
      <c r="AK682">
        <v>7140730.0899999999</v>
      </c>
      <c r="AL682">
        <v>0.67504613350410925</v>
      </c>
      <c r="AO682">
        <v>203.69174028324056</v>
      </c>
      <c r="AP682">
        <v>2.2700178827232499E-2</v>
      </c>
    </row>
    <row r="683" spans="1:42" x14ac:dyDescent="0.25">
      <c r="A683" t="s">
        <v>1564</v>
      </c>
      <c r="B683" t="s">
        <v>1565</v>
      </c>
      <c r="C683" t="s">
        <v>1561</v>
      </c>
      <c r="D683" t="s">
        <v>102</v>
      </c>
      <c r="F683">
        <v>406.72</v>
      </c>
      <c r="H683">
        <v>56530266</v>
      </c>
      <c r="I683">
        <v>5072235.8499999996</v>
      </c>
      <c r="J683">
        <v>12471.07</v>
      </c>
      <c r="L683">
        <v>11.14</v>
      </c>
      <c r="M683">
        <v>11.14</v>
      </c>
      <c r="N683">
        <v>4530.8599999999997</v>
      </c>
      <c r="P683">
        <v>0.62</v>
      </c>
      <c r="Q683">
        <v>252.16</v>
      </c>
      <c r="S683">
        <v>0.45540000000000003</v>
      </c>
      <c r="T683">
        <v>0.45540000000000003</v>
      </c>
      <c r="V683">
        <v>2309896.2000000002</v>
      </c>
      <c r="X683">
        <v>54725.61</v>
      </c>
      <c r="Y683">
        <v>1313843.3700000001</v>
      </c>
      <c r="Z683">
        <v>3678465.18</v>
      </c>
      <c r="AA683">
        <v>0.72521572118930555</v>
      </c>
      <c r="AB683">
        <v>60641016</v>
      </c>
      <c r="AC683">
        <v>4.2457799999999997E-2</v>
      </c>
      <c r="AD683">
        <v>2574684.12</v>
      </c>
      <c r="AE683">
        <v>120584.41</v>
      </c>
      <c r="AF683">
        <v>2430480.61</v>
      </c>
      <c r="AH683">
        <v>134004.04</v>
      </c>
      <c r="AJ683">
        <v>1277021.1599999999</v>
      </c>
      <c r="AK683">
        <v>3762227.38</v>
      </c>
      <c r="AL683">
        <v>0.74172958262577637</v>
      </c>
      <c r="AO683">
        <v>134.55352576711249</v>
      </c>
      <c r="AP683">
        <v>1.4546066591009713E-2</v>
      </c>
    </row>
    <row r="684" spans="1:42" x14ac:dyDescent="0.25">
      <c r="A684" t="s">
        <v>1566</v>
      </c>
      <c r="B684" t="s">
        <v>1567</v>
      </c>
      <c r="C684" t="s">
        <v>1568</v>
      </c>
      <c r="D684" t="s">
        <v>102</v>
      </c>
      <c r="F684">
        <v>2419.75</v>
      </c>
      <c r="H684">
        <v>325317990</v>
      </c>
      <c r="I684">
        <v>31016865.780000001</v>
      </c>
      <c r="J684">
        <v>12818.21</v>
      </c>
      <c r="L684">
        <v>10.48</v>
      </c>
      <c r="M684">
        <v>10.48</v>
      </c>
      <c r="N684">
        <v>25358.98</v>
      </c>
      <c r="P684">
        <v>2.1</v>
      </c>
      <c r="Q684">
        <v>5081.47</v>
      </c>
      <c r="S684">
        <v>0.41860000000000003</v>
      </c>
      <c r="T684">
        <v>0.41860000000000003</v>
      </c>
      <c r="V684">
        <v>12983660.01</v>
      </c>
      <c r="X684">
        <v>581437.81999999995</v>
      </c>
      <c r="Y684">
        <v>7467250.4699999997</v>
      </c>
      <c r="Z684">
        <v>21032348.300000001</v>
      </c>
      <c r="AA684">
        <v>0.67809392635544363</v>
      </c>
      <c r="AB684">
        <v>325317990</v>
      </c>
      <c r="AC684">
        <v>3.2667000000000002E-2</v>
      </c>
      <c r="AD684">
        <v>10627162.77</v>
      </c>
      <c r="AE684">
        <v>0</v>
      </c>
      <c r="AF684">
        <v>12983660.01</v>
      </c>
      <c r="AH684">
        <v>1128028.08</v>
      </c>
      <c r="AJ684">
        <v>7104131.3700000001</v>
      </c>
      <c r="AK684">
        <v>20669229.199999999</v>
      </c>
      <c r="AL684">
        <v>0.66638677636241805</v>
      </c>
      <c r="AO684">
        <v>240.28838516375657</v>
      </c>
      <c r="AP684">
        <v>2.8130600051597471E-2</v>
      </c>
    </row>
    <row r="685" spans="1:42" x14ac:dyDescent="0.25">
      <c r="A685" t="s">
        <v>1569</v>
      </c>
      <c r="B685" t="s">
        <v>1570</v>
      </c>
      <c r="C685" t="s">
        <v>1551</v>
      </c>
      <c r="D685" t="s">
        <v>102</v>
      </c>
      <c r="F685">
        <v>1323.54</v>
      </c>
      <c r="H685">
        <v>159089553</v>
      </c>
      <c r="I685">
        <v>17223615.850000001</v>
      </c>
      <c r="J685">
        <v>13013.29</v>
      </c>
      <c r="L685">
        <v>9.23</v>
      </c>
      <c r="M685">
        <v>9.23</v>
      </c>
      <c r="N685">
        <v>12216.27</v>
      </c>
      <c r="P685">
        <v>7.29</v>
      </c>
      <c r="Q685">
        <v>9648.6</v>
      </c>
      <c r="S685">
        <v>0.35099999999999998</v>
      </c>
      <c r="T685">
        <v>0.35099999999999998</v>
      </c>
      <c r="V685">
        <v>6045489.1600000001</v>
      </c>
      <c r="X685">
        <v>390840.5</v>
      </c>
      <c r="Y685">
        <v>5295466.0699999994</v>
      </c>
      <c r="Z685">
        <v>11731795.73</v>
      </c>
      <c r="AA685">
        <v>0.68114592383921513</v>
      </c>
      <c r="AB685">
        <v>160327174</v>
      </c>
      <c r="AC685">
        <v>2.92784E-2</v>
      </c>
      <c r="AD685">
        <v>4694123.13</v>
      </c>
      <c r="AE685">
        <v>0</v>
      </c>
      <c r="AF685">
        <v>6045489.1600000001</v>
      </c>
      <c r="AH685">
        <v>515429.78</v>
      </c>
      <c r="AJ685">
        <v>5131119.18</v>
      </c>
      <c r="AK685">
        <v>11567448.84</v>
      </c>
      <c r="AL685">
        <v>0.67160397333176691</v>
      </c>
      <c r="AO685">
        <v>295.29934871632139</v>
      </c>
      <c r="AP685">
        <v>3.3787960111695638E-2</v>
      </c>
    </row>
    <row r="686" spans="1:42" x14ac:dyDescent="0.25">
      <c r="A686" t="s">
        <v>1571</v>
      </c>
      <c r="B686" t="s">
        <v>1572</v>
      </c>
      <c r="C686" t="s">
        <v>1551</v>
      </c>
      <c r="D686" t="s">
        <v>102</v>
      </c>
      <c r="F686">
        <v>320.52999999999997</v>
      </c>
      <c r="H686">
        <v>29185259</v>
      </c>
      <c r="I686">
        <v>4163415.35</v>
      </c>
      <c r="J686">
        <v>12989.15</v>
      </c>
      <c r="L686">
        <v>7</v>
      </c>
      <c r="M686">
        <v>7</v>
      </c>
      <c r="N686">
        <v>2243.71</v>
      </c>
      <c r="P686">
        <v>24.3</v>
      </c>
      <c r="Q686">
        <v>7788.87</v>
      </c>
      <c r="S686">
        <v>0.2424</v>
      </c>
      <c r="T686">
        <v>0.2424</v>
      </c>
      <c r="V686">
        <v>1009211.88</v>
      </c>
      <c r="X686">
        <v>69716.39</v>
      </c>
      <c r="Y686">
        <v>1621044.13</v>
      </c>
      <c r="Z686">
        <v>2699972.4</v>
      </c>
      <c r="AA686">
        <v>0.64849941046597714</v>
      </c>
      <c r="AB686">
        <v>43417504</v>
      </c>
      <c r="AC686">
        <v>3.5431900000000002E-2</v>
      </c>
      <c r="AD686">
        <v>1538364.65</v>
      </c>
      <c r="AE686">
        <v>128266.63</v>
      </c>
      <c r="AF686">
        <v>1137478.51</v>
      </c>
      <c r="AH686">
        <v>169875.21</v>
      </c>
      <c r="AJ686">
        <v>1561332.89</v>
      </c>
      <c r="AK686">
        <v>2768527.79</v>
      </c>
      <c r="AL686">
        <v>0.66496555286034575</v>
      </c>
      <c r="AO686">
        <v>217.50347861354632</v>
      </c>
      <c r="AP686">
        <v>2.5181755535132265E-2</v>
      </c>
    </row>
    <row r="687" spans="1:42" x14ac:dyDescent="0.25">
      <c r="A687" t="s">
        <v>1573</v>
      </c>
      <c r="B687" t="s">
        <v>1574</v>
      </c>
      <c r="C687" t="s">
        <v>1551</v>
      </c>
      <c r="D687" t="s">
        <v>102</v>
      </c>
      <c r="F687">
        <v>448.25</v>
      </c>
      <c r="H687">
        <v>37905355</v>
      </c>
      <c r="I687">
        <v>5791508.2999999998</v>
      </c>
      <c r="J687">
        <v>12920.26</v>
      </c>
      <c r="L687">
        <v>6.54</v>
      </c>
      <c r="M687">
        <v>6.54</v>
      </c>
      <c r="N687">
        <v>2931.55</v>
      </c>
      <c r="P687">
        <v>29.05</v>
      </c>
      <c r="Q687">
        <v>13021.66</v>
      </c>
      <c r="S687">
        <v>0.2225</v>
      </c>
      <c r="T687">
        <v>0.2225</v>
      </c>
      <c r="V687">
        <v>1288610.5900000001</v>
      </c>
      <c r="X687">
        <v>136157.57999999999</v>
      </c>
      <c r="Y687">
        <v>2294723.7799999998</v>
      </c>
      <c r="Z687">
        <v>3719491.95</v>
      </c>
      <c r="AA687">
        <v>0.64223199852791379</v>
      </c>
      <c r="AB687">
        <v>37905355</v>
      </c>
      <c r="AC687">
        <v>4.89893E-2</v>
      </c>
      <c r="AD687">
        <v>1856956.8</v>
      </c>
      <c r="AE687">
        <v>126457.03</v>
      </c>
      <c r="AF687">
        <v>1415067.62</v>
      </c>
      <c r="AH687">
        <v>200098.76</v>
      </c>
      <c r="AJ687">
        <v>2223134.84</v>
      </c>
      <c r="AK687">
        <v>3774360.04</v>
      </c>
      <c r="AL687">
        <v>0.65170588463112455</v>
      </c>
      <c r="AO687">
        <v>303.75366424986055</v>
      </c>
      <c r="AP687">
        <v>3.6074348646399933E-2</v>
      </c>
    </row>
    <row r="688" spans="1:42" x14ac:dyDescent="0.25">
      <c r="A688" t="s">
        <v>1575</v>
      </c>
      <c r="B688" t="s">
        <v>1576</v>
      </c>
      <c r="C688" t="s">
        <v>1551</v>
      </c>
      <c r="D688" t="s">
        <v>102</v>
      </c>
      <c r="F688">
        <v>1215.78</v>
      </c>
      <c r="H688">
        <v>116787942</v>
      </c>
      <c r="I688">
        <v>15327419.51</v>
      </c>
      <c r="J688">
        <v>12607.06</v>
      </c>
      <c r="L688">
        <v>7.61</v>
      </c>
      <c r="M688">
        <v>7.61</v>
      </c>
      <c r="N688">
        <v>9252.08</v>
      </c>
      <c r="P688">
        <v>18.66</v>
      </c>
      <c r="Q688">
        <v>22686.45</v>
      </c>
      <c r="S688">
        <v>0.27029999999999998</v>
      </c>
      <c r="T688">
        <v>0.27029999999999998</v>
      </c>
      <c r="V688">
        <v>4143001.49</v>
      </c>
      <c r="X688">
        <v>208461.89</v>
      </c>
      <c r="Y688">
        <v>5426427.1399999997</v>
      </c>
      <c r="Z688">
        <v>9777890.5199999996</v>
      </c>
      <c r="AA688">
        <v>0.63793455340741823</v>
      </c>
      <c r="AB688">
        <v>116787942</v>
      </c>
      <c r="AC688">
        <v>2.82601E-2</v>
      </c>
      <c r="AD688">
        <v>3300438.91</v>
      </c>
      <c r="AE688">
        <v>0</v>
      </c>
      <c r="AF688">
        <v>4143001.49</v>
      </c>
      <c r="AH688">
        <v>353253.86</v>
      </c>
      <c r="AJ688">
        <v>5298526.12</v>
      </c>
      <c r="AK688">
        <v>9649989.5</v>
      </c>
      <c r="AL688">
        <v>0.62958996416220625</v>
      </c>
      <c r="AO688">
        <v>171.46349668525556</v>
      </c>
      <c r="AP688">
        <v>2.1602291898866834E-2</v>
      </c>
    </row>
    <row r="689" spans="1:42" x14ac:dyDescent="0.25">
      <c r="A689" t="s">
        <v>1577</v>
      </c>
      <c r="B689" t="s">
        <v>1578</v>
      </c>
      <c r="C689" t="s">
        <v>1551</v>
      </c>
      <c r="D689" t="s">
        <v>102</v>
      </c>
      <c r="F689">
        <v>1178.79</v>
      </c>
      <c r="H689">
        <v>58930990</v>
      </c>
      <c r="I689">
        <v>15854956.640000001</v>
      </c>
      <c r="J689">
        <v>13450.19</v>
      </c>
      <c r="L689">
        <v>3.71</v>
      </c>
      <c r="M689">
        <v>3.71</v>
      </c>
      <c r="N689">
        <v>4373.3100000000004</v>
      </c>
      <c r="P689">
        <v>67.56</v>
      </c>
      <c r="Q689">
        <v>79639.05</v>
      </c>
      <c r="S689">
        <v>0.1221</v>
      </c>
      <c r="T689">
        <v>0.1221</v>
      </c>
      <c r="V689">
        <v>1935890.2</v>
      </c>
      <c r="X689">
        <v>145874.23000000001</v>
      </c>
      <c r="Y689">
        <v>8473790.4800000004</v>
      </c>
      <c r="Z689">
        <v>10555554.91</v>
      </c>
      <c r="AA689">
        <v>0.66575741262954347</v>
      </c>
      <c r="AB689">
        <v>72454025</v>
      </c>
      <c r="AC689">
        <v>2.6445699999999999E-2</v>
      </c>
      <c r="AD689">
        <v>1916097.4</v>
      </c>
      <c r="AE689">
        <v>0</v>
      </c>
      <c r="AF689">
        <v>1935890.2</v>
      </c>
      <c r="AH689">
        <v>987175.2</v>
      </c>
      <c r="AJ689">
        <v>8143834.4800000004</v>
      </c>
      <c r="AK689">
        <v>10225598.91</v>
      </c>
      <c r="AL689">
        <v>0.64494650740337811</v>
      </c>
      <c r="AO689">
        <v>123.74912410183325</v>
      </c>
      <c r="AP689">
        <v>1.4265592781792378E-2</v>
      </c>
    </row>
    <row r="690" spans="1:42" x14ac:dyDescent="0.25">
      <c r="A690" t="s">
        <v>1579</v>
      </c>
      <c r="B690" t="s">
        <v>1580</v>
      </c>
      <c r="C690" t="s">
        <v>1551</v>
      </c>
      <c r="D690" t="s">
        <v>102</v>
      </c>
      <c r="F690">
        <v>560.13</v>
      </c>
      <c r="H690">
        <v>52222575</v>
      </c>
      <c r="I690">
        <v>7228133.1500000004</v>
      </c>
      <c r="J690">
        <v>12904.38</v>
      </c>
      <c r="L690">
        <v>7.22</v>
      </c>
      <c r="M690">
        <v>7.22</v>
      </c>
      <c r="N690">
        <v>4044.13</v>
      </c>
      <c r="P690">
        <v>22.18</v>
      </c>
      <c r="Q690">
        <v>12423.68</v>
      </c>
      <c r="S690">
        <v>0.25230000000000002</v>
      </c>
      <c r="T690">
        <v>0.25230000000000002</v>
      </c>
      <c r="V690">
        <v>1823657.99</v>
      </c>
      <c r="X690">
        <v>70731.48</v>
      </c>
      <c r="Y690">
        <v>3058293.8199999994</v>
      </c>
      <c r="Z690">
        <v>4952683.2899999991</v>
      </c>
      <c r="AA690">
        <v>0.68519535919174357</v>
      </c>
      <c r="AB690">
        <v>54125943</v>
      </c>
      <c r="AC690">
        <v>3.8112699999999999E-2</v>
      </c>
      <c r="AD690">
        <v>2062885.82</v>
      </c>
      <c r="AE690">
        <v>60357.18</v>
      </c>
      <c r="AF690">
        <v>1884015.17</v>
      </c>
      <c r="AH690">
        <v>284888.69</v>
      </c>
      <c r="AJ690">
        <v>2968609.53</v>
      </c>
      <c r="AK690">
        <v>4923356.18</v>
      </c>
      <c r="AL690">
        <v>0.68113800310941963</v>
      </c>
      <c r="AO690">
        <v>126.2769000053559</v>
      </c>
      <c r="AP690">
        <v>1.4366516947794747E-2</v>
      </c>
    </row>
    <row r="691" spans="1:42" x14ac:dyDescent="0.25">
      <c r="A691" t="s">
        <v>1581</v>
      </c>
      <c r="B691" t="s">
        <v>1582</v>
      </c>
      <c r="C691" t="s">
        <v>1551</v>
      </c>
      <c r="D691" t="s">
        <v>102</v>
      </c>
      <c r="F691">
        <v>1319.88</v>
      </c>
      <c r="H691">
        <v>140159885</v>
      </c>
      <c r="I691">
        <v>16597140.09</v>
      </c>
      <c r="J691">
        <v>12574.73</v>
      </c>
      <c r="L691">
        <v>8.44</v>
      </c>
      <c r="M691">
        <v>8.44</v>
      </c>
      <c r="N691">
        <v>11139.78</v>
      </c>
      <c r="P691">
        <v>12.18</v>
      </c>
      <c r="Q691">
        <v>16076.13</v>
      </c>
      <c r="S691">
        <v>0.3105</v>
      </c>
      <c r="T691">
        <v>0.3105</v>
      </c>
      <c r="V691">
        <v>5153411.99</v>
      </c>
      <c r="X691">
        <v>96804.73</v>
      </c>
      <c r="Y691">
        <v>6376051.3399999999</v>
      </c>
      <c r="Z691">
        <v>11626268.060000001</v>
      </c>
      <c r="AA691">
        <v>0.70049827843563139</v>
      </c>
      <c r="AB691">
        <v>140159885</v>
      </c>
      <c r="AC691">
        <v>3.7604499999999999E-2</v>
      </c>
      <c r="AD691">
        <v>5270642.3899999997</v>
      </c>
      <c r="AE691">
        <v>36400.03</v>
      </c>
      <c r="AF691">
        <v>5189812.0199999996</v>
      </c>
      <c r="AH691">
        <v>395005.5</v>
      </c>
      <c r="AJ691">
        <v>6257746.5099999998</v>
      </c>
      <c r="AK691">
        <v>11544363.26</v>
      </c>
      <c r="AL691">
        <v>0.69556340414067086</v>
      </c>
      <c r="AO691">
        <v>73.343584265236231</v>
      </c>
      <c r="AP691">
        <v>8.3854542532820469E-3</v>
      </c>
    </row>
    <row r="692" spans="1:42" x14ac:dyDescent="0.25">
      <c r="A692" t="s">
        <v>1583</v>
      </c>
      <c r="B692" t="s">
        <v>1584</v>
      </c>
      <c r="C692" t="s">
        <v>1551</v>
      </c>
      <c r="D692" t="s">
        <v>102</v>
      </c>
      <c r="F692">
        <v>1186.8499999999999</v>
      </c>
      <c r="H692">
        <v>132400484</v>
      </c>
      <c r="I692">
        <v>15644250.58</v>
      </c>
      <c r="J692">
        <v>13181.32</v>
      </c>
      <c r="L692">
        <v>8.4600000000000009</v>
      </c>
      <c r="M692">
        <v>8.4600000000000009</v>
      </c>
      <c r="N692">
        <v>10040.75</v>
      </c>
      <c r="P692">
        <v>12.04</v>
      </c>
      <c r="Q692">
        <v>14289.67</v>
      </c>
      <c r="S692">
        <v>0.3115</v>
      </c>
      <c r="T692">
        <v>0.3115</v>
      </c>
      <c r="V692">
        <v>4873184.05</v>
      </c>
      <c r="X692">
        <v>194992.51</v>
      </c>
      <c r="Y692">
        <v>6152950.5699999994</v>
      </c>
      <c r="Z692">
        <v>11221127.129999999</v>
      </c>
      <c r="AA692">
        <v>0.71726843498309645</v>
      </c>
      <c r="AB692">
        <v>132400484</v>
      </c>
      <c r="AC692">
        <v>4.4149399999999998E-2</v>
      </c>
      <c r="AD692">
        <v>5845401.9199999999</v>
      </c>
      <c r="AE692">
        <v>302845.86</v>
      </c>
      <c r="AF692">
        <v>5176029.91</v>
      </c>
      <c r="AH692">
        <v>750769.98</v>
      </c>
      <c r="AJ692">
        <v>5940684.1900000004</v>
      </c>
      <c r="AK692">
        <v>11311706.609999999</v>
      </c>
      <c r="AL692">
        <v>0.72305838826572921</v>
      </c>
      <c r="AO692">
        <v>164.29414837595317</v>
      </c>
      <c r="AP692">
        <v>1.723811593801583E-2</v>
      </c>
    </row>
    <row r="693" spans="1:42" x14ac:dyDescent="0.25">
      <c r="A693" t="s">
        <v>1585</v>
      </c>
      <c r="B693" t="s">
        <v>1586</v>
      </c>
      <c r="C693" t="s">
        <v>1587</v>
      </c>
      <c r="D693" t="s">
        <v>97</v>
      </c>
      <c r="F693">
        <v>62.64</v>
      </c>
      <c r="H693">
        <v>0</v>
      </c>
      <c r="I693">
        <v>831629.67</v>
      </c>
      <c r="J693">
        <v>13276.33</v>
      </c>
      <c r="L693">
        <v>0</v>
      </c>
      <c r="M693">
        <v>0</v>
      </c>
      <c r="N693">
        <v>0</v>
      </c>
      <c r="P693">
        <v>0</v>
      </c>
      <c r="Q693">
        <v>0</v>
      </c>
      <c r="S693">
        <v>0</v>
      </c>
      <c r="T693">
        <v>0.1</v>
      </c>
      <c r="V693">
        <v>83162.960000000006</v>
      </c>
      <c r="X693">
        <v>0</v>
      </c>
      <c r="Y693">
        <v>402439.46</v>
      </c>
      <c r="Z693">
        <v>485602.42000000004</v>
      </c>
      <c r="AA693">
        <v>0.58391666088584837</v>
      </c>
      <c r="AB693">
        <v>0</v>
      </c>
      <c r="AC693">
        <v>0</v>
      </c>
      <c r="AD693">
        <v>0</v>
      </c>
      <c r="AE693">
        <v>0</v>
      </c>
      <c r="AF693">
        <v>83162.960000000006</v>
      </c>
      <c r="AH693">
        <v>0</v>
      </c>
      <c r="AJ693">
        <v>402439.46</v>
      </c>
      <c r="AK693">
        <v>485602.42000000004</v>
      </c>
      <c r="AL693">
        <v>0.58391666088584837</v>
      </c>
      <c r="AO693">
        <v>0</v>
      </c>
      <c r="AP693">
        <v>0</v>
      </c>
    </row>
    <row r="694" spans="1:42" x14ac:dyDescent="0.25">
      <c r="A694" t="s">
        <v>1588</v>
      </c>
      <c r="B694" t="s">
        <v>1589</v>
      </c>
      <c r="C694" t="s">
        <v>1587</v>
      </c>
      <c r="D694" t="s">
        <v>102</v>
      </c>
      <c r="F694">
        <v>1728.53</v>
      </c>
      <c r="H694">
        <v>489917515</v>
      </c>
      <c r="I694">
        <v>22121618.649999999</v>
      </c>
      <c r="J694">
        <v>12797.93</v>
      </c>
      <c r="L694">
        <v>22.14</v>
      </c>
      <c r="M694">
        <v>22.14</v>
      </c>
      <c r="N694">
        <v>38269.65</v>
      </c>
      <c r="P694">
        <v>104.24</v>
      </c>
      <c r="Q694">
        <v>180181.96</v>
      </c>
      <c r="S694">
        <v>0.92589999999999995</v>
      </c>
      <c r="T694">
        <v>0.9</v>
      </c>
      <c r="V694">
        <v>19909456.780000001</v>
      </c>
      <c r="X694">
        <v>1242972.3999999999</v>
      </c>
      <c r="Y694">
        <v>2082754.5300000003</v>
      </c>
      <c r="Z694">
        <v>23235183.710000001</v>
      </c>
      <c r="AA694">
        <v>1</v>
      </c>
      <c r="AB694">
        <v>489917515</v>
      </c>
      <c r="AC694">
        <v>3.6033200000000001E-2</v>
      </c>
      <c r="AD694">
        <v>17653295.800000001</v>
      </c>
      <c r="AE694">
        <v>0</v>
      </c>
      <c r="AF694">
        <v>19909456.780000001</v>
      </c>
      <c r="AH694">
        <v>868593.79</v>
      </c>
      <c r="AJ694">
        <v>2082754.53</v>
      </c>
      <c r="AK694">
        <v>23235183.710000001</v>
      </c>
      <c r="AL694">
        <v>1.0503383173545486</v>
      </c>
      <c r="AO694">
        <v>719.0921765893562</v>
      </c>
      <c r="AP694">
        <v>5.3495268878164588E-2</v>
      </c>
    </row>
    <row r="695" spans="1:42" x14ac:dyDescent="0.25">
      <c r="A695" t="s">
        <v>1590</v>
      </c>
      <c r="B695" t="s">
        <v>1591</v>
      </c>
      <c r="C695" t="s">
        <v>1587</v>
      </c>
      <c r="D695" t="s">
        <v>102</v>
      </c>
      <c r="F695">
        <v>3823</v>
      </c>
      <c r="H695">
        <v>516259842</v>
      </c>
      <c r="I695">
        <v>45503035.329999998</v>
      </c>
      <c r="J695">
        <v>11902.44</v>
      </c>
      <c r="L695">
        <v>11.34</v>
      </c>
      <c r="M695">
        <v>11.34</v>
      </c>
      <c r="N695">
        <v>43352.82</v>
      </c>
      <c r="P695">
        <v>0.34</v>
      </c>
      <c r="Q695">
        <v>1299.82</v>
      </c>
      <c r="S695">
        <v>0.46660000000000001</v>
      </c>
      <c r="T695">
        <v>0.46660000000000001</v>
      </c>
      <c r="V695">
        <v>21231716.280000001</v>
      </c>
      <c r="X695">
        <v>285201.40999999997</v>
      </c>
      <c r="Y695">
        <v>9900808.8599999994</v>
      </c>
      <c r="Z695">
        <v>31417726.550000001</v>
      </c>
      <c r="AA695">
        <v>0.69045342408809374</v>
      </c>
      <c r="AB695">
        <v>516259842</v>
      </c>
      <c r="AC695">
        <v>3.6841800000000001E-2</v>
      </c>
      <c r="AD695">
        <v>19019941.84</v>
      </c>
      <c r="AE695">
        <v>0</v>
      </c>
      <c r="AF695">
        <v>21231716.280000001</v>
      </c>
      <c r="AH695">
        <v>294514.05</v>
      </c>
      <c r="AJ695">
        <v>9809643.0399999991</v>
      </c>
      <c r="AK695">
        <v>31326560.73</v>
      </c>
      <c r="AL695">
        <v>0.6884499133477916</v>
      </c>
      <c r="AO695">
        <v>74.601467433952394</v>
      </c>
      <c r="AP695">
        <v>9.1041404914544537E-3</v>
      </c>
    </row>
    <row r="696" spans="1:42" x14ac:dyDescent="0.25">
      <c r="A696" t="s">
        <v>1592</v>
      </c>
      <c r="B696" t="s">
        <v>1593</v>
      </c>
      <c r="C696" t="s">
        <v>1587</v>
      </c>
      <c r="D696" t="s">
        <v>102</v>
      </c>
      <c r="F696">
        <v>90.5</v>
      </c>
      <c r="H696">
        <v>9241224</v>
      </c>
      <c r="I696">
        <v>1304426.5</v>
      </c>
      <c r="J696">
        <v>14413.55</v>
      </c>
      <c r="L696">
        <v>7.08</v>
      </c>
      <c r="M696">
        <v>7.08</v>
      </c>
      <c r="N696">
        <v>640.74</v>
      </c>
      <c r="P696">
        <v>23.52</v>
      </c>
      <c r="Q696">
        <v>2128.56</v>
      </c>
      <c r="S696">
        <v>0.246</v>
      </c>
      <c r="T696">
        <v>0.246</v>
      </c>
      <c r="V696">
        <v>320888.90999999997</v>
      </c>
      <c r="X696">
        <v>1105081.79</v>
      </c>
      <c r="Y696">
        <v>660188.85</v>
      </c>
      <c r="Z696">
        <v>2086159.5499999998</v>
      </c>
      <c r="AA696">
        <v>1</v>
      </c>
      <c r="AB696">
        <v>9241224</v>
      </c>
      <c r="AC696">
        <v>4.7308999999999997E-2</v>
      </c>
      <c r="AD696">
        <v>437193.06</v>
      </c>
      <c r="AE696">
        <v>28610.82</v>
      </c>
      <c r="AF696">
        <v>349499.73</v>
      </c>
      <c r="AH696">
        <v>476085.75</v>
      </c>
      <c r="AJ696">
        <v>660188.85</v>
      </c>
      <c r="AK696">
        <v>2114770.37</v>
      </c>
      <c r="AL696">
        <v>1.6212261633752458</v>
      </c>
      <c r="AO696">
        <v>12210.848508287294</v>
      </c>
      <c r="AP696">
        <v>0.52255403502745312</v>
      </c>
    </row>
    <row r="697" spans="1:42" x14ac:dyDescent="0.25">
      <c r="A697" t="s">
        <v>1594</v>
      </c>
      <c r="B697" t="s">
        <v>1595</v>
      </c>
      <c r="C697" t="s">
        <v>1587</v>
      </c>
      <c r="D697" t="s">
        <v>102</v>
      </c>
      <c r="F697">
        <v>2766.53</v>
      </c>
      <c r="H697">
        <v>393929285</v>
      </c>
      <c r="I697">
        <v>33627236.590000004</v>
      </c>
      <c r="J697">
        <v>12155.02</v>
      </c>
      <c r="L697">
        <v>11.71</v>
      </c>
      <c r="M697">
        <v>11.71</v>
      </c>
      <c r="N697">
        <v>32396.06</v>
      </c>
      <c r="P697">
        <v>0.04</v>
      </c>
      <c r="Q697">
        <v>110.66</v>
      </c>
      <c r="S697">
        <v>0.48749999999999999</v>
      </c>
      <c r="T697">
        <v>0.48749999999999999</v>
      </c>
      <c r="V697">
        <v>16393277.83</v>
      </c>
      <c r="X697">
        <v>543436.01</v>
      </c>
      <c r="Y697">
        <v>7448590.3699999992</v>
      </c>
      <c r="Z697">
        <v>24385304.210000001</v>
      </c>
      <c r="AA697">
        <v>0.72516527323722013</v>
      </c>
      <c r="AB697">
        <v>393929285</v>
      </c>
      <c r="AC697">
        <v>3.5925100000000001E-2</v>
      </c>
      <c r="AD697">
        <v>14151948.949999999</v>
      </c>
      <c r="AE697">
        <v>0</v>
      </c>
      <c r="AF697">
        <v>16393277.83</v>
      </c>
      <c r="AH697">
        <v>394516.8</v>
      </c>
      <c r="AJ697">
        <v>7340163.4500000002</v>
      </c>
      <c r="AK697">
        <v>24276877.289999999</v>
      </c>
      <c r="AL697">
        <v>0.72194089529257977</v>
      </c>
      <c r="AO697">
        <v>196.43235750199707</v>
      </c>
      <c r="AP697">
        <v>2.2384922224896249E-2</v>
      </c>
    </row>
    <row r="698" spans="1:42" x14ac:dyDescent="0.25">
      <c r="A698" t="s">
        <v>1596</v>
      </c>
      <c r="B698" t="s">
        <v>1597</v>
      </c>
      <c r="C698" t="s">
        <v>1587</v>
      </c>
      <c r="D698" t="s">
        <v>102</v>
      </c>
      <c r="F698">
        <v>7387.69</v>
      </c>
      <c r="H698">
        <v>1429653379</v>
      </c>
      <c r="I698">
        <v>88144118.170000002</v>
      </c>
      <c r="J698">
        <v>11931.21</v>
      </c>
      <c r="L698">
        <v>16.21</v>
      </c>
      <c r="M698">
        <v>16.21</v>
      </c>
      <c r="N698">
        <v>119754.45</v>
      </c>
      <c r="P698">
        <v>18.309999999999999</v>
      </c>
      <c r="Q698">
        <v>135268.6</v>
      </c>
      <c r="S698">
        <v>0.7278</v>
      </c>
      <c r="T698">
        <v>0.7278</v>
      </c>
      <c r="V698">
        <v>64151289.200000003</v>
      </c>
      <c r="X698">
        <v>1097857.57</v>
      </c>
      <c r="Y698">
        <v>9039729.7000000011</v>
      </c>
      <c r="Z698">
        <v>74288876.469999999</v>
      </c>
      <c r="AA698">
        <v>0.84281150021515949</v>
      </c>
      <c r="AB698">
        <v>1429653379</v>
      </c>
      <c r="AC698">
        <v>3.68244E-2</v>
      </c>
      <c r="AD698">
        <v>52646127.880000003</v>
      </c>
      <c r="AE698">
        <v>0</v>
      </c>
      <c r="AF698">
        <v>64151289.200000003</v>
      </c>
      <c r="AH698">
        <v>543048.89</v>
      </c>
      <c r="AJ698">
        <v>8954368.6500000004</v>
      </c>
      <c r="AK698">
        <v>74203515.420000002</v>
      </c>
      <c r="AL698">
        <v>0.84184307428076688</v>
      </c>
      <c r="AO698">
        <v>148.60633973542477</v>
      </c>
      <c r="AP698">
        <v>1.4795223161409621E-2</v>
      </c>
    </row>
    <row r="699" spans="1:42" x14ac:dyDescent="0.25">
      <c r="A699" t="s">
        <v>1598</v>
      </c>
      <c r="B699" t="s">
        <v>1599</v>
      </c>
      <c r="C699" t="s">
        <v>1587</v>
      </c>
      <c r="D699" t="s">
        <v>102</v>
      </c>
      <c r="F699">
        <v>2373.94</v>
      </c>
      <c r="H699">
        <v>214473365</v>
      </c>
      <c r="I699">
        <v>30436057.989999998</v>
      </c>
      <c r="J699">
        <v>12820.9</v>
      </c>
      <c r="L699">
        <v>7.04</v>
      </c>
      <c r="M699">
        <v>7.04</v>
      </c>
      <c r="N699">
        <v>16712.53</v>
      </c>
      <c r="P699">
        <v>23.91</v>
      </c>
      <c r="Q699">
        <v>56760.9</v>
      </c>
      <c r="S699">
        <v>0.2442</v>
      </c>
      <c r="T699">
        <v>0.2442</v>
      </c>
      <c r="V699">
        <v>7432485.3600000003</v>
      </c>
      <c r="X699">
        <v>307100.46999999997</v>
      </c>
      <c r="Y699">
        <v>12142805.689999999</v>
      </c>
      <c r="Z699">
        <v>19882391.52</v>
      </c>
      <c r="AA699">
        <v>0.6532512037706234</v>
      </c>
      <c r="AB699">
        <v>214473365</v>
      </c>
      <c r="AC699">
        <v>4.1727199999999999E-2</v>
      </c>
      <c r="AD699">
        <v>8949372.9900000002</v>
      </c>
      <c r="AE699">
        <v>370423.95</v>
      </c>
      <c r="AF699">
        <v>7802909.3099999996</v>
      </c>
      <c r="AH699">
        <v>976908.92</v>
      </c>
      <c r="AJ699">
        <v>11804063.689999999</v>
      </c>
      <c r="AK699">
        <v>19914073.469999999</v>
      </c>
      <c r="AL699">
        <v>0.65429213850699464</v>
      </c>
      <c r="AO699">
        <v>129.36319789042687</v>
      </c>
      <c r="AP699">
        <v>1.5421278346825341E-2</v>
      </c>
    </row>
    <row r="700" spans="1:42" x14ac:dyDescent="0.25">
      <c r="A700" t="s">
        <v>1600</v>
      </c>
      <c r="B700" t="s">
        <v>1601</v>
      </c>
      <c r="C700" t="s">
        <v>1587</v>
      </c>
      <c r="D700" t="s">
        <v>102</v>
      </c>
      <c r="F700">
        <v>5855.69</v>
      </c>
      <c r="H700">
        <v>482555542</v>
      </c>
      <c r="I700">
        <v>81098506.239999995</v>
      </c>
      <c r="J700">
        <v>13849.52</v>
      </c>
      <c r="L700">
        <v>5.95</v>
      </c>
      <c r="M700">
        <v>5.95</v>
      </c>
      <c r="N700">
        <v>34841.35</v>
      </c>
      <c r="P700">
        <v>35.76</v>
      </c>
      <c r="Q700">
        <v>209399.47</v>
      </c>
      <c r="S700">
        <v>0.19839999999999999</v>
      </c>
      <c r="T700">
        <v>0.19839999999999999</v>
      </c>
      <c r="V700">
        <v>16089943.630000001</v>
      </c>
      <c r="X700">
        <v>8242427.71</v>
      </c>
      <c r="Y700">
        <v>29415477.620000001</v>
      </c>
      <c r="Z700">
        <v>53747848.960000001</v>
      </c>
      <c r="AA700">
        <v>0.66274770586945897</v>
      </c>
      <c r="AB700">
        <v>482555542</v>
      </c>
      <c r="AC700">
        <v>3.7603999999999999E-2</v>
      </c>
      <c r="AD700">
        <v>18146018.600000001</v>
      </c>
      <c r="AE700">
        <v>407925.27</v>
      </c>
      <c r="AF700">
        <v>16497868.9</v>
      </c>
      <c r="AH700">
        <v>6381233.3700000001</v>
      </c>
      <c r="AJ700">
        <v>27263392.02</v>
      </c>
      <c r="AK700">
        <v>52003688.629999995</v>
      </c>
      <c r="AL700">
        <v>0.64124101714157544</v>
      </c>
      <c r="AO700">
        <v>1407.5929070698758</v>
      </c>
      <c r="AP700">
        <v>0.15849698217839669</v>
      </c>
    </row>
    <row r="701" spans="1:42" x14ac:dyDescent="0.25">
      <c r="A701" t="s">
        <v>1602</v>
      </c>
      <c r="B701" t="s">
        <v>1603</v>
      </c>
      <c r="C701" t="s">
        <v>1587</v>
      </c>
      <c r="D701" t="s">
        <v>102</v>
      </c>
      <c r="F701">
        <v>6097.63</v>
      </c>
      <c r="H701">
        <v>756476791</v>
      </c>
      <c r="I701">
        <v>84297992.900000006</v>
      </c>
      <c r="J701">
        <v>13824.71</v>
      </c>
      <c r="L701">
        <v>8.9700000000000006</v>
      </c>
      <c r="M701">
        <v>8.9700000000000006</v>
      </c>
      <c r="N701">
        <v>54695.74</v>
      </c>
      <c r="P701">
        <v>8.76</v>
      </c>
      <c r="Q701">
        <v>53415.23</v>
      </c>
      <c r="S701">
        <v>0.33750000000000002</v>
      </c>
      <c r="T701">
        <v>0.33750000000000002</v>
      </c>
      <c r="V701">
        <v>28450572.600000001</v>
      </c>
      <c r="X701">
        <v>1108993.48</v>
      </c>
      <c r="Y701">
        <v>26733560.880000003</v>
      </c>
      <c r="Z701">
        <v>56293126.960000008</v>
      </c>
      <c r="AA701">
        <v>0.66778727492099044</v>
      </c>
      <c r="AB701">
        <v>756476791</v>
      </c>
      <c r="AC701">
        <v>3.8072000000000002E-2</v>
      </c>
      <c r="AD701">
        <v>28800584.379999999</v>
      </c>
      <c r="AE701">
        <v>118128.97</v>
      </c>
      <c r="AF701">
        <v>28568701.57</v>
      </c>
      <c r="AH701">
        <v>4359089.59</v>
      </c>
      <c r="AJ701">
        <v>25285415.84</v>
      </c>
      <c r="AK701">
        <v>54963110.890000001</v>
      </c>
      <c r="AL701">
        <v>0.65200972169291116</v>
      </c>
      <c r="AO701">
        <v>181.87287191908987</v>
      </c>
      <c r="AP701">
        <v>2.0177050789928458E-2</v>
      </c>
    </row>
    <row r="702" spans="1:42" x14ac:dyDescent="0.25">
      <c r="A702" t="s">
        <v>1604</v>
      </c>
      <c r="B702" t="s">
        <v>1605</v>
      </c>
      <c r="C702" t="s">
        <v>1587</v>
      </c>
      <c r="D702" t="s">
        <v>102</v>
      </c>
      <c r="F702">
        <v>5919.86</v>
      </c>
      <c r="H702">
        <v>705157792</v>
      </c>
      <c r="I702">
        <v>80621097.099999994</v>
      </c>
      <c r="J702">
        <v>13618.75</v>
      </c>
      <c r="L702">
        <v>8.74</v>
      </c>
      <c r="M702">
        <v>8.74</v>
      </c>
      <c r="N702">
        <v>51739.57</v>
      </c>
      <c r="P702">
        <v>10.17</v>
      </c>
      <c r="Q702">
        <v>60204.97</v>
      </c>
      <c r="S702">
        <v>0.3256</v>
      </c>
      <c r="T702">
        <v>0.3256</v>
      </c>
      <c r="V702">
        <v>26250229.210000001</v>
      </c>
      <c r="X702">
        <v>5081873</v>
      </c>
      <c r="Y702">
        <v>23121855.880000003</v>
      </c>
      <c r="Z702">
        <v>54453958.090000004</v>
      </c>
      <c r="AA702">
        <v>0.67543062608608451</v>
      </c>
      <c r="AB702">
        <v>705157792</v>
      </c>
      <c r="AC702">
        <v>3.5728700000000002E-2</v>
      </c>
      <c r="AD702">
        <v>25194371.199999999</v>
      </c>
      <c r="AE702">
        <v>0</v>
      </c>
      <c r="AF702">
        <v>26250229.210000001</v>
      </c>
      <c r="AH702">
        <v>6097163.8200000003</v>
      </c>
      <c r="AJ702">
        <v>21142903.23</v>
      </c>
      <c r="AK702">
        <v>52475005.439999998</v>
      </c>
      <c r="AL702">
        <v>0.65088428869817505</v>
      </c>
      <c r="AO702">
        <v>858.44479430256797</v>
      </c>
      <c r="AP702">
        <v>9.6843686958939371E-2</v>
      </c>
    </row>
    <row r="703" spans="1:42" x14ac:dyDescent="0.25">
      <c r="A703" t="s">
        <v>1606</v>
      </c>
      <c r="B703" t="s">
        <v>1607</v>
      </c>
      <c r="C703" t="s">
        <v>1587</v>
      </c>
      <c r="D703" t="s">
        <v>102</v>
      </c>
      <c r="F703">
        <v>620.63</v>
      </c>
      <c r="H703">
        <v>23728500</v>
      </c>
      <c r="I703">
        <v>9289185.4600000009</v>
      </c>
      <c r="J703">
        <v>14967.34</v>
      </c>
      <c r="L703">
        <v>2.5499999999999998</v>
      </c>
      <c r="M703">
        <v>2.5499999999999998</v>
      </c>
      <c r="N703">
        <v>1582.6</v>
      </c>
      <c r="P703">
        <v>87.98</v>
      </c>
      <c r="Q703">
        <v>54603.02</v>
      </c>
      <c r="S703">
        <v>9.1899999999999996E-2</v>
      </c>
      <c r="T703">
        <v>9.1899999999999996E-2</v>
      </c>
      <c r="V703">
        <v>853676.14</v>
      </c>
      <c r="X703">
        <v>915503.66</v>
      </c>
      <c r="Y703">
        <v>5271164.7899999991</v>
      </c>
      <c r="Z703">
        <v>7040344.5899999989</v>
      </c>
      <c r="AA703">
        <v>0.75790763574656828</v>
      </c>
      <c r="AB703">
        <v>23728500</v>
      </c>
      <c r="AC703">
        <v>3.7548999999999999E-2</v>
      </c>
      <c r="AD703">
        <v>890981.44</v>
      </c>
      <c r="AE703">
        <v>3428.35</v>
      </c>
      <c r="AF703">
        <v>857104.49</v>
      </c>
      <c r="AH703">
        <v>2056031.7</v>
      </c>
      <c r="AJ703">
        <v>4773415.21</v>
      </c>
      <c r="AK703">
        <v>6546023.3599999994</v>
      </c>
      <c r="AL703">
        <v>0.70469293440073044</v>
      </c>
      <c r="AO703">
        <v>1475.1198943009524</v>
      </c>
      <c r="AP703">
        <v>0.13985646088497919</v>
      </c>
    </row>
    <row r="704" spans="1:42" x14ac:dyDescent="0.25">
      <c r="A704" t="s">
        <v>1608</v>
      </c>
      <c r="B704" t="s">
        <v>1609</v>
      </c>
      <c r="C704" t="s">
        <v>1587</v>
      </c>
      <c r="D704" t="s">
        <v>211</v>
      </c>
      <c r="F704">
        <v>682.5</v>
      </c>
      <c r="H704">
        <v>60643400</v>
      </c>
      <c r="I704">
        <v>9259711.8100000005</v>
      </c>
      <c r="J704">
        <v>13567.34</v>
      </c>
      <c r="L704">
        <v>6.54</v>
      </c>
      <c r="M704">
        <v>4.5199999999999996</v>
      </c>
      <c r="N704">
        <v>3084.9</v>
      </c>
      <c r="P704">
        <v>54.9</v>
      </c>
      <c r="Q704">
        <v>37469.25</v>
      </c>
      <c r="S704">
        <v>0.1469</v>
      </c>
      <c r="T704">
        <v>0.1469</v>
      </c>
      <c r="V704">
        <v>1360251.66</v>
      </c>
      <c r="X704">
        <v>745251.32</v>
      </c>
      <c r="Y704">
        <v>4150417.4</v>
      </c>
      <c r="Z704">
        <v>6255920.3799999999</v>
      </c>
      <c r="AA704">
        <v>0.67560638045386423</v>
      </c>
      <c r="AB704">
        <v>60643400</v>
      </c>
      <c r="AC704">
        <v>3.8996099999999999E-2</v>
      </c>
      <c r="AD704">
        <v>2364856.09</v>
      </c>
      <c r="AE704">
        <v>147576.39000000001</v>
      </c>
      <c r="AF704">
        <v>1507828.05</v>
      </c>
      <c r="AH704">
        <v>826091.73</v>
      </c>
      <c r="AJ704">
        <v>3882438.51</v>
      </c>
      <c r="AK704">
        <v>6135517.8799999999</v>
      </c>
      <c r="AL704">
        <v>0.6626035459736408</v>
      </c>
      <c r="AO704">
        <v>1091.9433260073258</v>
      </c>
      <c r="AP704">
        <v>0.12146510442570822</v>
      </c>
    </row>
    <row r="705" spans="1:42" x14ac:dyDescent="0.25">
      <c r="A705" t="s">
        <v>1610</v>
      </c>
      <c r="B705" t="s">
        <v>1611</v>
      </c>
      <c r="C705" t="s">
        <v>1587</v>
      </c>
      <c r="D705" t="s">
        <v>222</v>
      </c>
      <c r="F705">
        <v>581.16</v>
      </c>
      <c r="H705">
        <v>176804199</v>
      </c>
      <c r="I705">
        <v>8394289.8800000008</v>
      </c>
      <c r="J705">
        <v>14444.02</v>
      </c>
      <c r="L705">
        <v>21.06</v>
      </c>
      <c r="M705">
        <v>6.48</v>
      </c>
      <c r="N705">
        <v>3765.91</v>
      </c>
      <c r="P705">
        <v>29.7</v>
      </c>
      <c r="Q705">
        <v>17260.45</v>
      </c>
      <c r="S705">
        <v>0.22</v>
      </c>
      <c r="T705">
        <v>0.22</v>
      </c>
      <c r="V705">
        <v>1846743.77</v>
      </c>
      <c r="X705">
        <v>1072945.81</v>
      </c>
      <c r="Y705">
        <v>2213460.37</v>
      </c>
      <c r="Z705">
        <v>5133149.95</v>
      </c>
      <c r="AA705">
        <v>0.61150496627833872</v>
      </c>
      <c r="AB705">
        <v>176804199</v>
      </c>
      <c r="AC705">
        <v>1.6958000000000001E-2</v>
      </c>
      <c r="AD705">
        <v>2998245.6</v>
      </c>
      <c r="AE705">
        <v>253330.4</v>
      </c>
      <c r="AF705">
        <v>2100074.17</v>
      </c>
      <c r="AH705">
        <v>483852.28</v>
      </c>
      <c r="AJ705">
        <v>2025486.16</v>
      </c>
      <c r="AK705">
        <v>5198506.1399999997</v>
      </c>
      <c r="AL705">
        <v>0.61929075768348363</v>
      </c>
      <c r="AO705">
        <v>1846.2141406841492</v>
      </c>
      <c r="AP705">
        <v>0.20639502601414647</v>
      </c>
    </row>
    <row r="706" spans="1:42" x14ac:dyDescent="0.25">
      <c r="A706" t="s">
        <v>1612</v>
      </c>
      <c r="B706" t="s">
        <v>1613</v>
      </c>
      <c r="C706" t="s">
        <v>1587</v>
      </c>
      <c r="D706" t="s">
        <v>211</v>
      </c>
      <c r="F706">
        <v>634.22</v>
      </c>
      <c r="H706">
        <v>116209700</v>
      </c>
      <c r="I706">
        <v>8099942.5499999998</v>
      </c>
      <c r="J706">
        <v>12771.5</v>
      </c>
      <c r="L706">
        <v>14.34</v>
      </c>
      <c r="M706">
        <v>9.92</v>
      </c>
      <c r="N706">
        <v>6291.46</v>
      </c>
      <c r="P706">
        <v>4.04</v>
      </c>
      <c r="Q706">
        <v>2562.2399999999998</v>
      </c>
      <c r="S706">
        <v>0.38790000000000002</v>
      </c>
      <c r="T706">
        <v>0.38790000000000002</v>
      </c>
      <c r="V706">
        <v>3141967.71</v>
      </c>
      <c r="X706">
        <v>985644.1</v>
      </c>
      <c r="Y706">
        <v>1966248.52</v>
      </c>
      <c r="Z706">
        <v>6093860.3300000001</v>
      </c>
      <c r="AA706">
        <v>0.75233377179940619</v>
      </c>
      <c r="AB706">
        <v>116209700</v>
      </c>
      <c r="AC706">
        <v>2.5994E-2</v>
      </c>
      <c r="AD706">
        <v>3020754.94</v>
      </c>
      <c r="AE706">
        <v>0</v>
      </c>
      <c r="AF706">
        <v>3141967.71</v>
      </c>
      <c r="AH706">
        <v>642847.12</v>
      </c>
      <c r="AJ706">
        <v>1807036.99</v>
      </c>
      <c r="AK706">
        <v>5934648.7999999998</v>
      </c>
      <c r="AL706">
        <v>0.73267788794378552</v>
      </c>
      <c r="AO706">
        <v>1554.104411718331</v>
      </c>
      <c r="AP706">
        <v>0.16608297023406002</v>
      </c>
    </row>
    <row r="707" spans="1:42" x14ac:dyDescent="0.25">
      <c r="A707" t="s">
        <v>1614</v>
      </c>
      <c r="B707" t="s">
        <v>1615</v>
      </c>
      <c r="C707" t="s">
        <v>1616</v>
      </c>
      <c r="D707" t="s">
        <v>97</v>
      </c>
      <c r="F707">
        <v>27.64</v>
      </c>
      <c r="H707">
        <v>0</v>
      </c>
      <c r="I707">
        <v>381281.19</v>
      </c>
      <c r="J707">
        <v>13794.54</v>
      </c>
      <c r="L707">
        <v>0</v>
      </c>
      <c r="M707">
        <v>0</v>
      </c>
      <c r="N707">
        <v>0</v>
      </c>
      <c r="P707">
        <v>0</v>
      </c>
      <c r="Q707">
        <v>0</v>
      </c>
      <c r="S707">
        <v>0</v>
      </c>
      <c r="T707">
        <v>0.1</v>
      </c>
      <c r="V707">
        <v>38128.11</v>
      </c>
      <c r="X707">
        <v>0</v>
      </c>
      <c r="Y707">
        <v>190517.03999999998</v>
      </c>
      <c r="Z707">
        <v>228645.14999999997</v>
      </c>
      <c r="AA707">
        <v>0.5996759242175046</v>
      </c>
      <c r="AB707">
        <v>0</v>
      </c>
      <c r="AC707">
        <v>0</v>
      </c>
      <c r="AD707">
        <v>0</v>
      </c>
      <c r="AE707">
        <v>0</v>
      </c>
      <c r="AF707">
        <v>38128.11</v>
      </c>
      <c r="AH707">
        <v>0</v>
      </c>
      <c r="AJ707">
        <v>190517.04</v>
      </c>
      <c r="AK707">
        <v>228645.15000000002</v>
      </c>
      <c r="AL707">
        <v>0.59967592421750471</v>
      </c>
      <c r="AO707">
        <v>0</v>
      </c>
      <c r="AP707">
        <v>0</v>
      </c>
    </row>
    <row r="708" spans="1:42" x14ac:dyDescent="0.25">
      <c r="A708" t="s">
        <v>1617</v>
      </c>
      <c r="B708" t="s">
        <v>1618</v>
      </c>
      <c r="C708" t="s">
        <v>1616</v>
      </c>
      <c r="D708" t="s">
        <v>211</v>
      </c>
      <c r="F708">
        <v>1115.7</v>
      </c>
      <c r="H708">
        <v>331726454</v>
      </c>
      <c r="I708">
        <v>13742334.66</v>
      </c>
      <c r="J708">
        <v>12317.23</v>
      </c>
      <c r="L708">
        <v>24.13</v>
      </c>
      <c r="M708">
        <v>16.7</v>
      </c>
      <c r="N708">
        <v>18632.189999999999</v>
      </c>
      <c r="P708">
        <v>22.75</v>
      </c>
      <c r="Q708">
        <v>25382.17</v>
      </c>
      <c r="S708">
        <v>0.75029999999999997</v>
      </c>
      <c r="T708">
        <v>0.75029999999999997</v>
      </c>
      <c r="V708">
        <v>10310873.689999999</v>
      </c>
      <c r="X708">
        <v>120927.72</v>
      </c>
      <c r="Y708">
        <v>1150958.3799999997</v>
      </c>
      <c r="Z708">
        <v>11582759.789999999</v>
      </c>
      <c r="AA708">
        <v>0.84285240292641794</v>
      </c>
      <c r="AB708">
        <v>364603983</v>
      </c>
      <c r="AC708">
        <v>3.3002700000000003E-2</v>
      </c>
      <c r="AD708">
        <v>12032915.859999999</v>
      </c>
      <c r="AE708">
        <v>1292048.24</v>
      </c>
      <c r="AF708">
        <v>11602921.93</v>
      </c>
      <c r="AH708">
        <v>114259.89</v>
      </c>
      <c r="AJ708">
        <v>1133002.71</v>
      </c>
      <c r="AK708">
        <v>12856852.359999999</v>
      </c>
      <c r="AL708">
        <v>0.93556536629999365</v>
      </c>
      <c r="AO708">
        <v>108.38730841624093</v>
      </c>
      <c r="AP708">
        <v>9.4057018478510401E-3</v>
      </c>
    </row>
    <row r="709" spans="1:42" x14ac:dyDescent="0.25">
      <c r="A709" t="s">
        <v>1619</v>
      </c>
      <c r="B709" t="s">
        <v>1620</v>
      </c>
      <c r="C709" t="s">
        <v>1616</v>
      </c>
      <c r="D709" t="s">
        <v>211</v>
      </c>
      <c r="F709">
        <v>414.25</v>
      </c>
      <c r="H709">
        <v>96649596</v>
      </c>
      <c r="I709">
        <v>5095952.8099999996</v>
      </c>
      <c r="J709">
        <v>12301.63</v>
      </c>
      <c r="L709">
        <v>18.96</v>
      </c>
      <c r="M709">
        <v>13.12</v>
      </c>
      <c r="N709">
        <v>5434.96</v>
      </c>
      <c r="P709">
        <v>1.41</v>
      </c>
      <c r="Q709">
        <v>584.09</v>
      </c>
      <c r="S709">
        <v>0.56689999999999996</v>
      </c>
      <c r="T709">
        <v>0.56689999999999996</v>
      </c>
      <c r="V709">
        <v>2888895.64</v>
      </c>
      <c r="X709">
        <v>48469.82</v>
      </c>
      <c r="Y709">
        <v>1261612.8799999999</v>
      </c>
      <c r="Z709">
        <v>4198978.34</v>
      </c>
      <c r="AA709">
        <v>0.82398297169474777</v>
      </c>
      <c r="AB709">
        <v>110253612</v>
      </c>
      <c r="AC709">
        <v>4.6203599999999997E-2</v>
      </c>
      <c r="AD709">
        <v>5094113.78</v>
      </c>
      <c r="AE709">
        <v>1250138.1599999999</v>
      </c>
      <c r="AF709">
        <v>4139033.8</v>
      </c>
      <c r="AH709">
        <v>46153.34</v>
      </c>
      <c r="AJ709">
        <v>1253489.1000000001</v>
      </c>
      <c r="AK709">
        <v>5440992.7199999997</v>
      </c>
      <c r="AL709">
        <v>1.0677086156141231</v>
      </c>
      <c r="AO709">
        <v>117.006203983102</v>
      </c>
      <c r="AP709">
        <v>8.9082677544916836E-3</v>
      </c>
    </row>
    <row r="710" spans="1:42" x14ac:dyDescent="0.25">
      <c r="A710" t="s">
        <v>1621</v>
      </c>
      <c r="B710" t="s">
        <v>1622</v>
      </c>
      <c r="C710" t="s">
        <v>1616</v>
      </c>
      <c r="D710" t="s">
        <v>102</v>
      </c>
      <c r="F710">
        <v>1730.25</v>
      </c>
      <c r="H710">
        <v>335294541</v>
      </c>
      <c r="I710">
        <v>22912320.420000002</v>
      </c>
      <c r="J710">
        <v>13242.2</v>
      </c>
      <c r="L710">
        <v>14.63</v>
      </c>
      <c r="M710">
        <v>14.63</v>
      </c>
      <c r="N710">
        <v>25313.55</v>
      </c>
      <c r="P710">
        <v>7.29</v>
      </c>
      <c r="Q710">
        <v>12613.52</v>
      </c>
      <c r="S710">
        <v>0.64890000000000003</v>
      </c>
      <c r="T710">
        <v>0.64890000000000003</v>
      </c>
      <c r="V710">
        <v>14867804.720000001</v>
      </c>
      <c r="X710">
        <v>200722.74</v>
      </c>
      <c r="Y710">
        <v>3235861.41</v>
      </c>
      <c r="Z710">
        <v>18304388.870000001</v>
      </c>
      <c r="AA710">
        <v>0.79888848158836978</v>
      </c>
      <c r="AB710">
        <v>375571630</v>
      </c>
      <c r="AC710">
        <v>4.94741E-2</v>
      </c>
      <c r="AD710">
        <v>18581068.370000001</v>
      </c>
      <c r="AE710">
        <v>2409536.7799999998</v>
      </c>
      <c r="AF710">
        <v>17277341.5</v>
      </c>
      <c r="AH710">
        <v>237615.12</v>
      </c>
      <c r="AJ710">
        <v>3188074.27</v>
      </c>
      <c r="AK710">
        <v>20666138.509999998</v>
      </c>
      <c r="AL710">
        <v>0.90196619683969992</v>
      </c>
      <c r="AO710">
        <v>116.00794104898135</v>
      </c>
      <c r="AP710">
        <v>9.7126388610467122E-3</v>
      </c>
    </row>
    <row r="711" spans="1:42" x14ac:dyDescent="0.25">
      <c r="A711" t="s">
        <v>1623</v>
      </c>
      <c r="B711" t="s">
        <v>1624</v>
      </c>
      <c r="C711" t="s">
        <v>1616</v>
      </c>
      <c r="D711" t="s">
        <v>211</v>
      </c>
      <c r="F711">
        <v>4288.1400000000003</v>
      </c>
      <c r="H711">
        <v>943168596</v>
      </c>
      <c r="I711">
        <v>59807348.280000001</v>
      </c>
      <c r="J711">
        <v>13947.15</v>
      </c>
      <c r="L711">
        <v>15.77</v>
      </c>
      <c r="M711">
        <v>10.91</v>
      </c>
      <c r="N711">
        <v>46783.6</v>
      </c>
      <c r="P711">
        <v>1.04</v>
      </c>
      <c r="Q711">
        <v>4459.66</v>
      </c>
      <c r="S711">
        <v>0.4425</v>
      </c>
      <c r="T711">
        <v>0.4425</v>
      </c>
      <c r="V711">
        <v>26464751.609999999</v>
      </c>
      <c r="X711">
        <v>326537.12</v>
      </c>
      <c r="Y711">
        <v>9711434.7699999977</v>
      </c>
      <c r="Z711">
        <v>36502723.5</v>
      </c>
      <c r="AA711">
        <v>0.61033843749609562</v>
      </c>
      <c r="AB711">
        <v>1039448599</v>
      </c>
      <c r="AC711">
        <v>4.4891399999999998E-2</v>
      </c>
      <c r="AD711">
        <v>46662302.829999998</v>
      </c>
      <c r="AE711">
        <v>8937416.4100000001</v>
      </c>
      <c r="AF711">
        <v>35402168.020000003</v>
      </c>
      <c r="AH711">
        <v>1585531.67</v>
      </c>
      <c r="AJ711">
        <v>9093614.0199999996</v>
      </c>
      <c r="AK711">
        <v>44822319.159999996</v>
      </c>
      <c r="AL711">
        <v>0.74944501719346246</v>
      </c>
      <c r="AO711">
        <v>76.148894392440539</v>
      </c>
      <c r="AP711">
        <v>7.2851455729985044E-3</v>
      </c>
    </row>
    <row r="712" spans="1:42" x14ac:dyDescent="0.25">
      <c r="A712" t="s">
        <v>1625</v>
      </c>
      <c r="B712" t="s">
        <v>1626</v>
      </c>
      <c r="C712" t="s">
        <v>1616</v>
      </c>
      <c r="D712" t="s">
        <v>211</v>
      </c>
      <c r="F712">
        <v>292.3</v>
      </c>
      <c r="H712">
        <v>107106793</v>
      </c>
      <c r="I712">
        <v>3782203.58</v>
      </c>
      <c r="J712">
        <v>12939.45</v>
      </c>
      <c r="L712">
        <v>28.31</v>
      </c>
      <c r="M712">
        <v>19.59</v>
      </c>
      <c r="N712">
        <v>5726.15</v>
      </c>
      <c r="P712">
        <v>58.67</v>
      </c>
      <c r="Q712">
        <v>17149.240000000002</v>
      </c>
      <c r="S712">
        <v>0.86099999999999999</v>
      </c>
      <c r="T712">
        <v>0.86099999999999999</v>
      </c>
      <c r="V712">
        <v>3256477.28</v>
      </c>
      <c r="X712">
        <v>29666.28</v>
      </c>
      <c r="Y712">
        <v>239934.28</v>
      </c>
      <c r="Z712">
        <v>3526077.8399999994</v>
      </c>
      <c r="AA712">
        <v>0.93228134483443093</v>
      </c>
      <c r="AB712">
        <v>113466441</v>
      </c>
      <c r="AC712">
        <v>3.6028200000000003E-2</v>
      </c>
      <c r="AD712">
        <v>4087991.62</v>
      </c>
      <c r="AE712">
        <v>715933.84</v>
      </c>
      <c r="AF712">
        <v>3972411.12</v>
      </c>
      <c r="AH712">
        <v>38571.83</v>
      </c>
      <c r="AJ712">
        <v>237322.23999999999</v>
      </c>
      <c r="AK712">
        <v>4239399.6399999997</v>
      </c>
      <c r="AL712">
        <v>1.1208808701936661</v>
      </c>
      <c r="AO712">
        <v>101.49257612042422</v>
      </c>
      <c r="AP712">
        <v>6.997754993440534E-3</v>
      </c>
    </row>
    <row r="713" spans="1:42" x14ac:dyDescent="0.25">
      <c r="A713" t="s">
        <v>1627</v>
      </c>
      <c r="B713" t="s">
        <v>1628</v>
      </c>
      <c r="C713" t="s">
        <v>1616</v>
      </c>
      <c r="D713" t="s">
        <v>102</v>
      </c>
      <c r="F713">
        <v>376.87</v>
      </c>
      <c r="H713">
        <v>76950587</v>
      </c>
      <c r="I713">
        <v>5603005.9000000004</v>
      </c>
      <c r="J713">
        <v>14867.21</v>
      </c>
      <c r="L713">
        <v>13.73</v>
      </c>
      <c r="M713">
        <v>13.73</v>
      </c>
      <c r="N713">
        <v>5174.42</v>
      </c>
      <c r="P713">
        <v>3.24</v>
      </c>
      <c r="Q713">
        <v>1221.05</v>
      </c>
      <c r="S713">
        <v>0.60060000000000002</v>
      </c>
      <c r="T713">
        <v>0.60060000000000002</v>
      </c>
      <c r="V713">
        <v>3365165.34</v>
      </c>
      <c r="X713">
        <v>116318.85</v>
      </c>
      <c r="Y713">
        <v>581050.28000000014</v>
      </c>
      <c r="Z713">
        <v>4062534.47</v>
      </c>
      <c r="AA713">
        <v>0.72506339320470825</v>
      </c>
      <c r="AB713">
        <v>82326545</v>
      </c>
      <c r="AC713">
        <v>5.2271600000000001E-2</v>
      </c>
      <c r="AD713">
        <v>4303340.22</v>
      </c>
      <c r="AE713">
        <v>563467.82999999996</v>
      </c>
      <c r="AF713">
        <v>3928633.17</v>
      </c>
      <c r="AH713">
        <v>191833.48</v>
      </c>
      <c r="AJ713">
        <v>528308.23</v>
      </c>
      <c r="AK713">
        <v>4573260.25</v>
      </c>
      <c r="AL713">
        <v>0.81621549782769276</v>
      </c>
      <c r="AO713">
        <v>308.64449279592435</v>
      </c>
      <c r="AP713">
        <v>2.5434557327018509E-2</v>
      </c>
    </row>
    <row r="714" spans="1:42" x14ac:dyDescent="0.25">
      <c r="A714" t="s">
        <v>1629</v>
      </c>
      <c r="B714" t="s">
        <v>1630</v>
      </c>
      <c r="C714" t="s">
        <v>1616</v>
      </c>
      <c r="D714" t="s">
        <v>211</v>
      </c>
      <c r="F714">
        <v>2373.9699999999998</v>
      </c>
      <c r="H714">
        <v>572100160</v>
      </c>
      <c r="I714">
        <v>31492909.940000001</v>
      </c>
      <c r="J714">
        <v>13265.92</v>
      </c>
      <c r="L714">
        <v>18.16</v>
      </c>
      <c r="M714">
        <v>12.57</v>
      </c>
      <c r="N714">
        <v>29840.799999999999</v>
      </c>
      <c r="P714">
        <v>0.4</v>
      </c>
      <c r="Q714">
        <v>949.58</v>
      </c>
      <c r="S714">
        <v>0.53610000000000002</v>
      </c>
      <c r="T714">
        <v>0.53610000000000002</v>
      </c>
      <c r="V714">
        <v>16883349.010000002</v>
      </c>
      <c r="X714">
        <v>307219.98</v>
      </c>
      <c r="Y714">
        <v>3359665.6199999996</v>
      </c>
      <c r="Z714">
        <v>20550234.610000003</v>
      </c>
      <c r="AA714">
        <v>0.65253527378550025</v>
      </c>
      <c r="AB714">
        <v>641453470</v>
      </c>
      <c r="AC714">
        <v>3.2266299999999998E-2</v>
      </c>
      <c r="AD714">
        <v>20697330.09</v>
      </c>
      <c r="AE714">
        <v>2044675.25</v>
      </c>
      <c r="AF714">
        <v>18928024.260000002</v>
      </c>
      <c r="AH714">
        <v>254418.88</v>
      </c>
      <c r="AJ714">
        <v>3271264.03</v>
      </c>
      <c r="AK714">
        <v>22506508.270000003</v>
      </c>
      <c r="AL714">
        <v>0.71465318107723907</v>
      </c>
      <c r="AO714">
        <v>129.4119049524636</v>
      </c>
      <c r="AP714">
        <v>1.3650272903927445E-2</v>
      </c>
    </row>
    <row r="715" spans="1:42" x14ac:dyDescent="0.25">
      <c r="A715" t="s">
        <v>1631</v>
      </c>
      <c r="B715" t="s">
        <v>1632</v>
      </c>
      <c r="C715" t="s">
        <v>1616</v>
      </c>
      <c r="D715" t="s">
        <v>211</v>
      </c>
      <c r="F715">
        <v>371.88</v>
      </c>
      <c r="H715">
        <v>70925369</v>
      </c>
      <c r="I715">
        <v>5364534.3499999996</v>
      </c>
      <c r="J715">
        <v>14425.44</v>
      </c>
      <c r="L715">
        <v>13.22</v>
      </c>
      <c r="M715">
        <v>9.15</v>
      </c>
      <c r="N715">
        <v>3402.7</v>
      </c>
      <c r="P715">
        <v>7.72</v>
      </c>
      <c r="Q715">
        <v>2870.91</v>
      </c>
      <c r="S715">
        <v>0.3468</v>
      </c>
      <c r="T715">
        <v>0.3468</v>
      </c>
      <c r="V715">
        <v>1860420.51</v>
      </c>
      <c r="X715">
        <v>28138.22</v>
      </c>
      <c r="Y715">
        <v>1521610.72</v>
      </c>
      <c r="Z715">
        <v>3410169.45</v>
      </c>
      <c r="AA715">
        <v>0.63568787661877879</v>
      </c>
      <c r="AB715">
        <v>75699634</v>
      </c>
      <c r="AC715">
        <v>3.5788199999999999E-2</v>
      </c>
      <c r="AD715">
        <v>2709153.64</v>
      </c>
      <c r="AE715">
        <v>294340.64</v>
      </c>
      <c r="AF715">
        <v>2154761.15</v>
      </c>
      <c r="AH715">
        <v>318014.71999999997</v>
      </c>
      <c r="AJ715">
        <v>1405754.1</v>
      </c>
      <c r="AK715">
        <v>3588653.47</v>
      </c>
      <c r="AL715">
        <v>0.66895898802474818</v>
      </c>
      <c r="AO715">
        <v>75.6647843390341</v>
      </c>
      <c r="AP715">
        <v>7.8408852332014101E-3</v>
      </c>
    </row>
    <row r="716" spans="1:42" x14ac:dyDescent="0.25">
      <c r="A716" t="s">
        <v>1633</v>
      </c>
      <c r="B716" t="s">
        <v>1634</v>
      </c>
      <c r="C716" t="s">
        <v>1616</v>
      </c>
      <c r="D716" t="s">
        <v>211</v>
      </c>
      <c r="F716">
        <v>681.75</v>
      </c>
      <c r="H716">
        <v>228504275</v>
      </c>
      <c r="I716">
        <v>8348605.6399999997</v>
      </c>
      <c r="J716">
        <v>12245.84</v>
      </c>
      <c r="L716">
        <v>27.37</v>
      </c>
      <c r="M716">
        <v>18.940000000000001</v>
      </c>
      <c r="N716">
        <v>12912.34</v>
      </c>
      <c r="P716">
        <v>49.14</v>
      </c>
      <c r="Q716">
        <v>33501.19</v>
      </c>
      <c r="S716">
        <v>0.83960000000000001</v>
      </c>
      <c r="T716">
        <v>0.83960000000000001</v>
      </c>
      <c r="V716">
        <v>7009489.29</v>
      </c>
      <c r="X716">
        <v>189940.83</v>
      </c>
      <c r="Y716">
        <v>715609.72999999986</v>
      </c>
      <c r="Z716">
        <v>7915039.8499999996</v>
      </c>
      <c r="AA716">
        <v>0.94806728108910887</v>
      </c>
      <c r="AB716">
        <v>238408888</v>
      </c>
      <c r="AC716">
        <v>4.4018700000000001E-2</v>
      </c>
      <c r="AD716">
        <v>10494449.310000001</v>
      </c>
      <c r="AE716">
        <v>2925972.43</v>
      </c>
      <c r="AF716">
        <v>9935461.7200000007</v>
      </c>
      <c r="AH716">
        <v>51464.12</v>
      </c>
      <c r="AJ716">
        <v>712937.05</v>
      </c>
      <c r="AK716">
        <v>10838339.600000001</v>
      </c>
      <c r="AL716">
        <v>1.2982215315179269</v>
      </c>
      <c r="AO716">
        <v>278.60774477447745</v>
      </c>
      <c r="AP716">
        <v>1.7524901138916145E-2</v>
      </c>
    </row>
    <row r="717" spans="1:42" x14ac:dyDescent="0.25">
      <c r="A717" t="s">
        <v>1635</v>
      </c>
      <c r="B717" t="s">
        <v>1636</v>
      </c>
      <c r="C717" t="s">
        <v>1616</v>
      </c>
      <c r="D717" t="s">
        <v>211</v>
      </c>
      <c r="F717">
        <v>7252.31</v>
      </c>
      <c r="H717">
        <v>1699841018</v>
      </c>
      <c r="I717">
        <v>96665490.510000005</v>
      </c>
      <c r="J717">
        <v>13328.92</v>
      </c>
      <c r="L717">
        <v>17.579999999999998</v>
      </c>
      <c r="M717">
        <v>12.17</v>
      </c>
      <c r="N717">
        <v>88260.61</v>
      </c>
      <c r="P717">
        <v>0.05</v>
      </c>
      <c r="Q717">
        <v>362.61</v>
      </c>
      <c r="S717">
        <v>0.51349999999999996</v>
      </c>
      <c r="T717">
        <v>0.51349999999999996</v>
      </c>
      <c r="V717">
        <v>49637729.369999997</v>
      </c>
      <c r="X717">
        <v>870224.21</v>
      </c>
      <c r="Y717">
        <v>13290905.710000001</v>
      </c>
      <c r="Z717">
        <v>63798859.289999999</v>
      </c>
      <c r="AA717">
        <v>0.65999622981688622</v>
      </c>
      <c r="AB717">
        <v>1844696655</v>
      </c>
      <c r="AC717">
        <v>3.7541699999999997E-2</v>
      </c>
      <c r="AD717">
        <v>69253048.409999996</v>
      </c>
      <c r="AE717">
        <v>10072466.32</v>
      </c>
      <c r="AF717">
        <v>59710195.689999998</v>
      </c>
      <c r="AH717">
        <v>1033388.56</v>
      </c>
      <c r="AJ717">
        <v>12939549.699999999</v>
      </c>
      <c r="AK717">
        <v>73519969.599999994</v>
      </c>
      <c r="AL717">
        <v>0.76056066350167006</v>
      </c>
      <c r="AO717">
        <v>119.99269336252861</v>
      </c>
      <c r="AP717">
        <v>1.1836569230572696E-2</v>
      </c>
    </row>
    <row r="718" spans="1:42" x14ac:dyDescent="0.25">
      <c r="A718" t="s">
        <v>1637</v>
      </c>
      <c r="B718" t="s">
        <v>1638</v>
      </c>
      <c r="C718" t="s">
        <v>1616</v>
      </c>
      <c r="D718" t="s">
        <v>102</v>
      </c>
      <c r="F718">
        <v>2545.29</v>
      </c>
      <c r="H718">
        <v>223618229</v>
      </c>
      <c r="I718">
        <v>42004136.25</v>
      </c>
      <c r="J718">
        <v>16502.689999999999</v>
      </c>
      <c r="L718">
        <v>5.32</v>
      </c>
      <c r="M718">
        <v>5.32</v>
      </c>
      <c r="N718">
        <v>13540.94</v>
      </c>
      <c r="P718">
        <v>43.69</v>
      </c>
      <c r="Q718">
        <v>111203.72</v>
      </c>
      <c r="S718">
        <v>0.17449999999999999</v>
      </c>
      <c r="T718">
        <v>0.17449999999999999</v>
      </c>
      <c r="V718">
        <v>7329721.7699999996</v>
      </c>
      <c r="X718">
        <v>643222.62</v>
      </c>
      <c r="Y718">
        <v>17484548.719999999</v>
      </c>
      <c r="Z718">
        <v>25457493.109999999</v>
      </c>
      <c r="AA718">
        <v>0.60607110115256801</v>
      </c>
      <c r="AB718">
        <v>246098072</v>
      </c>
      <c r="AC718">
        <v>5.1939899999999997E-2</v>
      </c>
      <c r="AD718">
        <v>12782309.24</v>
      </c>
      <c r="AE718">
        <v>951476.51</v>
      </c>
      <c r="AF718">
        <v>8281198.2800000003</v>
      </c>
      <c r="AH718">
        <v>2874083.01</v>
      </c>
      <c r="AJ718">
        <v>16352364.359999999</v>
      </c>
      <c r="AK718">
        <v>25276785.259999998</v>
      </c>
      <c r="AL718">
        <v>0.60176895697980215</v>
      </c>
      <c r="AO718">
        <v>252.7109366712634</v>
      </c>
      <c r="AP718">
        <v>2.5447168751237002E-2</v>
      </c>
    </row>
    <row r="719" spans="1:42" x14ac:dyDescent="0.25">
      <c r="A719" t="s">
        <v>1639</v>
      </c>
      <c r="B719" t="s">
        <v>1640</v>
      </c>
      <c r="C719" t="s">
        <v>1616</v>
      </c>
      <c r="D719" t="s">
        <v>222</v>
      </c>
      <c r="F719">
        <v>661.99</v>
      </c>
      <c r="H719">
        <v>317481128</v>
      </c>
      <c r="I719">
        <v>9575426.2100000009</v>
      </c>
      <c r="J719">
        <v>14464.6</v>
      </c>
      <c r="L719">
        <v>33.15</v>
      </c>
      <c r="M719">
        <v>10.199999999999999</v>
      </c>
      <c r="N719">
        <v>6752.29</v>
      </c>
      <c r="P719">
        <v>2.99</v>
      </c>
      <c r="Q719">
        <v>1979.35</v>
      </c>
      <c r="S719">
        <v>0.4032</v>
      </c>
      <c r="T719">
        <v>0.4032</v>
      </c>
      <c r="V719">
        <v>3860811.84</v>
      </c>
      <c r="X719">
        <v>457506.76</v>
      </c>
      <c r="Y719">
        <v>1217902.58</v>
      </c>
      <c r="Z719">
        <v>5536221.1799999997</v>
      </c>
      <c r="AA719">
        <v>0.57816968755064946</v>
      </c>
      <c r="AB719">
        <v>345992546</v>
      </c>
      <c r="AC719">
        <v>2.2060900000000001E-2</v>
      </c>
      <c r="AD719">
        <v>7632906.9500000002</v>
      </c>
      <c r="AE719">
        <v>1520908.74</v>
      </c>
      <c r="AF719">
        <v>5381720.5800000001</v>
      </c>
      <c r="AH719">
        <v>154430.39999999999</v>
      </c>
      <c r="AJ719">
        <v>1152759.1499999999</v>
      </c>
      <c r="AK719">
        <v>6991986.4900000002</v>
      </c>
      <c r="AL719">
        <v>0.7302010726893795</v>
      </c>
      <c r="AO719">
        <v>691.10826447529416</v>
      </c>
      <c r="AP719">
        <v>6.5433015446229786E-2</v>
      </c>
    </row>
    <row r="720" spans="1:42" x14ac:dyDescent="0.25">
      <c r="A720" t="s">
        <v>1641</v>
      </c>
      <c r="B720" t="s">
        <v>1642</v>
      </c>
      <c r="C720" t="s">
        <v>1616</v>
      </c>
      <c r="D720" t="s">
        <v>222</v>
      </c>
      <c r="F720">
        <v>5783.15</v>
      </c>
      <c r="H720">
        <v>2596873511</v>
      </c>
      <c r="I720">
        <v>81391029.379999995</v>
      </c>
      <c r="J720">
        <v>14073.82</v>
      </c>
      <c r="L720">
        <v>31.9</v>
      </c>
      <c r="M720">
        <v>9.81</v>
      </c>
      <c r="N720">
        <v>56732.7</v>
      </c>
      <c r="P720">
        <v>4.49</v>
      </c>
      <c r="Q720">
        <v>25966.34</v>
      </c>
      <c r="S720">
        <v>0.38190000000000002</v>
      </c>
      <c r="T720">
        <v>0.38190000000000002</v>
      </c>
      <c r="V720">
        <v>31083234.120000001</v>
      </c>
      <c r="X720">
        <v>1304156.8400000001</v>
      </c>
      <c r="Y720">
        <v>15185602.669999998</v>
      </c>
      <c r="Z720">
        <v>47572993.629999995</v>
      </c>
      <c r="AA720">
        <v>0.58449922543540134</v>
      </c>
      <c r="AB720">
        <v>2834737030</v>
      </c>
      <c r="AC720">
        <v>2.4210499999999999E-2</v>
      </c>
      <c r="AD720">
        <v>68630400.859999999</v>
      </c>
      <c r="AE720">
        <v>14339262.970000001</v>
      </c>
      <c r="AF720">
        <v>45422497.090000004</v>
      </c>
      <c r="AH720">
        <v>395761.16</v>
      </c>
      <c r="AJ720">
        <v>15021163.6</v>
      </c>
      <c r="AK720">
        <v>61747817.530000009</v>
      </c>
      <c r="AL720">
        <v>0.75865630402228501</v>
      </c>
      <c r="AO720">
        <v>225.50977235589605</v>
      </c>
      <c r="AP720">
        <v>2.1120695308241122E-2</v>
      </c>
    </row>
    <row r="721" spans="1:42" x14ac:dyDescent="0.25">
      <c r="A721" t="s">
        <v>1643</v>
      </c>
      <c r="B721" t="s">
        <v>1644</v>
      </c>
      <c r="C721" t="s">
        <v>1616</v>
      </c>
      <c r="D721" t="s">
        <v>222</v>
      </c>
      <c r="F721">
        <v>2155</v>
      </c>
      <c r="H721">
        <v>994959014</v>
      </c>
      <c r="I721">
        <v>32031115.149999999</v>
      </c>
      <c r="J721">
        <v>14863.62</v>
      </c>
      <c r="L721">
        <v>31.06</v>
      </c>
      <c r="M721">
        <v>9.5500000000000007</v>
      </c>
      <c r="N721">
        <v>20580.25</v>
      </c>
      <c r="P721">
        <v>5.66</v>
      </c>
      <c r="Q721">
        <v>12197.3</v>
      </c>
      <c r="S721">
        <v>0.36799999999999999</v>
      </c>
      <c r="T721">
        <v>0.36799999999999999</v>
      </c>
      <c r="V721">
        <v>11787450.369999999</v>
      </c>
      <c r="X721">
        <v>342621.16</v>
      </c>
      <c r="Y721">
        <v>5528319.8999999994</v>
      </c>
      <c r="Z721">
        <v>17658391.43</v>
      </c>
      <c r="AA721">
        <v>0.55128868749360416</v>
      </c>
      <c r="AB721">
        <v>1099777421</v>
      </c>
      <c r="AC721">
        <v>2.0732899999999999E-2</v>
      </c>
      <c r="AD721">
        <v>22801575.289999999</v>
      </c>
      <c r="AE721">
        <v>4053197.97</v>
      </c>
      <c r="AF721">
        <v>15840648.34</v>
      </c>
      <c r="AH721">
        <v>464976.83</v>
      </c>
      <c r="AJ721">
        <v>5319679.53</v>
      </c>
      <c r="AK721">
        <v>21502949.030000001</v>
      </c>
      <c r="AL721">
        <v>0.67131440567407163</v>
      </c>
      <c r="AO721">
        <v>158.98893735498839</v>
      </c>
      <c r="AP721">
        <v>1.5933682376402858E-2</v>
      </c>
    </row>
    <row r="722" spans="1:42" x14ac:dyDescent="0.25">
      <c r="A722" t="s">
        <v>1645</v>
      </c>
      <c r="B722" t="s">
        <v>1646</v>
      </c>
      <c r="C722" t="s">
        <v>1616</v>
      </c>
      <c r="D722" t="s">
        <v>222</v>
      </c>
      <c r="F722">
        <v>617.32000000000005</v>
      </c>
      <c r="H722">
        <v>332036616</v>
      </c>
      <c r="I722">
        <v>8567699.7200000007</v>
      </c>
      <c r="J722">
        <v>13878.86</v>
      </c>
      <c r="L722">
        <v>38.75</v>
      </c>
      <c r="M722">
        <v>11.92</v>
      </c>
      <c r="N722">
        <v>7358.45</v>
      </c>
      <c r="P722">
        <v>0</v>
      </c>
      <c r="Q722">
        <v>0</v>
      </c>
      <c r="S722">
        <v>0.49940000000000001</v>
      </c>
      <c r="T722">
        <v>0.49940000000000001</v>
      </c>
      <c r="V722">
        <v>4278709.24</v>
      </c>
      <c r="X722">
        <v>142637.10999999999</v>
      </c>
      <c r="Y722">
        <v>1438319.37</v>
      </c>
      <c r="Z722">
        <v>5859665.7200000007</v>
      </c>
      <c r="AA722">
        <v>0.68392519713564381</v>
      </c>
      <c r="AB722">
        <v>364569935</v>
      </c>
      <c r="AC722">
        <v>2.5911699999999999E-2</v>
      </c>
      <c r="AD722">
        <v>9446626.7799999993</v>
      </c>
      <c r="AE722">
        <v>2580858.0099999998</v>
      </c>
      <c r="AF722">
        <v>6859567.25</v>
      </c>
      <c r="AH722">
        <v>51676.03</v>
      </c>
      <c r="AJ722">
        <v>1421985.87</v>
      </c>
      <c r="AK722">
        <v>8424190.2300000004</v>
      </c>
      <c r="AL722">
        <v>0.98324993934311222</v>
      </c>
      <c r="AO722">
        <v>231.05862437633638</v>
      </c>
      <c r="AP722">
        <v>1.6931848178361943E-2</v>
      </c>
    </row>
    <row r="723" spans="1:42" x14ac:dyDescent="0.25">
      <c r="A723" t="s">
        <v>1647</v>
      </c>
      <c r="B723" t="s">
        <v>1648</v>
      </c>
      <c r="C723" t="s">
        <v>1616</v>
      </c>
      <c r="D723" t="s">
        <v>102</v>
      </c>
      <c r="F723">
        <v>9060.3700000000008</v>
      </c>
      <c r="H723">
        <v>1256814060</v>
      </c>
      <c r="I723">
        <v>117499563.81999999</v>
      </c>
      <c r="J723">
        <v>12968.51</v>
      </c>
      <c r="L723">
        <v>10.69</v>
      </c>
      <c r="M723">
        <v>10.69</v>
      </c>
      <c r="N723">
        <v>96855.35</v>
      </c>
      <c r="P723">
        <v>1.53</v>
      </c>
      <c r="Q723">
        <v>13862.36</v>
      </c>
      <c r="S723">
        <v>0.43020000000000003</v>
      </c>
      <c r="T723">
        <v>0.43020000000000003</v>
      </c>
      <c r="V723">
        <v>50548312.350000001</v>
      </c>
      <c r="X723">
        <v>484945.71</v>
      </c>
      <c r="Y723">
        <v>27123406.939999998</v>
      </c>
      <c r="Z723">
        <v>78156665</v>
      </c>
      <c r="AA723">
        <v>0.66516557559081502</v>
      </c>
      <c r="AB723">
        <v>1385447209</v>
      </c>
      <c r="AC723">
        <v>4.2979099999999999E-2</v>
      </c>
      <c r="AD723">
        <v>59545274.140000001</v>
      </c>
      <c r="AE723">
        <v>3870492.96</v>
      </c>
      <c r="AF723">
        <v>54418805.310000002</v>
      </c>
      <c r="AH723">
        <v>434282.15</v>
      </c>
      <c r="AJ723">
        <v>26977994.32</v>
      </c>
      <c r="AK723">
        <v>81881745.340000004</v>
      </c>
      <c r="AL723">
        <v>0.69686850468173944</v>
      </c>
      <c r="AO723">
        <v>53.523830704485576</v>
      </c>
      <c r="AP723">
        <v>5.9225131069977266E-3</v>
      </c>
    </row>
    <row r="724" spans="1:42" x14ac:dyDescent="0.25">
      <c r="A724" t="s">
        <v>1649</v>
      </c>
      <c r="B724" t="s">
        <v>1650</v>
      </c>
      <c r="C724" t="s">
        <v>1616</v>
      </c>
      <c r="D724" t="s">
        <v>211</v>
      </c>
      <c r="F724">
        <v>964.98</v>
      </c>
      <c r="H724">
        <v>210620633</v>
      </c>
      <c r="I724">
        <v>13500572.029999999</v>
      </c>
      <c r="J724">
        <v>13990.52</v>
      </c>
      <c r="L724">
        <v>15.6</v>
      </c>
      <c r="M724">
        <v>10.8</v>
      </c>
      <c r="N724">
        <v>10421.780000000001</v>
      </c>
      <c r="P724">
        <v>1.27</v>
      </c>
      <c r="Q724">
        <v>1225.52</v>
      </c>
      <c r="S724">
        <v>0.43640000000000001</v>
      </c>
      <c r="T724">
        <v>0.43640000000000001</v>
      </c>
      <c r="V724">
        <v>5891649.6299999999</v>
      </c>
      <c r="X724">
        <v>610217.13</v>
      </c>
      <c r="Y724">
        <v>2107844.77</v>
      </c>
      <c r="Z724">
        <v>8609711.5299999993</v>
      </c>
      <c r="AA724">
        <v>0.63772938738211371</v>
      </c>
      <c r="AB724">
        <v>232526105</v>
      </c>
      <c r="AC724">
        <v>2.7459500000000001E-2</v>
      </c>
      <c r="AD724">
        <v>6385050.5800000001</v>
      </c>
      <c r="AE724">
        <v>215320.17</v>
      </c>
      <c r="AF724">
        <v>6106969.7999999998</v>
      </c>
      <c r="AH724">
        <v>518459.2</v>
      </c>
      <c r="AJ724">
        <v>1920022.23</v>
      </c>
      <c r="AK724">
        <v>8637209.1600000001</v>
      </c>
      <c r="AL724">
        <v>0.63976616256015051</v>
      </c>
      <c r="AO724">
        <v>632.36246347074552</v>
      </c>
      <c r="AP724">
        <v>7.0649803506668815E-2</v>
      </c>
    </row>
    <row r="725" spans="1:42" x14ac:dyDescent="0.25">
      <c r="A725" t="s">
        <v>1651</v>
      </c>
      <c r="B725" t="s">
        <v>1652</v>
      </c>
      <c r="C725" t="s">
        <v>1616</v>
      </c>
      <c r="D725" t="s">
        <v>102</v>
      </c>
      <c r="F725">
        <v>5871.52</v>
      </c>
      <c r="H725">
        <v>820376184</v>
      </c>
      <c r="I725">
        <v>85607393.810000002</v>
      </c>
      <c r="J725">
        <v>14580.1</v>
      </c>
      <c r="L725">
        <v>9.58</v>
      </c>
      <c r="M725">
        <v>9.58</v>
      </c>
      <c r="N725">
        <v>56249.16</v>
      </c>
      <c r="P725">
        <v>5.52</v>
      </c>
      <c r="Q725">
        <v>32410.79</v>
      </c>
      <c r="S725">
        <v>0.36959999999999998</v>
      </c>
      <c r="T725">
        <v>0.36959999999999998</v>
      </c>
      <c r="V725">
        <v>31640492.75</v>
      </c>
      <c r="X725">
        <v>830476.65</v>
      </c>
      <c r="Y725">
        <v>21074003.879999999</v>
      </c>
      <c r="Z725">
        <v>53544973.280000001</v>
      </c>
      <c r="AA725">
        <v>0.62547136289231697</v>
      </c>
      <c r="AB725">
        <v>849360941</v>
      </c>
      <c r="AC725">
        <v>5.5662999999999997E-2</v>
      </c>
      <c r="AD725">
        <v>47277978.049999997</v>
      </c>
      <c r="AE725">
        <v>5779614.5599999996</v>
      </c>
      <c r="AF725">
        <v>37420107.310000002</v>
      </c>
      <c r="AH725">
        <v>2241371.58</v>
      </c>
      <c r="AJ725">
        <v>20234546.030000001</v>
      </c>
      <c r="AK725">
        <v>58485129.990000002</v>
      </c>
      <c r="AL725">
        <v>0.6831784894632339</v>
      </c>
      <c r="AO725">
        <v>141.44150918331198</v>
      </c>
      <c r="AP725">
        <v>1.4199791470789206E-2</v>
      </c>
    </row>
    <row r="726" spans="1:42" x14ac:dyDescent="0.25">
      <c r="A726" t="s">
        <v>1653</v>
      </c>
      <c r="B726" t="s">
        <v>1654</v>
      </c>
      <c r="C726" t="s">
        <v>1655</v>
      </c>
      <c r="D726" t="s">
        <v>97</v>
      </c>
      <c r="F726">
        <v>24.66</v>
      </c>
      <c r="H726">
        <v>0</v>
      </c>
      <c r="I726">
        <v>314675.40000000002</v>
      </c>
      <c r="J726">
        <v>12760.55</v>
      </c>
      <c r="L726">
        <v>0</v>
      </c>
      <c r="M726">
        <v>0</v>
      </c>
      <c r="N726">
        <v>0</v>
      </c>
      <c r="P726">
        <v>0</v>
      </c>
      <c r="Q726">
        <v>0</v>
      </c>
      <c r="S726">
        <v>0</v>
      </c>
      <c r="T726">
        <v>0.1</v>
      </c>
      <c r="V726">
        <v>31467.54</v>
      </c>
      <c r="X726">
        <v>0</v>
      </c>
      <c r="Y726">
        <v>461572.45</v>
      </c>
      <c r="Z726">
        <v>493039.99</v>
      </c>
      <c r="AA726">
        <v>1</v>
      </c>
      <c r="AB726">
        <v>0</v>
      </c>
      <c r="AC726">
        <v>0</v>
      </c>
      <c r="AD726">
        <v>0</v>
      </c>
      <c r="AE726">
        <v>0</v>
      </c>
      <c r="AF726">
        <v>31467.54</v>
      </c>
      <c r="AH726">
        <v>0</v>
      </c>
      <c r="AJ726">
        <v>461572.45</v>
      </c>
      <c r="AK726">
        <v>493039.99</v>
      </c>
      <c r="AL726">
        <v>1.5668208890812563</v>
      </c>
      <c r="AO726">
        <v>0</v>
      </c>
      <c r="AP726">
        <v>0</v>
      </c>
    </row>
    <row r="727" spans="1:42" x14ac:dyDescent="0.25">
      <c r="A727" t="s">
        <v>1656</v>
      </c>
      <c r="B727" t="s">
        <v>1657</v>
      </c>
      <c r="C727" t="s">
        <v>1655</v>
      </c>
      <c r="D727" t="s">
        <v>97</v>
      </c>
      <c r="F727">
        <v>30</v>
      </c>
      <c r="H727">
        <v>0</v>
      </c>
      <c r="I727">
        <v>365366.81</v>
      </c>
      <c r="J727">
        <v>12178.89</v>
      </c>
      <c r="L727">
        <v>0</v>
      </c>
      <c r="M727">
        <v>0</v>
      </c>
      <c r="N727">
        <v>0</v>
      </c>
      <c r="P727">
        <v>0</v>
      </c>
      <c r="Q727">
        <v>0</v>
      </c>
      <c r="S727">
        <v>0</v>
      </c>
      <c r="T727">
        <v>0.1</v>
      </c>
      <c r="V727">
        <v>36536.68</v>
      </c>
      <c r="X727">
        <v>0</v>
      </c>
      <c r="Y727">
        <v>161982.74000000002</v>
      </c>
      <c r="Z727">
        <v>198519.42</v>
      </c>
      <c r="AA727">
        <v>0.54334278474829178</v>
      </c>
      <c r="AB727">
        <v>0</v>
      </c>
      <c r="AC727">
        <v>0</v>
      </c>
      <c r="AD727">
        <v>0</v>
      </c>
      <c r="AE727">
        <v>0</v>
      </c>
      <c r="AF727">
        <v>36536.68</v>
      </c>
      <c r="AH727">
        <v>0</v>
      </c>
      <c r="AJ727">
        <v>161982.74</v>
      </c>
      <c r="AK727">
        <v>198519.41999999998</v>
      </c>
      <c r="AL727">
        <v>0.54334278474829167</v>
      </c>
      <c r="AO727">
        <v>0</v>
      </c>
      <c r="AP727">
        <v>0</v>
      </c>
    </row>
    <row r="728" spans="1:42" x14ac:dyDescent="0.25">
      <c r="A728" t="s">
        <v>1658</v>
      </c>
      <c r="B728" t="s">
        <v>1659</v>
      </c>
      <c r="C728" t="s">
        <v>1655</v>
      </c>
      <c r="D728" t="s">
        <v>102</v>
      </c>
      <c r="F728">
        <v>396.46</v>
      </c>
      <c r="H728">
        <v>58993660</v>
      </c>
      <c r="I728">
        <v>4708119.03</v>
      </c>
      <c r="J728">
        <v>11875.39</v>
      </c>
      <c r="L728">
        <v>12.53</v>
      </c>
      <c r="M728">
        <v>12.53</v>
      </c>
      <c r="N728">
        <v>4967.6400000000003</v>
      </c>
      <c r="P728">
        <v>0.36</v>
      </c>
      <c r="Q728">
        <v>142.72</v>
      </c>
      <c r="S728">
        <v>0.53380000000000005</v>
      </c>
      <c r="T728">
        <v>0.53380000000000005</v>
      </c>
      <c r="V728">
        <v>2513193.9300000002</v>
      </c>
      <c r="X728">
        <v>256952.36</v>
      </c>
      <c r="Y728">
        <v>1033641.72</v>
      </c>
      <c r="Z728">
        <v>3803788.01</v>
      </c>
      <c r="AA728">
        <v>0.80792095224491378</v>
      </c>
      <c r="AB728">
        <v>62167914</v>
      </c>
      <c r="AC728">
        <v>3.5002900000000003E-2</v>
      </c>
      <c r="AD728">
        <v>2176057.27</v>
      </c>
      <c r="AE728">
        <v>0</v>
      </c>
      <c r="AF728">
        <v>2513193.9300000002</v>
      </c>
      <c r="AH728">
        <v>26265.84</v>
      </c>
      <c r="AJ728">
        <v>1028596.6</v>
      </c>
      <c r="AK728">
        <v>3798742.89</v>
      </c>
      <c r="AL728">
        <v>0.80684937355969943</v>
      </c>
      <c r="AO728">
        <v>648.11673308782724</v>
      </c>
      <c r="AP728">
        <v>6.7641419132738398E-2</v>
      </c>
    </row>
    <row r="729" spans="1:42" x14ac:dyDescent="0.25">
      <c r="A729" t="s">
        <v>1660</v>
      </c>
      <c r="B729" t="s">
        <v>1661</v>
      </c>
      <c r="C729" t="s">
        <v>1655</v>
      </c>
      <c r="D729" t="s">
        <v>102</v>
      </c>
      <c r="F729">
        <v>1945.29</v>
      </c>
      <c r="H729">
        <v>362787975</v>
      </c>
      <c r="I729">
        <v>22729531.18</v>
      </c>
      <c r="J729">
        <v>11684.39</v>
      </c>
      <c r="L729">
        <v>15.96</v>
      </c>
      <c r="M729">
        <v>15.96</v>
      </c>
      <c r="N729">
        <v>31046.82</v>
      </c>
      <c r="P729">
        <v>16.239999999999998</v>
      </c>
      <c r="Q729">
        <v>31591.5</v>
      </c>
      <c r="S729">
        <v>0.71589999999999998</v>
      </c>
      <c r="T729">
        <v>0.71589999999999998</v>
      </c>
      <c r="V729">
        <v>16272071.369999999</v>
      </c>
      <c r="X729">
        <v>246629.31</v>
      </c>
      <c r="Y729">
        <v>3258672.34</v>
      </c>
      <c r="Z729">
        <v>19777373.02</v>
      </c>
      <c r="AA729">
        <v>0.87011794758892158</v>
      </c>
      <c r="AB729">
        <v>362787975</v>
      </c>
      <c r="AC729">
        <v>3.4124399999999999E-2</v>
      </c>
      <c r="AD729">
        <v>12379921.970000001</v>
      </c>
      <c r="AE729">
        <v>0</v>
      </c>
      <c r="AF729">
        <v>16272071.369999999</v>
      </c>
      <c r="AH729">
        <v>78810</v>
      </c>
      <c r="AJ729">
        <v>3248436.33</v>
      </c>
      <c r="AK729">
        <v>19767137.009999998</v>
      </c>
      <c r="AL729">
        <v>0.86966760790004105</v>
      </c>
      <c r="AO729">
        <v>126.78279845164474</v>
      </c>
      <c r="AP729">
        <v>1.2476733978989102E-2</v>
      </c>
    </row>
    <row r="730" spans="1:42" x14ac:dyDescent="0.25">
      <c r="A730" t="s">
        <v>1662</v>
      </c>
      <c r="B730" t="s">
        <v>1663</v>
      </c>
      <c r="C730" t="s">
        <v>1655</v>
      </c>
      <c r="D730" t="s">
        <v>102</v>
      </c>
      <c r="F730">
        <v>2678</v>
      </c>
      <c r="H730">
        <v>468211520</v>
      </c>
      <c r="I730">
        <v>31786392.420000002</v>
      </c>
      <c r="J730">
        <v>11869.45</v>
      </c>
      <c r="L730">
        <v>14.72</v>
      </c>
      <c r="M730">
        <v>14.72</v>
      </c>
      <c r="N730">
        <v>39420.160000000003</v>
      </c>
      <c r="P730">
        <v>7.78</v>
      </c>
      <c r="Q730">
        <v>20834.84</v>
      </c>
      <c r="S730">
        <v>0.65359999999999996</v>
      </c>
      <c r="T730">
        <v>0.65359999999999996</v>
      </c>
      <c r="V730">
        <v>20775586.079999998</v>
      </c>
      <c r="X730">
        <v>312950.87</v>
      </c>
      <c r="Y730">
        <v>4478450.3999999994</v>
      </c>
      <c r="Z730">
        <v>25566987.349999998</v>
      </c>
      <c r="AA730">
        <v>0.80433749801418941</v>
      </c>
      <c r="AB730">
        <v>468211520</v>
      </c>
      <c r="AC730">
        <v>3.4269899999999999E-2</v>
      </c>
      <c r="AD730">
        <v>16045561.960000001</v>
      </c>
      <c r="AE730">
        <v>0</v>
      </c>
      <c r="AF730">
        <v>20775586.079999998</v>
      </c>
      <c r="AH730">
        <v>208011.58</v>
      </c>
      <c r="AJ730">
        <v>4437750.33</v>
      </c>
      <c r="AK730">
        <v>25526287.280000001</v>
      </c>
      <c r="AL730">
        <v>0.80305707369103196</v>
      </c>
      <c r="AO730">
        <v>116.8599215832711</v>
      </c>
      <c r="AP730">
        <v>1.2259944682405845E-2</v>
      </c>
    </row>
    <row r="731" spans="1:42" x14ac:dyDescent="0.25">
      <c r="A731" t="s">
        <v>1664</v>
      </c>
      <c r="B731" t="s">
        <v>1665</v>
      </c>
      <c r="C731" t="s">
        <v>1666</v>
      </c>
      <c r="D731" t="s">
        <v>102</v>
      </c>
      <c r="F731">
        <v>208</v>
      </c>
      <c r="H731">
        <v>18794128</v>
      </c>
      <c r="I731">
        <v>2666448.77</v>
      </c>
      <c r="J731">
        <v>12819.46</v>
      </c>
      <c r="L731">
        <v>7.04</v>
      </c>
      <c r="M731">
        <v>7.04</v>
      </c>
      <c r="N731">
        <v>1464.32</v>
      </c>
      <c r="P731">
        <v>23.91</v>
      </c>
      <c r="Q731">
        <v>4973.28</v>
      </c>
      <c r="S731">
        <v>0.2442</v>
      </c>
      <c r="T731">
        <v>0.2442</v>
      </c>
      <c r="V731">
        <v>651146.78</v>
      </c>
      <c r="X731">
        <v>25166.22</v>
      </c>
      <c r="Y731">
        <v>1205625.8899999999</v>
      </c>
      <c r="Z731">
        <v>1881938.89</v>
      </c>
      <c r="AA731">
        <v>0.70578475430450516</v>
      </c>
      <c r="AB731">
        <v>18794128</v>
      </c>
      <c r="AC731">
        <v>3.90531E-2</v>
      </c>
      <c r="AD731">
        <v>733968.96</v>
      </c>
      <c r="AE731">
        <v>20225.169999999998</v>
      </c>
      <c r="AF731">
        <v>671371.95</v>
      </c>
      <c r="AH731">
        <v>224584.82</v>
      </c>
      <c r="AJ731">
        <v>1139549.6100000001</v>
      </c>
      <c r="AK731">
        <v>1836087.78</v>
      </c>
      <c r="AL731">
        <v>0.68858918298287797</v>
      </c>
      <c r="AO731">
        <v>120.99144230769231</v>
      </c>
      <c r="AP731">
        <v>1.3706436192282703E-2</v>
      </c>
    </row>
    <row r="732" spans="1:42" x14ac:dyDescent="0.25">
      <c r="A732" t="s">
        <v>1667</v>
      </c>
      <c r="B732" t="s">
        <v>1668</v>
      </c>
      <c r="C732" t="s">
        <v>1666</v>
      </c>
      <c r="D732" t="s">
        <v>222</v>
      </c>
      <c r="F732">
        <v>48.83</v>
      </c>
      <c r="H732">
        <v>9449402</v>
      </c>
      <c r="I732">
        <v>659159.79</v>
      </c>
      <c r="J732">
        <v>13499.07</v>
      </c>
      <c r="L732">
        <v>14.33</v>
      </c>
      <c r="M732">
        <v>4.4000000000000004</v>
      </c>
      <c r="N732">
        <v>214.85</v>
      </c>
      <c r="P732">
        <v>56.7</v>
      </c>
      <c r="Q732">
        <v>2768.66</v>
      </c>
      <c r="S732">
        <v>0.14299999999999999</v>
      </c>
      <c r="T732">
        <v>0.14299999999999999</v>
      </c>
      <c r="V732">
        <v>94259.839999999997</v>
      </c>
      <c r="X732">
        <v>31508.91</v>
      </c>
      <c r="Y732">
        <v>278463.27</v>
      </c>
      <c r="Z732">
        <v>404232.02</v>
      </c>
      <c r="AA732">
        <v>0.61325345710180534</v>
      </c>
      <c r="AB732">
        <v>13273326</v>
      </c>
      <c r="AC732">
        <v>1.08135E-2</v>
      </c>
      <c r="AD732">
        <v>143531.10999999999</v>
      </c>
      <c r="AE732">
        <v>7045.79</v>
      </c>
      <c r="AF732">
        <v>101305.63</v>
      </c>
      <c r="AH732">
        <v>22137.279999999999</v>
      </c>
      <c r="AJ732">
        <v>269901.75</v>
      </c>
      <c r="AK732">
        <v>402716.29000000004</v>
      </c>
      <c r="AL732">
        <v>0.61095396914305111</v>
      </c>
      <c r="AO732">
        <v>645.27769813639156</v>
      </c>
      <c r="AP732">
        <v>7.8240962142355847E-2</v>
      </c>
    </row>
    <row r="733" spans="1:42" x14ac:dyDescent="0.25">
      <c r="A733" t="s">
        <v>1669</v>
      </c>
      <c r="B733" t="s">
        <v>1670</v>
      </c>
      <c r="C733" t="s">
        <v>1666</v>
      </c>
      <c r="D733" t="s">
        <v>102</v>
      </c>
      <c r="F733">
        <v>980.5</v>
      </c>
      <c r="H733">
        <v>213570405</v>
      </c>
      <c r="I733">
        <v>11966465.49</v>
      </c>
      <c r="J733">
        <v>12204.45</v>
      </c>
      <c r="L733">
        <v>17.84</v>
      </c>
      <c r="M733">
        <v>17.84</v>
      </c>
      <c r="N733">
        <v>17492.12</v>
      </c>
      <c r="P733">
        <v>34.92</v>
      </c>
      <c r="Q733">
        <v>34239.06</v>
      </c>
      <c r="S733">
        <v>0.79869999999999997</v>
      </c>
      <c r="T733">
        <v>0.79869999999999997</v>
      </c>
      <c r="V733">
        <v>9557615.9800000004</v>
      </c>
      <c r="X733">
        <v>2273463.85</v>
      </c>
      <c r="Y733">
        <v>821218.36</v>
      </c>
      <c r="Z733">
        <v>12652298.189999999</v>
      </c>
      <c r="AA733">
        <v>1</v>
      </c>
      <c r="AB733">
        <v>213570405</v>
      </c>
      <c r="AC733">
        <v>3.0007800000000001E-2</v>
      </c>
      <c r="AD733">
        <v>6408777.9900000002</v>
      </c>
      <c r="AE733">
        <v>0</v>
      </c>
      <c r="AF733">
        <v>9557615.9800000004</v>
      </c>
      <c r="AH733">
        <v>259313.96</v>
      </c>
      <c r="AJ733">
        <v>821218.36</v>
      </c>
      <c r="AK733">
        <v>12652298.189999999</v>
      </c>
      <c r="AL733">
        <v>1.0573128883021581</v>
      </c>
      <c r="AO733">
        <v>2318.6780724120349</v>
      </c>
      <c r="AP733">
        <v>0.1796878176485659</v>
      </c>
    </row>
    <row r="734" spans="1:42" x14ac:dyDescent="0.25">
      <c r="A734" t="s">
        <v>1671</v>
      </c>
      <c r="B734" t="s">
        <v>1672</v>
      </c>
      <c r="C734" t="s">
        <v>1666</v>
      </c>
      <c r="D734" t="s">
        <v>211</v>
      </c>
      <c r="F734">
        <v>119.71</v>
      </c>
      <c r="H734">
        <v>10995715</v>
      </c>
      <c r="I734">
        <v>1427144.74</v>
      </c>
      <c r="J734">
        <v>11921.68</v>
      </c>
      <c r="L734">
        <v>7.7</v>
      </c>
      <c r="M734">
        <v>5.33</v>
      </c>
      <c r="N734">
        <v>638.04999999999995</v>
      </c>
      <c r="P734">
        <v>43.56</v>
      </c>
      <c r="Q734">
        <v>5214.5600000000004</v>
      </c>
      <c r="S734">
        <v>0.1749</v>
      </c>
      <c r="T734">
        <v>0.1749</v>
      </c>
      <c r="V734">
        <v>249607.61</v>
      </c>
      <c r="X734">
        <v>53621.01</v>
      </c>
      <c r="Y734">
        <v>823213.14</v>
      </c>
      <c r="Z734">
        <v>1126441.76</v>
      </c>
      <c r="AA734">
        <v>0.78929748919510434</v>
      </c>
      <c r="AB734">
        <v>13273326</v>
      </c>
      <c r="AC734">
        <v>2.5194500000000002E-2</v>
      </c>
      <c r="AD734">
        <v>334414.81</v>
      </c>
      <c r="AE734">
        <v>14832.77</v>
      </c>
      <c r="AF734">
        <v>264440.38</v>
      </c>
      <c r="AH734">
        <v>37102.44</v>
      </c>
      <c r="AJ734">
        <v>815395.56</v>
      </c>
      <c r="AK734">
        <v>1133456.9500000002</v>
      </c>
      <c r="AL734">
        <v>0.79421303125848342</v>
      </c>
      <c r="AO734">
        <v>447.92423356444743</v>
      </c>
      <c r="AP734">
        <v>4.730749588680893E-2</v>
      </c>
    </row>
    <row r="735" spans="1:42" x14ac:dyDescent="0.25">
      <c r="A735" t="s">
        <v>1673</v>
      </c>
      <c r="B735" t="s">
        <v>1674</v>
      </c>
      <c r="C735" t="s">
        <v>1666</v>
      </c>
      <c r="D735" t="s">
        <v>102</v>
      </c>
      <c r="F735">
        <v>412.75</v>
      </c>
      <c r="H735">
        <v>42097044</v>
      </c>
      <c r="I735">
        <v>5055178.6399999997</v>
      </c>
      <c r="J735">
        <v>12247.55</v>
      </c>
      <c r="L735">
        <v>8.32</v>
      </c>
      <c r="M735">
        <v>8.32</v>
      </c>
      <c r="N735">
        <v>3434.08</v>
      </c>
      <c r="P735">
        <v>13.03</v>
      </c>
      <c r="Q735">
        <v>5378.13</v>
      </c>
      <c r="S735">
        <v>0.30449999999999999</v>
      </c>
      <c r="T735">
        <v>0.30449999999999999</v>
      </c>
      <c r="V735">
        <v>1539301.89</v>
      </c>
      <c r="X735">
        <v>71402.06</v>
      </c>
      <c r="Y735">
        <v>1921702.3400000003</v>
      </c>
      <c r="Z735">
        <v>3532406.29</v>
      </c>
      <c r="AA735">
        <v>0.69876982428458756</v>
      </c>
      <c r="AB735">
        <v>44641289</v>
      </c>
      <c r="AC735">
        <v>3.1715300000000002E-2</v>
      </c>
      <c r="AD735">
        <v>1415811.87</v>
      </c>
      <c r="AE735">
        <v>0</v>
      </c>
      <c r="AF735">
        <v>1539301.89</v>
      </c>
      <c r="AH735">
        <v>111492.5</v>
      </c>
      <c r="AJ735">
        <v>1888117.43</v>
      </c>
      <c r="AK735">
        <v>3498821.38</v>
      </c>
      <c r="AL735">
        <v>0.69212615995702975</v>
      </c>
      <c r="AO735">
        <v>172.99105996365839</v>
      </c>
      <c r="AP735">
        <v>2.0407460754684196E-2</v>
      </c>
    </row>
    <row r="736" spans="1:42" x14ac:dyDescent="0.25">
      <c r="A736" t="s">
        <v>1675</v>
      </c>
      <c r="B736" t="s">
        <v>1676</v>
      </c>
      <c r="C736" t="s">
        <v>1666</v>
      </c>
      <c r="D736" t="s">
        <v>102</v>
      </c>
      <c r="F736">
        <v>980.87</v>
      </c>
      <c r="H736">
        <v>85619229</v>
      </c>
      <c r="I736">
        <v>12884675.279999999</v>
      </c>
      <c r="J736">
        <v>13135.96</v>
      </c>
      <c r="L736">
        <v>6.64</v>
      </c>
      <c r="M736">
        <v>6.64</v>
      </c>
      <c r="N736">
        <v>6512.97</v>
      </c>
      <c r="P736">
        <v>27.98</v>
      </c>
      <c r="Q736">
        <v>27444.74</v>
      </c>
      <c r="S736">
        <v>0.2268</v>
      </c>
      <c r="T736">
        <v>0.2268</v>
      </c>
      <c r="V736">
        <v>2922244.35</v>
      </c>
      <c r="X736">
        <v>197923.07</v>
      </c>
      <c r="Y736">
        <v>4864839.63</v>
      </c>
      <c r="Z736">
        <v>7985007.0499999998</v>
      </c>
      <c r="AA736">
        <v>0.61972900957733723</v>
      </c>
      <c r="AB736">
        <v>98065258</v>
      </c>
      <c r="AC736">
        <v>2.4796200000000001E-2</v>
      </c>
      <c r="AD736">
        <v>2431645.75</v>
      </c>
      <c r="AE736">
        <v>0</v>
      </c>
      <c r="AF736">
        <v>2922244.35</v>
      </c>
      <c r="AH736">
        <v>533454.6</v>
      </c>
      <c r="AJ736">
        <v>4661982.32</v>
      </c>
      <c r="AK736">
        <v>7782149.7400000002</v>
      </c>
      <c r="AL736">
        <v>0.60398493333236725</v>
      </c>
      <c r="AO736">
        <v>201.78318227695823</v>
      </c>
      <c r="AP736">
        <v>2.5432955752917704E-2</v>
      </c>
    </row>
    <row r="737" spans="1:42" x14ac:dyDescent="0.25">
      <c r="A737" t="s">
        <v>1677</v>
      </c>
      <c r="B737" t="s">
        <v>1678</v>
      </c>
      <c r="C737" t="s">
        <v>1666</v>
      </c>
      <c r="D737" t="s">
        <v>102</v>
      </c>
      <c r="F737">
        <v>1155.3699999999999</v>
      </c>
      <c r="H737">
        <v>103271440</v>
      </c>
      <c r="I737">
        <v>15028285.16</v>
      </c>
      <c r="J737">
        <v>13007.33</v>
      </c>
      <c r="L737">
        <v>6.87</v>
      </c>
      <c r="M737">
        <v>6.87</v>
      </c>
      <c r="N737">
        <v>7937.39</v>
      </c>
      <c r="P737">
        <v>25.6</v>
      </c>
      <c r="Q737">
        <v>29577.47</v>
      </c>
      <c r="S737">
        <v>0.23669999999999999</v>
      </c>
      <c r="T737">
        <v>0.23669999999999999</v>
      </c>
      <c r="V737">
        <v>3557195.09</v>
      </c>
      <c r="X737">
        <v>553009.07999999996</v>
      </c>
      <c r="Y737">
        <v>6193407.9400000004</v>
      </c>
      <c r="Z737">
        <v>10303612.109999999</v>
      </c>
      <c r="AA737">
        <v>0.68561462604027401</v>
      </c>
      <c r="AB737">
        <v>109110853</v>
      </c>
      <c r="AC737">
        <v>3.1041900000000001E-2</v>
      </c>
      <c r="AD737">
        <v>3387008.18</v>
      </c>
      <c r="AE737">
        <v>0</v>
      </c>
      <c r="AF737">
        <v>3557195.09</v>
      </c>
      <c r="AH737">
        <v>922726.91</v>
      </c>
      <c r="AJ737">
        <v>5903316.0899999999</v>
      </c>
      <c r="AK737">
        <v>10013520.26</v>
      </c>
      <c r="AL737">
        <v>0.66631156871127672</v>
      </c>
      <c r="AO737">
        <v>478.64240892527937</v>
      </c>
      <c r="AP737">
        <v>5.522624068670931E-2</v>
      </c>
    </row>
    <row r="738" spans="1:42" x14ac:dyDescent="0.25">
      <c r="A738" t="s">
        <v>1679</v>
      </c>
      <c r="B738" t="s">
        <v>1680</v>
      </c>
      <c r="C738" t="s">
        <v>1681</v>
      </c>
      <c r="D738" t="s">
        <v>97</v>
      </c>
      <c r="F738">
        <v>34</v>
      </c>
      <c r="H738">
        <v>0</v>
      </c>
      <c r="I738">
        <v>442662.62</v>
      </c>
      <c r="J738">
        <v>13019.48</v>
      </c>
      <c r="L738">
        <v>0</v>
      </c>
      <c r="M738">
        <v>0</v>
      </c>
      <c r="N738">
        <v>0</v>
      </c>
      <c r="P738">
        <v>0</v>
      </c>
      <c r="Q738">
        <v>0</v>
      </c>
      <c r="S738">
        <v>0</v>
      </c>
      <c r="T738">
        <v>0.1</v>
      </c>
      <c r="V738">
        <v>44266.26</v>
      </c>
      <c r="X738">
        <v>0</v>
      </c>
      <c r="Y738">
        <v>221098.88</v>
      </c>
      <c r="Z738">
        <v>265365.14</v>
      </c>
      <c r="AA738">
        <v>0.59947492291081639</v>
      </c>
      <c r="AB738">
        <v>0</v>
      </c>
      <c r="AC738">
        <v>0</v>
      </c>
      <c r="AD738">
        <v>0</v>
      </c>
      <c r="AE738">
        <v>0</v>
      </c>
      <c r="AF738">
        <v>44266.26</v>
      </c>
      <c r="AH738">
        <v>0</v>
      </c>
      <c r="AJ738">
        <v>221098.88</v>
      </c>
      <c r="AK738">
        <v>265365.14</v>
      </c>
      <c r="AL738">
        <v>0.59947492291081639</v>
      </c>
      <c r="AO738">
        <v>0</v>
      </c>
      <c r="AP738">
        <v>0</v>
      </c>
    </row>
    <row r="739" spans="1:42" x14ac:dyDescent="0.25">
      <c r="A739" t="s">
        <v>1682</v>
      </c>
      <c r="B739" t="s">
        <v>1683</v>
      </c>
      <c r="C739" t="s">
        <v>1681</v>
      </c>
      <c r="D739" t="s">
        <v>97</v>
      </c>
      <c r="F739">
        <v>89</v>
      </c>
      <c r="H739">
        <v>0</v>
      </c>
      <c r="I739">
        <v>1191322.33</v>
      </c>
      <c r="J739">
        <v>13385.64</v>
      </c>
      <c r="L739">
        <v>0</v>
      </c>
      <c r="M739">
        <v>0</v>
      </c>
      <c r="N739">
        <v>0</v>
      </c>
      <c r="P739">
        <v>0</v>
      </c>
      <c r="Q739">
        <v>0</v>
      </c>
      <c r="S739">
        <v>0</v>
      </c>
      <c r="T739">
        <v>0.1</v>
      </c>
      <c r="V739">
        <v>119132.23</v>
      </c>
      <c r="X739">
        <v>0</v>
      </c>
      <c r="Y739">
        <v>381914.16000000003</v>
      </c>
      <c r="Z739">
        <v>501046.39</v>
      </c>
      <c r="AA739">
        <v>0.42058003731030541</v>
      </c>
      <c r="AB739">
        <v>0</v>
      </c>
      <c r="AC739">
        <v>0</v>
      </c>
      <c r="AD739">
        <v>0</v>
      </c>
      <c r="AE739">
        <v>0</v>
      </c>
      <c r="AF739">
        <v>119132.23</v>
      </c>
      <c r="AH739">
        <v>0</v>
      </c>
      <c r="AJ739">
        <v>381914.16</v>
      </c>
      <c r="AK739">
        <v>501046.38999999996</v>
      </c>
      <c r="AL739">
        <v>0.42058003731030535</v>
      </c>
      <c r="AO739">
        <v>0</v>
      </c>
      <c r="AP739">
        <v>0</v>
      </c>
    </row>
    <row r="740" spans="1:42" x14ac:dyDescent="0.25">
      <c r="A740" t="s">
        <v>1684</v>
      </c>
      <c r="B740" t="s">
        <v>1685</v>
      </c>
      <c r="C740" t="s">
        <v>1681</v>
      </c>
      <c r="D740" t="s">
        <v>102</v>
      </c>
      <c r="F740">
        <v>2598.79</v>
      </c>
      <c r="H740">
        <v>367437713</v>
      </c>
      <c r="I740">
        <v>33983657.07</v>
      </c>
      <c r="J740">
        <v>13076.72</v>
      </c>
      <c r="L740">
        <v>10.81</v>
      </c>
      <c r="M740">
        <v>10.81</v>
      </c>
      <c r="N740">
        <v>28092.91</v>
      </c>
      <c r="P740">
        <v>1.25</v>
      </c>
      <c r="Q740">
        <v>3248.48</v>
      </c>
      <c r="S740">
        <v>0.43690000000000001</v>
      </c>
      <c r="T740">
        <v>0.43690000000000001</v>
      </c>
      <c r="V740">
        <v>14847459.77</v>
      </c>
      <c r="X740">
        <v>2005352.96</v>
      </c>
      <c r="Y740">
        <v>6108473.3100000005</v>
      </c>
      <c r="Z740">
        <v>22961286.039999999</v>
      </c>
      <c r="AA740">
        <v>0.67565671324613563</v>
      </c>
      <c r="AB740">
        <v>367437713</v>
      </c>
      <c r="AC740">
        <v>4.1088100000000002E-2</v>
      </c>
      <c r="AD740">
        <v>15097317.49</v>
      </c>
      <c r="AE740">
        <v>109162.83</v>
      </c>
      <c r="AF740">
        <v>14956622.6</v>
      </c>
      <c r="AH740">
        <v>1285148.05</v>
      </c>
      <c r="AJ740">
        <v>5691644.1600000001</v>
      </c>
      <c r="AK740">
        <v>22653619.719999999</v>
      </c>
      <c r="AL740">
        <v>0.66660335211533484</v>
      </c>
      <c r="AO740">
        <v>771.64871343971618</v>
      </c>
      <c r="AP740">
        <v>8.8522407667572522E-2</v>
      </c>
    </row>
    <row r="741" spans="1:42" x14ac:dyDescent="0.25">
      <c r="A741" t="s">
        <v>1686</v>
      </c>
      <c r="B741" t="s">
        <v>1687</v>
      </c>
      <c r="C741" t="s">
        <v>1681</v>
      </c>
      <c r="D741" t="s">
        <v>211</v>
      </c>
      <c r="F741">
        <v>64.31</v>
      </c>
      <c r="H741">
        <v>27303029</v>
      </c>
      <c r="I741">
        <v>717332.26</v>
      </c>
      <c r="J741">
        <v>11154.28</v>
      </c>
      <c r="L741">
        <v>38.06</v>
      </c>
      <c r="M741">
        <v>26.34</v>
      </c>
      <c r="N741">
        <v>1693.92</v>
      </c>
      <c r="P741">
        <v>207.64</v>
      </c>
      <c r="Q741">
        <v>13353.32</v>
      </c>
      <c r="S741">
        <v>0.97929999999999995</v>
      </c>
      <c r="T741">
        <v>0.9</v>
      </c>
      <c r="V741">
        <v>645599.03</v>
      </c>
      <c r="X741">
        <v>30671.360000000001</v>
      </c>
      <c r="Y741">
        <v>53844.909999999996</v>
      </c>
      <c r="Z741">
        <v>730115.3</v>
      </c>
      <c r="AA741">
        <v>1</v>
      </c>
      <c r="AB741">
        <v>28642698</v>
      </c>
      <c r="AC741">
        <v>2.8667999999999999E-2</v>
      </c>
      <c r="AD741">
        <v>821128.86</v>
      </c>
      <c r="AE741">
        <v>157976.84</v>
      </c>
      <c r="AF741">
        <v>803575.87</v>
      </c>
      <c r="AH741">
        <v>16162.9</v>
      </c>
      <c r="AJ741">
        <v>53844.91</v>
      </c>
      <c r="AK741">
        <v>888092.14</v>
      </c>
      <c r="AL741">
        <v>1.2380485160391363</v>
      </c>
      <c r="AO741">
        <v>476.92987093764577</v>
      </c>
      <c r="AP741">
        <v>3.4536236296382493E-2</v>
      </c>
    </row>
    <row r="742" spans="1:42" x14ac:dyDescent="0.25">
      <c r="A742" t="s">
        <v>1688</v>
      </c>
      <c r="B742" t="s">
        <v>1689</v>
      </c>
      <c r="C742" t="s">
        <v>1681</v>
      </c>
      <c r="D742" t="s">
        <v>102</v>
      </c>
      <c r="F742">
        <v>176.12</v>
      </c>
      <c r="H742">
        <v>44738760</v>
      </c>
      <c r="I742">
        <v>2177238.4500000002</v>
      </c>
      <c r="J742">
        <v>12362.24</v>
      </c>
      <c r="L742">
        <v>20.54</v>
      </c>
      <c r="M742">
        <v>20.54</v>
      </c>
      <c r="N742">
        <v>3617.5</v>
      </c>
      <c r="P742">
        <v>74.13</v>
      </c>
      <c r="Q742">
        <v>13055.77</v>
      </c>
      <c r="S742">
        <v>0.88859999999999995</v>
      </c>
      <c r="T742">
        <v>0.88859999999999995</v>
      </c>
      <c r="V742">
        <v>1934694.08</v>
      </c>
      <c r="X742">
        <v>67131.11</v>
      </c>
      <c r="Y742">
        <v>283470.50999999995</v>
      </c>
      <c r="Z742">
        <v>2285295.7000000002</v>
      </c>
      <c r="AA742">
        <v>1</v>
      </c>
      <c r="AB742">
        <v>44738760</v>
      </c>
      <c r="AC742">
        <v>5.3194699999999998E-2</v>
      </c>
      <c r="AD742">
        <v>2379864.91</v>
      </c>
      <c r="AE742">
        <v>395578.79</v>
      </c>
      <c r="AF742">
        <v>2330272.87</v>
      </c>
      <c r="AH742">
        <v>132791.51999999999</v>
      </c>
      <c r="AJ742">
        <v>283470.51</v>
      </c>
      <c r="AK742">
        <v>2680874.4900000002</v>
      </c>
      <c r="AL742">
        <v>1.2313187331410576</v>
      </c>
      <c r="AO742">
        <v>381.1668748580513</v>
      </c>
      <c r="AP742">
        <v>2.5040750788747294E-2</v>
      </c>
    </row>
    <row r="743" spans="1:42" x14ac:dyDescent="0.25">
      <c r="A743" t="s">
        <v>1690</v>
      </c>
      <c r="B743" t="s">
        <v>1691</v>
      </c>
      <c r="C743" t="s">
        <v>1681</v>
      </c>
      <c r="D743" t="s">
        <v>102</v>
      </c>
      <c r="F743">
        <v>698.95</v>
      </c>
      <c r="H743">
        <v>145567903</v>
      </c>
      <c r="I743">
        <v>8522251.6999999993</v>
      </c>
      <c r="J743">
        <v>12192.93</v>
      </c>
      <c r="L743">
        <v>17.079999999999998</v>
      </c>
      <c r="M743">
        <v>17.079999999999998</v>
      </c>
      <c r="N743">
        <v>11938.06</v>
      </c>
      <c r="P743">
        <v>26.52</v>
      </c>
      <c r="Q743">
        <v>18536.150000000001</v>
      </c>
      <c r="S743">
        <v>0.7671</v>
      </c>
      <c r="T743">
        <v>0.7671</v>
      </c>
      <c r="V743">
        <v>6537419.2699999996</v>
      </c>
      <c r="X743">
        <v>229646.31</v>
      </c>
      <c r="Y743">
        <v>849478.92999999993</v>
      </c>
      <c r="Z743">
        <v>7616544.5099999988</v>
      </c>
      <c r="AA743">
        <v>0.89372442613963154</v>
      </c>
      <c r="AB743">
        <v>145658478</v>
      </c>
      <c r="AC743">
        <v>4.7120000000000002E-2</v>
      </c>
      <c r="AD743">
        <v>6863427.4800000004</v>
      </c>
      <c r="AE743">
        <v>250080.89</v>
      </c>
      <c r="AF743">
        <v>6787500.1600000001</v>
      </c>
      <c r="AH743">
        <v>256391.8</v>
      </c>
      <c r="AJ743">
        <v>822230.74</v>
      </c>
      <c r="AK743">
        <v>7839377.21</v>
      </c>
      <c r="AL743">
        <v>0.91987158863191054</v>
      </c>
      <c r="AO743">
        <v>328.55899563631158</v>
      </c>
      <c r="AP743">
        <v>2.9293948211480438E-2</v>
      </c>
    </row>
    <row r="744" spans="1:42" x14ac:dyDescent="0.25">
      <c r="A744" t="s">
        <v>1692</v>
      </c>
      <c r="B744" t="s">
        <v>1693</v>
      </c>
      <c r="C744" t="s">
        <v>1681</v>
      </c>
      <c r="D744" t="s">
        <v>102</v>
      </c>
      <c r="F744">
        <v>503.5</v>
      </c>
      <c r="H744">
        <v>99565459</v>
      </c>
      <c r="I744">
        <v>6347821.7300000004</v>
      </c>
      <c r="J744">
        <v>12607.39</v>
      </c>
      <c r="L744">
        <v>15.68</v>
      </c>
      <c r="M744">
        <v>15.68</v>
      </c>
      <c r="N744">
        <v>7894.88</v>
      </c>
      <c r="P744">
        <v>14.06</v>
      </c>
      <c r="Q744">
        <v>7079.21</v>
      </c>
      <c r="S744">
        <v>0.70230000000000004</v>
      </c>
      <c r="T744">
        <v>0.70230000000000004</v>
      </c>
      <c r="V744">
        <v>4458075.2</v>
      </c>
      <c r="X744">
        <v>172500.42</v>
      </c>
      <c r="Y744">
        <v>703200.89999999991</v>
      </c>
      <c r="Z744">
        <v>5333776.5199999996</v>
      </c>
      <c r="AA744">
        <v>0.84025304220381736</v>
      </c>
      <c r="AB744">
        <v>99565459</v>
      </c>
      <c r="AC744">
        <v>4.5142000000000002E-2</v>
      </c>
      <c r="AD744">
        <v>4494583.95</v>
      </c>
      <c r="AE744">
        <v>25640.09</v>
      </c>
      <c r="AF744">
        <v>4483715.29</v>
      </c>
      <c r="AH744">
        <v>140223.5</v>
      </c>
      <c r="AJ744">
        <v>680800.62</v>
      </c>
      <c r="AK744">
        <v>5337016.33</v>
      </c>
      <c r="AL744">
        <v>0.84076342358152512</v>
      </c>
      <c r="AO744">
        <v>342.6026216484608</v>
      </c>
      <c r="AP744">
        <v>3.2321508748315936E-2</v>
      </c>
    </row>
    <row r="745" spans="1:42" x14ac:dyDescent="0.25">
      <c r="A745" t="s">
        <v>1694</v>
      </c>
      <c r="B745" t="s">
        <v>1695</v>
      </c>
      <c r="C745" t="s">
        <v>1696</v>
      </c>
      <c r="D745" t="s">
        <v>211</v>
      </c>
      <c r="F745">
        <v>92</v>
      </c>
      <c r="H745">
        <v>26227258</v>
      </c>
      <c r="I745">
        <v>1101968.1299999999</v>
      </c>
      <c r="J745">
        <v>11977.91</v>
      </c>
      <c r="L745">
        <v>23.8</v>
      </c>
      <c r="M745">
        <v>16.47</v>
      </c>
      <c r="N745">
        <v>1515.24</v>
      </c>
      <c r="P745">
        <v>20.61</v>
      </c>
      <c r="Q745">
        <v>1896.12</v>
      </c>
      <c r="S745">
        <v>0.7399</v>
      </c>
      <c r="T745">
        <v>0.7399</v>
      </c>
      <c r="V745">
        <v>815346.21</v>
      </c>
      <c r="X745">
        <v>34739.339999999997</v>
      </c>
      <c r="Y745">
        <v>114904.28</v>
      </c>
      <c r="Z745">
        <v>964989.83</v>
      </c>
      <c r="AA745">
        <v>0.87569667736216661</v>
      </c>
      <c r="AB745">
        <v>26227258</v>
      </c>
      <c r="AC745">
        <v>3.9649499999999997E-2</v>
      </c>
      <c r="AD745">
        <v>1039897.66</v>
      </c>
      <c r="AE745">
        <v>166145.60999999999</v>
      </c>
      <c r="AF745">
        <v>981491.82</v>
      </c>
      <c r="AH745">
        <v>64866.6</v>
      </c>
      <c r="AJ745">
        <v>106841.14</v>
      </c>
      <c r="AK745">
        <v>1123072.2999999998</v>
      </c>
      <c r="AL745">
        <v>1.0191513433333139</v>
      </c>
      <c r="AO745">
        <v>377.60152173913042</v>
      </c>
      <c r="AP745">
        <v>3.0932416372481095E-2</v>
      </c>
    </row>
    <row r="746" spans="1:42" x14ac:dyDescent="0.25">
      <c r="A746" t="s">
        <v>1697</v>
      </c>
      <c r="B746" t="s">
        <v>1698</v>
      </c>
      <c r="C746" t="s">
        <v>1696</v>
      </c>
      <c r="D746" t="s">
        <v>211</v>
      </c>
      <c r="F746">
        <v>99</v>
      </c>
      <c r="H746">
        <v>34909151</v>
      </c>
      <c r="I746">
        <v>1144010.6000000001</v>
      </c>
      <c r="J746">
        <v>11555.66</v>
      </c>
      <c r="L746">
        <v>30.51</v>
      </c>
      <c r="M746">
        <v>21.12</v>
      </c>
      <c r="N746">
        <v>2090.88</v>
      </c>
      <c r="P746">
        <v>84.45</v>
      </c>
      <c r="Q746">
        <v>8360.5499999999993</v>
      </c>
      <c r="S746">
        <v>0.90339999999999998</v>
      </c>
      <c r="T746">
        <v>0.9</v>
      </c>
      <c r="V746">
        <v>1029609.54</v>
      </c>
      <c r="X746">
        <v>13915.44</v>
      </c>
      <c r="Y746">
        <v>111673.73000000001</v>
      </c>
      <c r="Z746">
        <v>1155198.71</v>
      </c>
      <c r="AA746">
        <v>1</v>
      </c>
      <c r="AB746">
        <v>34909151</v>
      </c>
      <c r="AC746">
        <v>3.5258699999999997E-2</v>
      </c>
      <c r="AD746">
        <v>1230851.28</v>
      </c>
      <c r="AE746">
        <v>181117.56</v>
      </c>
      <c r="AF746">
        <v>1210727.1000000001</v>
      </c>
      <c r="AH746">
        <v>40323.25</v>
      </c>
      <c r="AJ746">
        <v>111673.73</v>
      </c>
      <c r="AK746">
        <v>1336316.27</v>
      </c>
      <c r="AL746">
        <v>1.1680978043385262</v>
      </c>
      <c r="AO746">
        <v>140.56</v>
      </c>
      <c r="AP746">
        <v>1.0413283376397115E-2</v>
      </c>
    </row>
    <row r="747" spans="1:42" x14ac:dyDescent="0.25">
      <c r="A747" t="s">
        <v>1699</v>
      </c>
      <c r="B747" t="s">
        <v>1700</v>
      </c>
      <c r="C747" t="s">
        <v>1696</v>
      </c>
      <c r="D747" t="s">
        <v>222</v>
      </c>
      <c r="F747">
        <v>862.5</v>
      </c>
      <c r="H747">
        <v>409032849</v>
      </c>
      <c r="I747">
        <v>12064651.76</v>
      </c>
      <c r="J747">
        <v>13988</v>
      </c>
      <c r="L747">
        <v>33.9</v>
      </c>
      <c r="M747">
        <v>10.43</v>
      </c>
      <c r="N747">
        <v>8995.8700000000008</v>
      </c>
      <c r="P747">
        <v>2.25</v>
      </c>
      <c r="Q747">
        <v>1940.62</v>
      </c>
      <c r="S747">
        <v>0.4158</v>
      </c>
      <c r="T747">
        <v>0.4158</v>
      </c>
      <c r="V747">
        <v>5016482.2</v>
      </c>
      <c r="X747">
        <v>731508.9</v>
      </c>
      <c r="Y747">
        <v>2163432.2899999996</v>
      </c>
      <c r="Z747">
        <v>7911423.3900000006</v>
      </c>
      <c r="AA747">
        <v>0.65575232069524736</v>
      </c>
      <c r="AB747">
        <v>409032849</v>
      </c>
      <c r="AC747">
        <v>1.7987199999999998E-2</v>
      </c>
      <c r="AD747">
        <v>7357355.6600000001</v>
      </c>
      <c r="AE747">
        <v>973335.18</v>
      </c>
      <c r="AF747">
        <v>5989817.3799999999</v>
      </c>
      <c r="AH747">
        <v>295720.92</v>
      </c>
      <c r="AJ747">
        <v>2061631.04</v>
      </c>
      <c r="AK747">
        <v>8782957.3200000003</v>
      </c>
      <c r="AL747">
        <v>0.72799095197423258</v>
      </c>
      <c r="AO747">
        <v>848.12626086956527</v>
      </c>
      <c r="AP747">
        <v>8.3287311249282042E-2</v>
      </c>
    </row>
    <row r="748" spans="1:42" x14ac:dyDescent="0.25">
      <c r="A748" t="s">
        <v>1701</v>
      </c>
      <c r="B748" t="s">
        <v>1702</v>
      </c>
      <c r="C748" t="s">
        <v>1696</v>
      </c>
      <c r="D748" t="s">
        <v>102</v>
      </c>
      <c r="F748">
        <v>1349.87</v>
      </c>
      <c r="H748">
        <v>194620385</v>
      </c>
      <c r="I748">
        <v>17244300.530000001</v>
      </c>
      <c r="J748">
        <v>12774.78</v>
      </c>
      <c r="L748">
        <v>11.28</v>
      </c>
      <c r="M748">
        <v>11.28</v>
      </c>
      <c r="N748">
        <v>15226.53</v>
      </c>
      <c r="P748">
        <v>0.42</v>
      </c>
      <c r="Q748">
        <v>566.94000000000005</v>
      </c>
      <c r="S748">
        <v>0.46329999999999999</v>
      </c>
      <c r="T748">
        <v>0.46329999999999999</v>
      </c>
      <c r="V748">
        <v>7989284.4299999997</v>
      </c>
      <c r="X748">
        <v>769369.01</v>
      </c>
      <c r="Y748">
        <v>3366997.78</v>
      </c>
      <c r="Z748">
        <v>12125651.219999999</v>
      </c>
      <c r="AA748">
        <v>0.70316863237827121</v>
      </c>
      <c r="AB748">
        <v>194620385</v>
      </c>
      <c r="AC748">
        <v>4.8872499999999999E-2</v>
      </c>
      <c r="AD748">
        <v>9511584.7599999998</v>
      </c>
      <c r="AE748">
        <v>705281.74</v>
      </c>
      <c r="AF748">
        <v>8694566.1699999999</v>
      </c>
      <c r="AH748">
        <v>769545.24</v>
      </c>
      <c r="AJ748">
        <v>3138572.61</v>
      </c>
      <c r="AK748">
        <v>12602507.789999999</v>
      </c>
      <c r="AL748">
        <v>0.73082162817073093</v>
      </c>
      <c r="AO748">
        <v>569.95785520087122</v>
      </c>
      <c r="AP748">
        <v>6.1048881922571706E-2</v>
      </c>
    </row>
    <row r="749" spans="1:42" x14ac:dyDescent="0.25">
      <c r="A749" t="s">
        <v>1703</v>
      </c>
      <c r="B749" t="s">
        <v>1704</v>
      </c>
      <c r="C749" t="s">
        <v>1696</v>
      </c>
      <c r="D749" t="s">
        <v>102</v>
      </c>
      <c r="F749">
        <v>779.87</v>
      </c>
      <c r="H749">
        <v>108755023</v>
      </c>
      <c r="I749">
        <v>9628174.6699999999</v>
      </c>
      <c r="J749">
        <v>12345.87</v>
      </c>
      <c r="L749">
        <v>11.29</v>
      </c>
      <c r="M749">
        <v>11.29</v>
      </c>
      <c r="N749">
        <v>8804.73</v>
      </c>
      <c r="P749">
        <v>0.4</v>
      </c>
      <c r="Q749">
        <v>311.94</v>
      </c>
      <c r="S749">
        <v>0.46379999999999999</v>
      </c>
      <c r="T749">
        <v>0.46379999999999999</v>
      </c>
      <c r="V749">
        <v>4465547.41</v>
      </c>
      <c r="X749">
        <v>196894.62</v>
      </c>
      <c r="Y749">
        <v>2270586.6799999997</v>
      </c>
      <c r="Z749">
        <v>6933028.71</v>
      </c>
      <c r="AA749">
        <v>0.72007716390961574</v>
      </c>
      <c r="AB749">
        <v>108755023</v>
      </c>
      <c r="AC749">
        <v>3.9688899999999999E-2</v>
      </c>
      <c r="AD749">
        <v>4316367.2300000004</v>
      </c>
      <c r="AE749">
        <v>0</v>
      </c>
      <c r="AF749">
        <v>4465547.41</v>
      </c>
      <c r="AH749">
        <v>227831.2</v>
      </c>
      <c r="AJ749">
        <v>2206811.52</v>
      </c>
      <c r="AK749">
        <v>6869253.5500000007</v>
      </c>
      <c r="AL749">
        <v>0.71345335802886933</v>
      </c>
      <c r="AO749">
        <v>252.4710785130855</v>
      </c>
      <c r="AP749">
        <v>2.8663175491607816E-2</v>
      </c>
    </row>
    <row r="750" spans="1:42" x14ac:dyDescent="0.25">
      <c r="A750" t="s">
        <v>1705</v>
      </c>
      <c r="B750" t="s">
        <v>1706</v>
      </c>
      <c r="C750" t="s">
        <v>1696</v>
      </c>
      <c r="D750" t="s">
        <v>102</v>
      </c>
      <c r="F750">
        <v>563.28</v>
      </c>
      <c r="H750">
        <v>85188407</v>
      </c>
      <c r="I750">
        <v>7180522.4299999997</v>
      </c>
      <c r="J750">
        <v>12747.69</v>
      </c>
      <c r="L750">
        <v>11.86</v>
      </c>
      <c r="M750">
        <v>11.86</v>
      </c>
      <c r="N750">
        <v>6680.5</v>
      </c>
      <c r="P750">
        <v>0</v>
      </c>
      <c r="Q750">
        <v>0</v>
      </c>
      <c r="S750">
        <v>0.496</v>
      </c>
      <c r="T750">
        <v>0.496</v>
      </c>
      <c r="V750">
        <v>3561539.12</v>
      </c>
      <c r="X750">
        <v>172421.49</v>
      </c>
      <c r="Y750">
        <v>1572532.8599999999</v>
      </c>
      <c r="Z750">
        <v>5306493.4700000007</v>
      </c>
      <c r="AA750">
        <v>0.73901217101274352</v>
      </c>
      <c r="AB750">
        <v>85188407</v>
      </c>
      <c r="AC750">
        <v>3.95159E-2</v>
      </c>
      <c r="AD750">
        <v>3366296.57</v>
      </c>
      <c r="AE750">
        <v>0</v>
      </c>
      <c r="AF750">
        <v>3561539.12</v>
      </c>
      <c r="AH750">
        <v>242784.46</v>
      </c>
      <c r="AJ750">
        <v>1509169.07</v>
      </c>
      <c r="AK750">
        <v>5243129.6800000006</v>
      </c>
      <c r="AL750">
        <v>0.73018777270221558</v>
      </c>
      <c r="AO750">
        <v>306.10263101832123</v>
      </c>
      <c r="AP750">
        <v>3.2885223239414514E-2</v>
      </c>
    </row>
    <row r="751" spans="1:42" x14ac:dyDescent="0.25">
      <c r="A751" t="s">
        <v>1707</v>
      </c>
      <c r="B751" t="s">
        <v>1708</v>
      </c>
      <c r="C751" t="s">
        <v>1696</v>
      </c>
      <c r="D751" t="s">
        <v>102</v>
      </c>
      <c r="F751">
        <v>1570.54</v>
      </c>
      <c r="H751">
        <v>180505327</v>
      </c>
      <c r="I751">
        <v>19119932.09</v>
      </c>
      <c r="J751">
        <v>12174.11</v>
      </c>
      <c r="L751">
        <v>9.44</v>
      </c>
      <c r="M751">
        <v>9.44</v>
      </c>
      <c r="N751">
        <v>14825.89</v>
      </c>
      <c r="P751">
        <v>6.2</v>
      </c>
      <c r="Q751">
        <v>9737.34</v>
      </c>
      <c r="S751">
        <v>0.36209999999999998</v>
      </c>
      <c r="T751">
        <v>0.36209999999999998</v>
      </c>
      <c r="V751">
        <v>6923327.4000000004</v>
      </c>
      <c r="X751">
        <v>243997.31</v>
      </c>
      <c r="Y751">
        <v>6533395.5399999991</v>
      </c>
      <c r="Z751">
        <v>13700720.25</v>
      </c>
      <c r="AA751">
        <v>0.71656741172034155</v>
      </c>
      <c r="AB751">
        <v>180505327</v>
      </c>
      <c r="AC751">
        <v>4.6659699999999998E-2</v>
      </c>
      <c r="AD751">
        <v>8422324.4000000004</v>
      </c>
      <c r="AE751">
        <v>542786.81000000006</v>
      </c>
      <c r="AF751">
        <v>7466114.21</v>
      </c>
      <c r="AH751">
        <v>255541.83</v>
      </c>
      <c r="AJ751">
        <v>6460966.6500000004</v>
      </c>
      <c r="AK751">
        <v>14171078.17</v>
      </c>
      <c r="AL751">
        <v>0.74116780871892729</v>
      </c>
      <c r="AO751">
        <v>155.35886383027494</v>
      </c>
      <c r="AP751">
        <v>1.7217977847058901E-2</v>
      </c>
    </row>
    <row r="752" spans="1:42" x14ac:dyDescent="0.25">
      <c r="A752" t="s">
        <v>1709</v>
      </c>
      <c r="B752" t="s">
        <v>1710</v>
      </c>
      <c r="C752" t="s">
        <v>1696</v>
      </c>
      <c r="D752" t="s">
        <v>102</v>
      </c>
      <c r="F752">
        <v>1471.8</v>
      </c>
      <c r="H752">
        <v>672592695</v>
      </c>
      <c r="I752">
        <v>16925794.190000001</v>
      </c>
      <c r="J752">
        <v>11500.06</v>
      </c>
      <c r="L752">
        <v>39.729999999999997</v>
      </c>
      <c r="M752">
        <v>39.729999999999997</v>
      </c>
      <c r="N752">
        <v>58474.61</v>
      </c>
      <c r="P752">
        <v>772.84</v>
      </c>
      <c r="Q752">
        <v>1137465.9099999999</v>
      </c>
      <c r="S752">
        <v>0.99990000000000001</v>
      </c>
      <c r="T752">
        <v>0.9</v>
      </c>
      <c r="V752">
        <v>15233214.77</v>
      </c>
      <c r="X752">
        <v>264516.51</v>
      </c>
      <c r="Y752">
        <v>980168.94</v>
      </c>
      <c r="Z752">
        <v>16477900.219999999</v>
      </c>
      <c r="AA752">
        <v>0.97353778706203198</v>
      </c>
      <c r="AB752">
        <v>672592695</v>
      </c>
      <c r="AC752">
        <v>2.9859400000000001E-2</v>
      </c>
      <c r="AD752">
        <v>20083214.309999999</v>
      </c>
      <c r="AE752">
        <v>4364999.58</v>
      </c>
      <c r="AF752">
        <v>19598214.350000001</v>
      </c>
      <c r="AH752">
        <v>134426.5</v>
      </c>
      <c r="AJ752">
        <v>976611.71</v>
      </c>
      <c r="AK752">
        <v>20839342.570000004</v>
      </c>
      <c r="AL752">
        <v>1.2312180058476774</v>
      </c>
      <c r="AO752">
        <v>179.72313493681207</v>
      </c>
      <c r="AP752">
        <v>1.2693131230578929E-2</v>
      </c>
    </row>
    <row r="753" spans="1:42" x14ac:dyDescent="0.25">
      <c r="A753" t="s">
        <v>1711</v>
      </c>
      <c r="B753" t="s">
        <v>1712</v>
      </c>
      <c r="C753" t="s">
        <v>1696</v>
      </c>
      <c r="D753" t="s">
        <v>211</v>
      </c>
      <c r="F753">
        <v>1481.45</v>
      </c>
      <c r="H753">
        <v>295762008</v>
      </c>
      <c r="I753">
        <v>20116978.800000001</v>
      </c>
      <c r="J753">
        <v>13579.24</v>
      </c>
      <c r="L753">
        <v>14.7</v>
      </c>
      <c r="M753">
        <v>10.17</v>
      </c>
      <c r="N753">
        <v>15066.34</v>
      </c>
      <c r="P753">
        <v>3.09</v>
      </c>
      <c r="Q753">
        <v>4577.68</v>
      </c>
      <c r="S753">
        <v>0.40150000000000002</v>
      </c>
      <c r="T753">
        <v>0.40150000000000002</v>
      </c>
      <c r="V753">
        <v>8076966.9800000004</v>
      </c>
      <c r="X753">
        <v>727887.63</v>
      </c>
      <c r="Y753">
        <v>5313306.28</v>
      </c>
      <c r="Z753">
        <v>14118160.890000001</v>
      </c>
      <c r="AA753">
        <v>0.70180323946058942</v>
      </c>
      <c r="AB753">
        <v>295762008</v>
      </c>
      <c r="AC753">
        <v>2.7680699999999999E-2</v>
      </c>
      <c r="AD753">
        <v>8186899.4100000001</v>
      </c>
      <c r="AE753">
        <v>44137.87</v>
      </c>
      <c r="AF753">
        <v>8121104.8499999996</v>
      </c>
      <c r="AH753">
        <v>1221523.45</v>
      </c>
      <c r="AJ753">
        <v>4949051.9400000004</v>
      </c>
      <c r="AK753">
        <v>13798044.420000002</v>
      </c>
      <c r="AL753">
        <v>0.68589048868511016</v>
      </c>
      <c r="AO753">
        <v>491.33459111006107</v>
      </c>
      <c r="AP753">
        <v>5.2752955987367366E-2</v>
      </c>
    </row>
    <row r="754" spans="1:42" x14ac:dyDescent="0.25">
      <c r="A754" t="s">
        <v>1713</v>
      </c>
      <c r="B754" t="s">
        <v>1714</v>
      </c>
      <c r="C754" t="s">
        <v>1696</v>
      </c>
      <c r="D754" t="s">
        <v>211</v>
      </c>
      <c r="F754">
        <v>76.650000000000006</v>
      </c>
      <c r="H754">
        <v>29981165</v>
      </c>
      <c r="I754">
        <v>909096.83</v>
      </c>
      <c r="J754">
        <v>11860.36</v>
      </c>
      <c r="L754">
        <v>32.97</v>
      </c>
      <c r="M754">
        <v>22.82</v>
      </c>
      <c r="N754">
        <v>1749.15</v>
      </c>
      <c r="P754">
        <v>118.59</v>
      </c>
      <c r="Q754">
        <v>9089.92</v>
      </c>
      <c r="S754">
        <v>0.9385</v>
      </c>
      <c r="T754">
        <v>0.9</v>
      </c>
      <c r="V754">
        <v>818187.14</v>
      </c>
      <c r="X754">
        <v>37681.279999999999</v>
      </c>
      <c r="Y754">
        <v>96804.030000000013</v>
      </c>
      <c r="Z754">
        <v>952672.45000000007</v>
      </c>
      <c r="AA754">
        <v>1</v>
      </c>
      <c r="AB754">
        <v>29981165</v>
      </c>
      <c r="AC754">
        <v>3.3155200000000003E-2</v>
      </c>
      <c r="AD754">
        <v>994031.52</v>
      </c>
      <c r="AE754">
        <v>158259.94</v>
      </c>
      <c r="AF754">
        <v>976447.08</v>
      </c>
      <c r="AH754">
        <v>32678.71</v>
      </c>
      <c r="AJ754">
        <v>96804.03</v>
      </c>
      <c r="AK754">
        <v>1110932.3899999999</v>
      </c>
      <c r="AL754">
        <v>1.2220176699989151</v>
      </c>
      <c r="AO754">
        <v>491.6018264840182</v>
      </c>
      <c r="AP754">
        <v>3.3918607774141865E-2</v>
      </c>
    </row>
    <row r="755" spans="1:42" x14ac:dyDescent="0.25">
      <c r="A755" t="s">
        <v>1715</v>
      </c>
      <c r="B755" t="s">
        <v>1716</v>
      </c>
      <c r="C755" t="s">
        <v>1717</v>
      </c>
      <c r="D755" t="s">
        <v>102</v>
      </c>
      <c r="F755">
        <v>604.25</v>
      </c>
      <c r="H755">
        <v>372303192</v>
      </c>
      <c r="I755">
        <v>7052626.54</v>
      </c>
      <c r="J755">
        <v>11671.7</v>
      </c>
      <c r="L755">
        <v>52.78</v>
      </c>
      <c r="M755">
        <v>52.78</v>
      </c>
      <c r="N755">
        <v>31892.31</v>
      </c>
      <c r="P755">
        <v>1668.72</v>
      </c>
      <c r="Q755">
        <v>1008324.06</v>
      </c>
      <c r="S755">
        <v>0.99990000000000001</v>
      </c>
      <c r="T755">
        <v>0.9</v>
      </c>
      <c r="V755">
        <v>6347363.8799999999</v>
      </c>
      <c r="X755">
        <v>3571190.5</v>
      </c>
      <c r="Y755">
        <v>414667.77999999997</v>
      </c>
      <c r="Z755">
        <v>10333222.159999998</v>
      </c>
      <c r="AA755">
        <v>1</v>
      </c>
      <c r="AB755">
        <v>372303192</v>
      </c>
      <c r="AC755">
        <v>2.6478000000000002E-2</v>
      </c>
      <c r="AD755">
        <v>9857843.9100000001</v>
      </c>
      <c r="AE755">
        <v>3159432.02</v>
      </c>
      <c r="AF755">
        <v>9506795.9000000004</v>
      </c>
      <c r="AH755">
        <v>96476.61</v>
      </c>
      <c r="AJ755">
        <v>414667.78</v>
      </c>
      <c r="AK755">
        <v>13492654.18</v>
      </c>
      <c r="AL755">
        <v>1.913138899879987</v>
      </c>
      <c r="AO755">
        <v>5910.1208109226318</v>
      </c>
      <c r="AP755">
        <v>0.26467664940924174</v>
      </c>
    </row>
    <row r="756" spans="1:42" x14ac:dyDescent="0.25">
      <c r="A756" t="s">
        <v>1718</v>
      </c>
      <c r="B756" t="s">
        <v>1719</v>
      </c>
      <c r="C756" t="s">
        <v>1717</v>
      </c>
      <c r="D756" t="s">
        <v>102</v>
      </c>
      <c r="F756">
        <v>899.2</v>
      </c>
      <c r="H756">
        <v>118936777</v>
      </c>
      <c r="I756">
        <v>10969125.460000001</v>
      </c>
      <c r="J756">
        <v>12198.76</v>
      </c>
      <c r="L756">
        <v>10.84</v>
      </c>
      <c r="M756">
        <v>10.84</v>
      </c>
      <c r="N756">
        <v>9747.32</v>
      </c>
      <c r="P756">
        <v>1.18</v>
      </c>
      <c r="Q756">
        <v>1061.05</v>
      </c>
      <c r="S756">
        <v>0.43859999999999999</v>
      </c>
      <c r="T756">
        <v>0.43859999999999999</v>
      </c>
      <c r="V756">
        <v>4811058.42</v>
      </c>
      <c r="X756">
        <v>264613.36</v>
      </c>
      <c r="Y756">
        <v>2691790.4499999997</v>
      </c>
      <c r="Z756">
        <v>7767462.2300000004</v>
      </c>
      <c r="AA756">
        <v>0.70812046578597521</v>
      </c>
      <c r="AB756">
        <v>118936777</v>
      </c>
      <c r="AC756">
        <v>3.8570699999999999E-2</v>
      </c>
      <c r="AD756">
        <v>4587474.74</v>
      </c>
      <c r="AE756">
        <v>0</v>
      </c>
      <c r="AF756">
        <v>4811058.42</v>
      </c>
      <c r="AH756">
        <v>148427.71</v>
      </c>
      <c r="AJ756">
        <v>2648467.4300000002</v>
      </c>
      <c r="AK756">
        <v>7724139.2100000009</v>
      </c>
      <c r="AL756">
        <v>0.70417092394164305</v>
      </c>
      <c r="AO756">
        <v>294.27642348754443</v>
      </c>
      <c r="AP756">
        <v>3.4257973970409569E-2</v>
      </c>
    </row>
    <row r="757" spans="1:42" x14ac:dyDescent="0.25">
      <c r="A757" t="s">
        <v>1720</v>
      </c>
      <c r="B757" t="s">
        <v>1721</v>
      </c>
      <c r="C757" t="s">
        <v>1717</v>
      </c>
      <c r="D757" t="s">
        <v>102</v>
      </c>
      <c r="F757">
        <v>736.75</v>
      </c>
      <c r="H757">
        <v>101748794</v>
      </c>
      <c r="I757">
        <v>9248460.1600000001</v>
      </c>
      <c r="J757">
        <v>12553.05</v>
      </c>
      <c r="L757">
        <v>11</v>
      </c>
      <c r="M757">
        <v>11</v>
      </c>
      <c r="N757">
        <v>8104.25</v>
      </c>
      <c r="P757">
        <v>0.86</v>
      </c>
      <c r="Q757">
        <v>633.6</v>
      </c>
      <c r="S757">
        <v>0.44750000000000001</v>
      </c>
      <c r="T757">
        <v>0.44750000000000001</v>
      </c>
      <c r="V757">
        <v>4138685.92</v>
      </c>
      <c r="X757">
        <v>286063.03000000003</v>
      </c>
      <c r="Y757">
        <v>2752567.38</v>
      </c>
      <c r="Z757">
        <v>7177316.3300000001</v>
      </c>
      <c r="AA757">
        <v>0.77605527902279459</v>
      </c>
      <c r="AB757">
        <v>101748794</v>
      </c>
      <c r="AC757">
        <v>4.18549E-2</v>
      </c>
      <c r="AD757">
        <v>4258685.59</v>
      </c>
      <c r="AE757">
        <v>53699.85</v>
      </c>
      <c r="AF757">
        <v>4192385.77</v>
      </c>
      <c r="AH757">
        <v>365205.43</v>
      </c>
      <c r="AJ757">
        <v>2670781.5499999998</v>
      </c>
      <c r="AK757">
        <v>7149230.3499999996</v>
      </c>
      <c r="AL757">
        <v>0.77301845132238745</v>
      </c>
      <c r="AO757">
        <v>388.27693247370212</v>
      </c>
      <c r="AP757">
        <v>4.0013122531434457E-2</v>
      </c>
    </row>
    <row r="758" spans="1:42" x14ac:dyDescent="0.25">
      <c r="A758" t="s">
        <v>1722</v>
      </c>
      <c r="B758" t="s">
        <v>1723</v>
      </c>
      <c r="C758" t="s">
        <v>1717</v>
      </c>
      <c r="D758" t="s">
        <v>102</v>
      </c>
      <c r="F758">
        <v>3242.2</v>
      </c>
      <c r="H758">
        <v>314560667</v>
      </c>
      <c r="I758">
        <v>42678879.490000002</v>
      </c>
      <c r="J758">
        <v>13163.55</v>
      </c>
      <c r="L758">
        <v>7.37</v>
      </c>
      <c r="M758">
        <v>7.37</v>
      </c>
      <c r="N758">
        <v>23895.01</v>
      </c>
      <c r="P758">
        <v>20.79</v>
      </c>
      <c r="Q758">
        <v>67405.33</v>
      </c>
      <c r="S758">
        <v>0.2591</v>
      </c>
      <c r="T758">
        <v>0.2591</v>
      </c>
      <c r="V758">
        <v>11058097.67</v>
      </c>
      <c r="X758">
        <v>2512239.0499999998</v>
      </c>
      <c r="Y758">
        <v>14416753.170000002</v>
      </c>
      <c r="Z758">
        <v>27987089.890000001</v>
      </c>
      <c r="AA758">
        <v>0.65575971591657167</v>
      </c>
      <c r="AB758">
        <v>314560667</v>
      </c>
      <c r="AC758">
        <v>3.5800199999999997E-2</v>
      </c>
      <c r="AD758">
        <v>11261334.789999999</v>
      </c>
      <c r="AE758">
        <v>52658.73</v>
      </c>
      <c r="AF758">
        <v>11110756.4</v>
      </c>
      <c r="AH758">
        <v>1977134.51</v>
      </c>
      <c r="AJ758">
        <v>13736143.82</v>
      </c>
      <c r="AK758">
        <v>27359139.27</v>
      </c>
      <c r="AL758">
        <v>0.64104633478979833</v>
      </c>
      <c r="AO758">
        <v>774.85628585528343</v>
      </c>
      <c r="AP758">
        <v>9.1824491450823331E-2</v>
      </c>
    </row>
    <row r="759" spans="1:42" x14ac:dyDescent="0.25">
      <c r="A759" t="s">
        <v>1724</v>
      </c>
      <c r="B759" t="s">
        <v>1725</v>
      </c>
      <c r="C759" t="s">
        <v>1717</v>
      </c>
      <c r="D759" t="s">
        <v>102</v>
      </c>
      <c r="F759">
        <v>988.04</v>
      </c>
      <c r="H759">
        <v>125077058</v>
      </c>
      <c r="I759">
        <v>12087869.65</v>
      </c>
      <c r="J759">
        <v>12234.19</v>
      </c>
      <c r="L759">
        <v>10.34</v>
      </c>
      <c r="M759">
        <v>10.34</v>
      </c>
      <c r="N759">
        <v>10216.33</v>
      </c>
      <c r="P759">
        <v>2.52</v>
      </c>
      <c r="Q759">
        <v>2489.86</v>
      </c>
      <c r="S759">
        <v>0.41089999999999999</v>
      </c>
      <c r="T759">
        <v>0.41089999999999999</v>
      </c>
      <c r="V759">
        <v>4966905.63</v>
      </c>
      <c r="X759">
        <v>334770.49</v>
      </c>
      <c r="Y759">
        <v>3146664.06</v>
      </c>
      <c r="Z759">
        <v>8448340.1799999997</v>
      </c>
      <c r="AA759">
        <v>0.69891059587989512</v>
      </c>
      <c r="AB759">
        <v>125077058</v>
      </c>
      <c r="AC759">
        <v>3.7629200000000002E-2</v>
      </c>
      <c r="AD759">
        <v>4706549.63</v>
      </c>
      <c r="AE759">
        <v>0</v>
      </c>
      <c r="AF759">
        <v>4966905.63</v>
      </c>
      <c r="AH759">
        <v>177890.12</v>
      </c>
      <c r="AJ759">
        <v>3093103.22</v>
      </c>
      <c r="AK759">
        <v>8394779.3399999999</v>
      </c>
      <c r="AL759">
        <v>0.69447963810562763</v>
      </c>
      <c r="AO759">
        <v>338.8228108173758</v>
      </c>
      <c r="AP759">
        <v>3.9878414481350738E-2</v>
      </c>
    </row>
    <row r="760" spans="1:42" x14ac:dyDescent="0.25">
      <c r="A760" t="s">
        <v>1726</v>
      </c>
      <c r="B760" t="s">
        <v>1727</v>
      </c>
      <c r="C760" t="s">
        <v>1717</v>
      </c>
      <c r="D760" t="s">
        <v>211</v>
      </c>
      <c r="F760">
        <v>844.97</v>
      </c>
      <c r="H760">
        <v>67847422</v>
      </c>
      <c r="I760">
        <v>11637661.09</v>
      </c>
      <c r="J760">
        <v>13772.86</v>
      </c>
      <c r="L760">
        <v>5.82</v>
      </c>
      <c r="M760">
        <v>4.0199999999999996</v>
      </c>
      <c r="N760">
        <v>3396.77</v>
      </c>
      <c r="P760">
        <v>62.56</v>
      </c>
      <c r="Q760">
        <v>52861.32</v>
      </c>
      <c r="S760">
        <v>0.13120000000000001</v>
      </c>
      <c r="T760">
        <v>0.13120000000000001</v>
      </c>
      <c r="V760">
        <v>1526861.13</v>
      </c>
      <c r="X760">
        <v>212832.99</v>
      </c>
      <c r="Y760">
        <v>6940879.0900000008</v>
      </c>
      <c r="Z760">
        <v>8680573.2100000009</v>
      </c>
      <c r="AA760">
        <v>0.74590359204213608</v>
      </c>
      <c r="AB760">
        <v>67847422</v>
      </c>
      <c r="AC760">
        <v>2.3426900000000001E-2</v>
      </c>
      <c r="AD760">
        <v>1589454.77</v>
      </c>
      <c r="AE760">
        <v>8212.2800000000007</v>
      </c>
      <c r="AF760">
        <v>1535073.41</v>
      </c>
      <c r="AH760">
        <v>1655719.37</v>
      </c>
      <c r="AJ760">
        <v>6520166.7400000002</v>
      </c>
      <c r="AK760">
        <v>8268073.1400000006</v>
      </c>
      <c r="AL760">
        <v>0.71045831942163906</v>
      </c>
      <c r="AO760">
        <v>251.8823035137342</v>
      </c>
      <c r="AP760">
        <v>2.5741546596913627E-2</v>
      </c>
    </row>
    <row r="761" spans="1:42" x14ac:dyDescent="0.25">
      <c r="A761" t="s">
        <v>1728</v>
      </c>
      <c r="B761" t="s">
        <v>1729</v>
      </c>
      <c r="C761" t="s">
        <v>1717</v>
      </c>
      <c r="D761" t="s">
        <v>211</v>
      </c>
      <c r="F761">
        <v>237.87</v>
      </c>
      <c r="H761">
        <v>58281028</v>
      </c>
      <c r="I761">
        <v>2982473.06</v>
      </c>
      <c r="J761">
        <v>12538.24</v>
      </c>
      <c r="L761">
        <v>19.54</v>
      </c>
      <c r="M761">
        <v>13.52</v>
      </c>
      <c r="N761">
        <v>3216</v>
      </c>
      <c r="P761">
        <v>2.52</v>
      </c>
      <c r="Q761">
        <v>599.42999999999995</v>
      </c>
      <c r="S761">
        <v>0.58899999999999997</v>
      </c>
      <c r="T761">
        <v>0.58899999999999997</v>
      </c>
      <c r="V761">
        <v>1756676.63</v>
      </c>
      <c r="X761">
        <v>163569.16</v>
      </c>
      <c r="Y761">
        <v>786778.38</v>
      </c>
      <c r="Z761">
        <v>2707024.17</v>
      </c>
      <c r="AA761">
        <v>0.90764413141086342</v>
      </c>
      <c r="AB761">
        <v>58281028</v>
      </c>
      <c r="AC761">
        <v>2.9203300000000001E-2</v>
      </c>
      <c r="AD761">
        <v>1701998.34</v>
      </c>
      <c r="AE761">
        <v>0</v>
      </c>
      <c r="AF761">
        <v>1756676.63</v>
      </c>
      <c r="AH761">
        <v>130715.81</v>
      </c>
      <c r="AJ761">
        <v>774706</v>
      </c>
      <c r="AK761">
        <v>2694951.79</v>
      </c>
      <c r="AL761">
        <v>0.90359635637412927</v>
      </c>
      <c r="AO761">
        <v>687.64098036742757</v>
      </c>
      <c r="AP761">
        <v>6.0694651610075742E-2</v>
      </c>
    </row>
    <row r="762" spans="1:42" x14ac:dyDescent="0.25">
      <c r="A762" t="s">
        <v>1730</v>
      </c>
      <c r="B762" t="s">
        <v>1731</v>
      </c>
      <c r="C762" t="s">
        <v>1717</v>
      </c>
      <c r="D762" t="s">
        <v>211</v>
      </c>
      <c r="F762">
        <v>229.31</v>
      </c>
      <c r="H762">
        <v>47818342</v>
      </c>
      <c r="I762">
        <v>2723559.25</v>
      </c>
      <c r="J762">
        <v>11877.19</v>
      </c>
      <c r="L762">
        <v>17.55</v>
      </c>
      <c r="M762">
        <v>12.15</v>
      </c>
      <c r="N762">
        <v>2786.11</v>
      </c>
      <c r="P762">
        <v>0.04</v>
      </c>
      <c r="Q762">
        <v>9.17</v>
      </c>
      <c r="S762">
        <v>0.51239999999999997</v>
      </c>
      <c r="T762">
        <v>0.51239999999999997</v>
      </c>
      <c r="V762">
        <v>1395551.75</v>
      </c>
      <c r="X762">
        <v>78163.520000000004</v>
      </c>
      <c r="Y762">
        <v>958690.19</v>
      </c>
      <c r="Z762">
        <v>2432405.46</v>
      </c>
      <c r="AA762">
        <v>0.89309805174974621</v>
      </c>
      <c r="AB762">
        <v>47818342</v>
      </c>
      <c r="AC762">
        <v>2.5696E-2</v>
      </c>
      <c r="AD762">
        <v>1228740.1100000001</v>
      </c>
      <c r="AE762">
        <v>0</v>
      </c>
      <c r="AF762">
        <v>1395551.75</v>
      </c>
      <c r="AH762">
        <v>52285.71</v>
      </c>
      <c r="AJ762">
        <v>953100.74</v>
      </c>
      <c r="AK762">
        <v>2426816.0099999998</v>
      </c>
      <c r="AL762">
        <v>0.89104579237628112</v>
      </c>
      <c r="AO762">
        <v>340.86398325411017</v>
      </c>
      <c r="AP762">
        <v>3.220825957877211E-2</v>
      </c>
    </row>
    <row r="763" spans="1:42" x14ac:dyDescent="0.25">
      <c r="A763" t="s">
        <v>1732</v>
      </c>
      <c r="B763" t="s">
        <v>1733</v>
      </c>
      <c r="C763" t="s">
        <v>1717</v>
      </c>
      <c r="D763" t="s">
        <v>222</v>
      </c>
      <c r="F763">
        <v>652.48</v>
      </c>
      <c r="H763">
        <v>173520116</v>
      </c>
      <c r="I763">
        <v>9070989.0700000003</v>
      </c>
      <c r="J763">
        <v>13902.32</v>
      </c>
      <c r="L763">
        <v>19.12</v>
      </c>
      <c r="M763">
        <v>5.88</v>
      </c>
      <c r="N763">
        <v>3836.58</v>
      </c>
      <c r="P763">
        <v>36.6</v>
      </c>
      <c r="Q763">
        <v>23880.76</v>
      </c>
      <c r="S763">
        <v>0.19570000000000001</v>
      </c>
      <c r="T763">
        <v>0.19570000000000001</v>
      </c>
      <c r="V763">
        <v>1775192.56</v>
      </c>
      <c r="X763">
        <v>351115.01</v>
      </c>
      <c r="Y763">
        <v>3656256.2499999991</v>
      </c>
      <c r="Z763">
        <v>5782563.8199999994</v>
      </c>
      <c r="AA763">
        <v>0.63747886535596932</v>
      </c>
      <c r="AB763">
        <v>173520116</v>
      </c>
      <c r="AC763">
        <v>2.8001999999999999E-2</v>
      </c>
      <c r="AD763">
        <v>4858910.28</v>
      </c>
      <c r="AE763">
        <v>603483.55000000005</v>
      </c>
      <c r="AF763">
        <v>2378676.11</v>
      </c>
      <c r="AH763">
        <v>457221.84</v>
      </c>
      <c r="AJ763">
        <v>3490503.66</v>
      </c>
      <c r="AK763">
        <v>6220294.7800000003</v>
      </c>
      <c r="AL763">
        <v>0.68573500993095127</v>
      </c>
      <c r="AO763">
        <v>538.12378923491906</v>
      </c>
      <c r="AP763">
        <v>5.6446683383709347E-2</v>
      </c>
    </row>
    <row r="764" spans="1:42" x14ac:dyDescent="0.25">
      <c r="A764" t="s">
        <v>1734</v>
      </c>
      <c r="B764" t="s">
        <v>1735</v>
      </c>
      <c r="C764" t="s">
        <v>1736</v>
      </c>
      <c r="D764" t="s">
        <v>97</v>
      </c>
      <c r="F764">
        <v>49.32</v>
      </c>
      <c r="H764">
        <v>0</v>
      </c>
      <c r="I764">
        <v>682993.2</v>
      </c>
      <c r="J764">
        <v>13848.19</v>
      </c>
      <c r="L764">
        <v>0</v>
      </c>
      <c r="M764">
        <v>0</v>
      </c>
      <c r="N764">
        <v>0</v>
      </c>
      <c r="P764">
        <v>0</v>
      </c>
      <c r="Q764">
        <v>0</v>
      </c>
      <c r="S764">
        <v>0</v>
      </c>
      <c r="T764">
        <v>0.1</v>
      </c>
      <c r="V764">
        <v>68299.320000000007</v>
      </c>
      <c r="X764">
        <v>0</v>
      </c>
      <c r="Y764">
        <v>378769.78</v>
      </c>
      <c r="Z764">
        <v>447069.10000000003</v>
      </c>
      <c r="AA764">
        <v>0.65457328125668024</v>
      </c>
      <c r="AB764">
        <v>0</v>
      </c>
      <c r="AC764">
        <v>0</v>
      </c>
      <c r="AD764">
        <v>0</v>
      </c>
      <c r="AE764">
        <v>0</v>
      </c>
      <c r="AF764">
        <v>68299.320000000007</v>
      </c>
      <c r="AH764">
        <v>0</v>
      </c>
      <c r="AJ764">
        <v>378769.78</v>
      </c>
      <c r="AK764">
        <v>447069.10000000003</v>
      </c>
      <c r="AL764">
        <v>0.65457328125668024</v>
      </c>
      <c r="AO764">
        <v>0</v>
      </c>
      <c r="AP764">
        <v>0</v>
      </c>
    </row>
    <row r="765" spans="1:42" x14ac:dyDescent="0.25">
      <c r="A765" t="s">
        <v>1737</v>
      </c>
      <c r="B765" t="s">
        <v>1738</v>
      </c>
      <c r="C765" t="s">
        <v>1736</v>
      </c>
      <c r="D765" t="s">
        <v>97</v>
      </c>
      <c r="F765">
        <v>37.32</v>
      </c>
      <c r="H765">
        <v>0</v>
      </c>
      <c r="I765">
        <v>457096.43</v>
      </c>
      <c r="J765">
        <v>12248.02</v>
      </c>
      <c r="L765">
        <v>0</v>
      </c>
      <c r="M765">
        <v>0</v>
      </c>
      <c r="N765">
        <v>0</v>
      </c>
      <c r="P765">
        <v>0</v>
      </c>
      <c r="Q765">
        <v>0</v>
      </c>
      <c r="S765">
        <v>0</v>
      </c>
      <c r="T765">
        <v>0.1</v>
      </c>
      <c r="V765">
        <v>45709.64</v>
      </c>
      <c r="X765">
        <v>0</v>
      </c>
      <c r="Y765">
        <v>283044.81</v>
      </c>
      <c r="Z765">
        <v>328754.45</v>
      </c>
      <c r="AA765">
        <v>0.71922340325431988</v>
      </c>
      <c r="AB765">
        <v>0</v>
      </c>
      <c r="AC765">
        <v>0</v>
      </c>
      <c r="AD765">
        <v>0</v>
      </c>
      <c r="AE765">
        <v>0</v>
      </c>
      <c r="AF765">
        <v>45709.64</v>
      </c>
      <c r="AH765">
        <v>0</v>
      </c>
      <c r="AJ765">
        <v>283044.81</v>
      </c>
      <c r="AK765">
        <v>328754.45</v>
      </c>
      <c r="AL765">
        <v>0.71922340325431988</v>
      </c>
      <c r="AO765">
        <v>0</v>
      </c>
      <c r="AP765">
        <v>0</v>
      </c>
    </row>
    <row r="766" spans="1:42" x14ac:dyDescent="0.25">
      <c r="A766" t="s">
        <v>1739</v>
      </c>
      <c r="B766" t="s">
        <v>1740</v>
      </c>
      <c r="C766" t="s">
        <v>1736</v>
      </c>
      <c r="D766" t="s">
        <v>211</v>
      </c>
      <c r="F766">
        <v>463</v>
      </c>
      <c r="H766">
        <v>44053376</v>
      </c>
      <c r="I766">
        <v>6448729.3700000001</v>
      </c>
      <c r="J766">
        <v>13928.14</v>
      </c>
      <c r="L766">
        <v>6.83</v>
      </c>
      <c r="M766">
        <v>4.72</v>
      </c>
      <c r="N766">
        <v>2185.36</v>
      </c>
      <c r="P766">
        <v>51.98</v>
      </c>
      <c r="Q766">
        <v>24066.74</v>
      </c>
      <c r="S766">
        <v>0.1535</v>
      </c>
      <c r="T766">
        <v>0.1535</v>
      </c>
      <c r="V766">
        <v>989879.95</v>
      </c>
      <c r="X766">
        <v>50589.61</v>
      </c>
      <c r="Y766">
        <v>3210947.5999999996</v>
      </c>
      <c r="Z766">
        <v>4251417.1599999992</v>
      </c>
      <c r="AA766">
        <v>0.65926431643696026</v>
      </c>
      <c r="AB766">
        <v>44053376</v>
      </c>
      <c r="AC766">
        <v>2.49658E-2</v>
      </c>
      <c r="AD766">
        <v>1099827.77</v>
      </c>
      <c r="AE766">
        <v>16876.990000000002</v>
      </c>
      <c r="AF766">
        <v>1006756.94</v>
      </c>
      <c r="AH766">
        <v>946898.69</v>
      </c>
      <c r="AJ766">
        <v>2888305.42</v>
      </c>
      <c r="AK766">
        <v>3945651.9699999997</v>
      </c>
      <c r="AL766">
        <v>0.61184952005514226</v>
      </c>
      <c r="AO766">
        <v>109.26481641468682</v>
      </c>
      <c r="AP766">
        <v>1.2821609808631958E-2</v>
      </c>
    </row>
    <row r="767" spans="1:42" x14ac:dyDescent="0.25">
      <c r="A767" t="s">
        <v>1741</v>
      </c>
      <c r="B767" t="s">
        <v>1742</v>
      </c>
      <c r="C767" t="s">
        <v>1736</v>
      </c>
      <c r="D767" t="s">
        <v>211</v>
      </c>
      <c r="F767">
        <v>430.75</v>
      </c>
      <c r="H767">
        <v>50256328</v>
      </c>
      <c r="I767">
        <v>5326054.07</v>
      </c>
      <c r="J767">
        <v>12364.6</v>
      </c>
      <c r="L767">
        <v>9.43</v>
      </c>
      <c r="M767">
        <v>6.52</v>
      </c>
      <c r="N767">
        <v>2808.49</v>
      </c>
      <c r="P767">
        <v>29.26</v>
      </c>
      <c r="Q767">
        <v>12603.74</v>
      </c>
      <c r="S767">
        <v>0.22170000000000001</v>
      </c>
      <c r="T767">
        <v>0.22170000000000001</v>
      </c>
      <c r="V767">
        <v>1180786.18</v>
      </c>
      <c r="X767">
        <v>82862.5</v>
      </c>
      <c r="Y767">
        <v>1773863.4000000004</v>
      </c>
      <c r="Z767">
        <v>3037512.08</v>
      </c>
      <c r="AA767">
        <v>0.57031191198552733</v>
      </c>
      <c r="AB767">
        <v>50256328</v>
      </c>
      <c r="AC767">
        <v>2.34118E-2</v>
      </c>
      <c r="AD767">
        <v>1176591.0900000001</v>
      </c>
      <c r="AE767">
        <v>0</v>
      </c>
      <c r="AF767">
        <v>1180786.18</v>
      </c>
      <c r="AH767">
        <v>240354.1</v>
      </c>
      <c r="AJ767">
        <v>1670586.1</v>
      </c>
      <c r="AK767">
        <v>2934234.7800000003</v>
      </c>
      <c r="AL767">
        <v>0.55092095225387006</v>
      </c>
      <c r="AO767">
        <v>192.36796285548462</v>
      </c>
      <c r="AP767">
        <v>2.8239901102937642E-2</v>
      </c>
    </row>
    <row r="768" spans="1:42" x14ac:dyDescent="0.25">
      <c r="A768" t="s">
        <v>1743</v>
      </c>
      <c r="B768" t="s">
        <v>1744</v>
      </c>
      <c r="C768" t="s">
        <v>1736</v>
      </c>
      <c r="D768" t="s">
        <v>211</v>
      </c>
      <c r="F768">
        <v>229.75</v>
      </c>
      <c r="H768">
        <v>31134256</v>
      </c>
      <c r="I768">
        <v>2864278.45</v>
      </c>
      <c r="J768">
        <v>12466.93</v>
      </c>
      <c r="L768">
        <v>10.86</v>
      </c>
      <c r="M768">
        <v>7.51</v>
      </c>
      <c r="N768">
        <v>1725.42</v>
      </c>
      <c r="P768">
        <v>19.53</v>
      </c>
      <c r="Q768">
        <v>4487.01</v>
      </c>
      <c r="S768">
        <v>0.2656</v>
      </c>
      <c r="T768">
        <v>0.2656</v>
      </c>
      <c r="V768">
        <v>760752.35</v>
      </c>
      <c r="X768">
        <v>318056.01</v>
      </c>
      <c r="Y768">
        <v>772856.77</v>
      </c>
      <c r="Z768">
        <v>1851665.13</v>
      </c>
      <c r="AA768">
        <v>0.64646826847438654</v>
      </c>
      <c r="AB768">
        <v>31134256</v>
      </c>
      <c r="AC768">
        <v>2.9788599999999998E-2</v>
      </c>
      <c r="AD768">
        <v>927445.89</v>
      </c>
      <c r="AE768">
        <v>44273.8</v>
      </c>
      <c r="AF768">
        <v>805026.15</v>
      </c>
      <c r="AH768">
        <v>211772.16</v>
      </c>
      <c r="AJ768">
        <v>697988.59</v>
      </c>
      <c r="AK768">
        <v>1821070.75</v>
      </c>
      <c r="AL768">
        <v>0.63578691170895063</v>
      </c>
      <c r="AO768">
        <v>1384.3569532100109</v>
      </c>
      <c r="AP768">
        <v>0.17465329669371715</v>
      </c>
    </row>
    <row r="769" spans="1:42" x14ac:dyDescent="0.25">
      <c r="A769" t="s">
        <v>1745</v>
      </c>
      <c r="B769" t="s">
        <v>1400</v>
      </c>
      <c r="C769" t="s">
        <v>1736</v>
      </c>
      <c r="D769" t="s">
        <v>211</v>
      </c>
      <c r="F769">
        <v>263.44</v>
      </c>
      <c r="H769">
        <v>60210689</v>
      </c>
      <c r="I769">
        <v>3205775.39</v>
      </c>
      <c r="J769">
        <v>12168.9</v>
      </c>
      <c r="L769">
        <v>18.78</v>
      </c>
      <c r="M769">
        <v>13</v>
      </c>
      <c r="N769">
        <v>3424.72</v>
      </c>
      <c r="P769">
        <v>1.1399999999999999</v>
      </c>
      <c r="Q769">
        <v>300.32</v>
      </c>
      <c r="S769">
        <v>0.56020000000000003</v>
      </c>
      <c r="T769">
        <v>0.56020000000000003</v>
      </c>
      <c r="V769">
        <v>1795875.37</v>
      </c>
      <c r="X769">
        <v>77167.009999999995</v>
      </c>
      <c r="Y769">
        <v>1194237.67</v>
      </c>
      <c r="Z769">
        <v>3067280.05</v>
      </c>
      <c r="AA769">
        <v>0.95679817730461758</v>
      </c>
      <c r="AB769">
        <v>60210689</v>
      </c>
      <c r="AC769">
        <v>3.0596600000000002E-2</v>
      </c>
      <c r="AD769">
        <v>1842242.36</v>
      </c>
      <c r="AE769">
        <v>25974.78</v>
      </c>
      <c r="AF769">
        <v>1821850.15</v>
      </c>
      <c r="AH769">
        <v>108458.7</v>
      </c>
      <c r="AJ769">
        <v>1189552.05</v>
      </c>
      <c r="AK769">
        <v>3088569.21</v>
      </c>
      <c r="AL769">
        <v>0.96343905428758059</v>
      </c>
      <c r="AO769">
        <v>292.92062708776189</v>
      </c>
      <c r="AP769">
        <v>2.498471128642767E-2</v>
      </c>
    </row>
    <row r="770" spans="1:42" x14ac:dyDescent="0.25">
      <c r="A770" t="s">
        <v>1746</v>
      </c>
      <c r="B770" t="s">
        <v>1747</v>
      </c>
      <c r="C770" t="s">
        <v>1736</v>
      </c>
      <c r="D770" t="s">
        <v>211</v>
      </c>
      <c r="F770">
        <v>216.97</v>
      </c>
      <c r="H770">
        <v>15957865</v>
      </c>
      <c r="I770">
        <v>2857571.42</v>
      </c>
      <c r="J770">
        <v>13170.35</v>
      </c>
      <c r="L770">
        <v>5.58</v>
      </c>
      <c r="M770">
        <v>3.86</v>
      </c>
      <c r="N770">
        <v>837.5</v>
      </c>
      <c r="P770">
        <v>65.12</v>
      </c>
      <c r="Q770">
        <v>14129.08</v>
      </c>
      <c r="S770">
        <v>0.1265</v>
      </c>
      <c r="T770">
        <v>0.1265</v>
      </c>
      <c r="V770">
        <v>361482.78</v>
      </c>
      <c r="X770">
        <v>51022.39</v>
      </c>
      <c r="Y770">
        <v>1549342.1800000002</v>
      </c>
      <c r="Z770">
        <v>1961847.35</v>
      </c>
      <c r="AA770">
        <v>0.68654359302067769</v>
      </c>
      <c r="AB770">
        <v>15957865</v>
      </c>
      <c r="AC770">
        <v>2.6141500000000002E-2</v>
      </c>
      <c r="AD770">
        <v>417162.52</v>
      </c>
      <c r="AE770">
        <v>7043.48</v>
      </c>
      <c r="AF770">
        <v>368526.26</v>
      </c>
      <c r="AH770">
        <v>271308.83</v>
      </c>
      <c r="AJ770">
        <v>1464298.68</v>
      </c>
      <c r="AK770">
        <v>1883847.33</v>
      </c>
      <c r="AL770">
        <v>0.65924768032569425</v>
      </c>
      <c r="AO770">
        <v>235.15873162188322</v>
      </c>
      <c r="AP770">
        <v>2.7084142747384948E-2</v>
      </c>
    </row>
    <row r="771" spans="1:42" x14ac:dyDescent="0.25">
      <c r="A771" t="s">
        <v>1748</v>
      </c>
      <c r="B771" t="s">
        <v>1749</v>
      </c>
      <c r="C771" t="s">
        <v>1736</v>
      </c>
      <c r="D771" t="s">
        <v>211</v>
      </c>
      <c r="F771">
        <v>311.8</v>
      </c>
      <c r="H771">
        <v>50219283</v>
      </c>
      <c r="I771">
        <v>3642429.81</v>
      </c>
      <c r="J771">
        <v>11681.94</v>
      </c>
      <c r="L771">
        <v>13.78</v>
      </c>
      <c r="M771">
        <v>9.5399999999999991</v>
      </c>
      <c r="N771">
        <v>2974.57</v>
      </c>
      <c r="P771">
        <v>5.71</v>
      </c>
      <c r="Q771">
        <v>1780.37</v>
      </c>
      <c r="S771">
        <v>0.3674</v>
      </c>
      <c r="T771">
        <v>0.3674</v>
      </c>
      <c r="V771">
        <v>1338228.71</v>
      </c>
      <c r="X771">
        <v>72837.289999999994</v>
      </c>
      <c r="Y771">
        <v>780161.23999999987</v>
      </c>
      <c r="Z771">
        <v>2191227.2399999998</v>
      </c>
      <c r="AA771">
        <v>0.6015839300414686</v>
      </c>
      <c r="AB771">
        <v>50219283</v>
      </c>
      <c r="AC771">
        <v>3.0943600000000002E-2</v>
      </c>
      <c r="AD771">
        <v>1553965.4</v>
      </c>
      <c r="AE771">
        <v>79261.649999999994</v>
      </c>
      <c r="AF771">
        <v>1417490.36</v>
      </c>
      <c r="AH771">
        <v>32385.3</v>
      </c>
      <c r="AJ771">
        <v>767258.41</v>
      </c>
      <c r="AK771">
        <v>2257586.06</v>
      </c>
      <c r="AL771">
        <v>0.61980221384142475</v>
      </c>
      <c r="AO771">
        <v>233.60259781911478</v>
      </c>
      <c r="AP771">
        <v>3.2263350350418087E-2</v>
      </c>
    </row>
    <row r="772" spans="1:42" x14ac:dyDescent="0.25">
      <c r="A772" t="s">
        <v>1750</v>
      </c>
      <c r="B772" t="s">
        <v>1751</v>
      </c>
      <c r="C772" t="s">
        <v>1736</v>
      </c>
      <c r="D772" t="s">
        <v>102</v>
      </c>
      <c r="F772">
        <v>12349.97</v>
      </c>
      <c r="H772">
        <v>1334677133</v>
      </c>
      <c r="I772">
        <v>178084864.83000001</v>
      </c>
      <c r="J772">
        <v>14419.86</v>
      </c>
      <c r="L772">
        <v>7.49</v>
      </c>
      <c r="M772">
        <v>7.49</v>
      </c>
      <c r="N772">
        <v>92501.27</v>
      </c>
      <c r="P772">
        <v>19.71</v>
      </c>
      <c r="Q772">
        <v>243417.9</v>
      </c>
      <c r="S772">
        <v>0.26469999999999999</v>
      </c>
      <c r="T772">
        <v>0.26469999999999999</v>
      </c>
      <c r="V772">
        <v>47139063.719999999</v>
      </c>
      <c r="X772">
        <v>12172446.199999999</v>
      </c>
      <c r="Y772">
        <v>63347946.700000003</v>
      </c>
      <c r="Z772">
        <v>122659456.62</v>
      </c>
      <c r="AA772">
        <v>0.68876968706515762</v>
      </c>
      <c r="AB772">
        <v>1334677133</v>
      </c>
      <c r="AC772">
        <v>3.8274299999999997E-2</v>
      </c>
      <c r="AD772">
        <v>51083832.990000002</v>
      </c>
      <c r="AE772">
        <v>1044180.42</v>
      </c>
      <c r="AF772">
        <v>48183244.140000001</v>
      </c>
      <c r="AH772">
        <v>28518580.699999999</v>
      </c>
      <c r="AJ772">
        <v>54472099.899999999</v>
      </c>
      <c r="AK772">
        <v>114827790.24000001</v>
      </c>
      <c r="AL772">
        <v>0.64479252826799593</v>
      </c>
      <c r="AO772">
        <v>985.62556832121857</v>
      </c>
      <c r="AP772">
        <v>0.10600609986971389</v>
      </c>
    </row>
    <row r="773" spans="1:42" x14ac:dyDescent="0.25">
      <c r="A773" t="s">
        <v>1752</v>
      </c>
      <c r="B773" t="s">
        <v>1753</v>
      </c>
      <c r="C773" t="s">
        <v>1736</v>
      </c>
      <c r="D773" t="s">
        <v>102</v>
      </c>
      <c r="F773">
        <v>1231.04</v>
      </c>
      <c r="H773">
        <v>159888410</v>
      </c>
      <c r="I773">
        <v>15075920.119999999</v>
      </c>
      <c r="J773">
        <v>12246.49</v>
      </c>
      <c r="L773">
        <v>10.6</v>
      </c>
      <c r="M773">
        <v>10.6</v>
      </c>
      <c r="N773">
        <v>13049.02</v>
      </c>
      <c r="P773">
        <v>1.76</v>
      </c>
      <c r="Q773">
        <v>2166.63</v>
      </c>
      <c r="S773">
        <v>0.42520000000000002</v>
      </c>
      <c r="T773">
        <v>0.42520000000000002</v>
      </c>
      <c r="V773">
        <v>6410281.2300000004</v>
      </c>
      <c r="X773">
        <v>228189.78</v>
      </c>
      <c r="Y773">
        <v>4169210.0100000002</v>
      </c>
      <c r="Z773">
        <v>10807681.020000001</v>
      </c>
      <c r="AA773">
        <v>0.7168836750244072</v>
      </c>
      <c r="AB773">
        <v>159888410</v>
      </c>
      <c r="AC773">
        <v>3.6194799999999999E-2</v>
      </c>
      <c r="AD773">
        <v>5787129.0199999996</v>
      </c>
      <c r="AE773">
        <v>0</v>
      </c>
      <c r="AF773">
        <v>6410281.2300000004</v>
      </c>
      <c r="AH773">
        <v>320953.53000000003</v>
      </c>
      <c r="AJ773">
        <v>4078342.82</v>
      </c>
      <c r="AK773">
        <v>10716813.83</v>
      </c>
      <c r="AL773">
        <v>0.7108563686128101</v>
      </c>
      <c r="AO773">
        <v>185.36341629841436</v>
      </c>
      <c r="AP773">
        <v>2.1292688631132074E-2</v>
      </c>
    </row>
    <row r="774" spans="1:42" x14ac:dyDescent="0.25">
      <c r="A774" t="s">
        <v>1754</v>
      </c>
      <c r="B774" t="s">
        <v>1755</v>
      </c>
      <c r="C774" t="s">
        <v>1736</v>
      </c>
      <c r="D774" t="s">
        <v>102</v>
      </c>
      <c r="F774">
        <v>646.25</v>
      </c>
      <c r="H774">
        <v>115253102</v>
      </c>
      <c r="I774">
        <v>7447467.2999999998</v>
      </c>
      <c r="J774">
        <v>11524.12</v>
      </c>
      <c r="L774">
        <v>15.47</v>
      </c>
      <c r="M774">
        <v>15.47</v>
      </c>
      <c r="N774">
        <v>9997.48</v>
      </c>
      <c r="P774">
        <v>12.53</v>
      </c>
      <c r="Q774">
        <v>8097.51</v>
      </c>
      <c r="S774">
        <v>0.69189999999999996</v>
      </c>
      <c r="T774">
        <v>0.69189999999999996</v>
      </c>
      <c r="V774">
        <v>5152902.62</v>
      </c>
      <c r="X774">
        <v>106839.29</v>
      </c>
      <c r="Y774">
        <v>1214076.1200000001</v>
      </c>
      <c r="Z774">
        <v>6473818.0300000003</v>
      </c>
      <c r="AA774">
        <v>0.8692643779718241</v>
      </c>
      <c r="AB774">
        <v>115253102</v>
      </c>
      <c r="AC774">
        <v>3.7342599999999997E-2</v>
      </c>
      <c r="AD774">
        <v>4303850.4800000004</v>
      </c>
      <c r="AE774">
        <v>0</v>
      </c>
      <c r="AF774">
        <v>5152902.62</v>
      </c>
      <c r="AH774">
        <v>41836.699999999997</v>
      </c>
      <c r="AJ774">
        <v>1208606.57</v>
      </c>
      <c r="AK774">
        <v>6468348.4800000004</v>
      </c>
      <c r="AL774">
        <v>0.86852996051422748</v>
      </c>
      <c r="AO774">
        <v>165.32191876208896</v>
      </c>
      <c r="AP774">
        <v>1.6517243981264286E-2</v>
      </c>
    </row>
    <row r="775" spans="1:42" x14ac:dyDescent="0.25">
      <c r="A775" t="s">
        <v>1756</v>
      </c>
      <c r="B775" t="s">
        <v>1757</v>
      </c>
      <c r="C775" t="s">
        <v>1736</v>
      </c>
      <c r="D775" t="s">
        <v>222</v>
      </c>
      <c r="F775">
        <v>953.82</v>
      </c>
      <c r="H775">
        <v>322554636</v>
      </c>
      <c r="I775">
        <v>12863042.039999999</v>
      </c>
      <c r="J775">
        <v>13485.81</v>
      </c>
      <c r="L775">
        <v>25.07</v>
      </c>
      <c r="M775">
        <v>7.71</v>
      </c>
      <c r="N775">
        <v>7353.95</v>
      </c>
      <c r="P775">
        <v>17.8</v>
      </c>
      <c r="Q775">
        <v>16977.990000000002</v>
      </c>
      <c r="S775">
        <v>0.27500000000000002</v>
      </c>
      <c r="T775">
        <v>0.27500000000000002</v>
      </c>
      <c r="V775">
        <v>3537336.56</v>
      </c>
      <c r="X775">
        <v>1892376.06</v>
      </c>
      <c r="Y775">
        <v>2672504.67</v>
      </c>
      <c r="Z775">
        <v>8102217.29</v>
      </c>
      <c r="AA775">
        <v>0.62988344940525443</v>
      </c>
      <c r="AB775">
        <v>322554636</v>
      </c>
      <c r="AC775">
        <v>1.7098599999999999E-2</v>
      </c>
      <c r="AD775">
        <v>5515232.6900000004</v>
      </c>
      <c r="AE775">
        <v>543921.43000000005</v>
      </c>
      <c r="AF775">
        <v>4081257.99</v>
      </c>
      <c r="AH775">
        <v>316689.59999999998</v>
      </c>
      <c r="AJ775">
        <v>2555292.6</v>
      </c>
      <c r="AK775">
        <v>8528926.6500000004</v>
      </c>
      <c r="AL775">
        <v>0.66305673443946866</v>
      </c>
      <c r="AO775">
        <v>1983.9970434673207</v>
      </c>
      <c r="AP775">
        <v>0.22187739884009905</v>
      </c>
    </row>
    <row r="776" spans="1:42" x14ac:dyDescent="0.25">
      <c r="A776" t="s">
        <v>1758</v>
      </c>
      <c r="B776" t="s">
        <v>1759</v>
      </c>
      <c r="C776" t="s">
        <v>1736</v>
      </c>
      <c r="D776" t="s">
        <v>211</v>
      </c>
      <c r="F776">
        <v>196.5</v>
      </c>
      <c r="H776">
        <v>49445516</v>
      </c>
      <c r="I776">
        <v>2254620.6</v>
      </c>
      <c r="J776">
        <v>11473.89</v>
      </c>
      <c r="L776">
        <v>21.93</v>
      </c>
      <c r="M776">
        <v>15.18</v>
      </c>
      <c r="N776">
        <v>2982.87</v>
      </c>
      <c r="P776">
        <v>10.56</v>
      </c>
      <c r="Q776">
        <v>2075.04</v>
      </c>
      <c r="S776">
        <v>0.67730000000000001</v>
      </c>
      <c r="T776">
        <v>0.67730000000000001</v>
      </c>
      <c r="V776">
        <v>1527054.53</v>
      </c>
      <c r="X776">
        <v>29642.91</v>
      </c>
      <c r="Y776">
        <v>122922.12999999999</v>
      </c>
      <c r="Z776">
        <v>1679619.5699999998</v>
      </c>
      <c r="AA776">
        <v>0.74496772095491359</v>
      </c>
      <c r="AB776">
        <v>49445516</v>
      </c>
      <c r="AC776">
        <v>2.92316E-2</v>
      </c>
      <c r="AD776">
        <v>1445371.54</v>
      </c>
      <c r="AE776">
        <v>0</v>
      </c>
      <c r="AF776">
        <v>1527054.53</v>
      </c>
      <c r="AH776">
        <v>8992.15</v>
      </c>
      <c r="AJ776">
        <v>120628.84</v>
      </c>
      <c r="AK776">
        <v>1677326.28</v>
      </c>
      <c r="AL776">
        <v>0.74395056977657348</v>
      </c>
      <c r="AO776">
        <v>150.85450381679388</v>
      </c>
      <c r="AP776">
        <v>1.7672715412292948E-2</v>
      </c>
    </row>
    <row r="777" spans="1:42" x14ac:dyDescent="0.25">
      <c r="A777" t="s">
        <v>1760</v>
      </c>
      <c r="B777" t="s">
        <v>1761</v>
      </c>
      <c r="C777" t="s">
        <v>1736</v>
      </c>
      <c r="D777" t="s">
        <v>102</v>
      </c>
      <c r="F777">
        <v>1957.61</v>
      </c>
      <c r="H777">
        <v>272267578</v>
      </c>
      <c r="I777">
        <v>24119806.710000001</v>
      </c>
      <c r="J777">
        <v>12321.04</v>
      </c>
      <c r="L777">
        <v>11.28</v>
      </c>
      <c r="M777">
        <v>11.28</v>
      </c>
      <c r="N777">
        <v>22081.84</v>
      </c>
      <c r="P777">
        <v>0.42</v>
      </c>
      <c r="Q777">
        <v>822.19</v>
      </c>
      <c r="S777">
        <v>0.46329999999999999</v>
      </c>
      <c r="T777">
        <v>0.46329999999999999</v>
      </c>
      <c r="V777">
        <v>11174706.439999999</v>
      </c>
      <c r="X777">
        <v>1038370.11</v>
      </c>
      <c r="Y777">
        <v>4680281.8500000006</v>
      </c>
      <c r="Z777">
        <v>16893358.399999999</v>
      </c>
      <c r="AA777">
        <v>0.70039360609784906</v>
      </c>
      <c r="AB777">
        <v>272267578</v>
      </c>
      <c r="AC777">
        <v>3.8798699999999998E-2</v>
      </c>
      <c r="AD777">
        <v>10563628.07</v>
      </c>
      <c r="AE777">
        <v>0</v>
      </c>
      <c r="AF777">
        <v>11174706.439999999</v>
      </c>
      <c r="AH777">
        <v>416189.76</v>
      </c>
      <c r="AJ777">
        <v>4555588.7300000004</v>
      </c>
      <c r="AK777">
        <v>16768665.279999999</v>
      </c>
      <c r="AL777">
        <v>0.69522386649341428</v>
      </c>
      <c r="AO777">
        <v>530.42746512328813</v>
      </c>
      <c r="AP777">
        <v>6.1923241513948332E-2</v>
      </c>
    </row>
    <row r="778" spans="1:42" x14ac:dyDescent="0.25">
      <c r="A778" t="s">
        <v>1762</v>
      </c>
      <c r="B778" t="s">
        <v>1763</v>
      </c>
      <c r="C778" t="s">
        <v>1736</v>
      </c>
      <c r="D778" t="s">
        <v>102</v>
      </c>
      <c r="F778">
        <v>660.05</v>
      </c>
      <c r="H778">
        <v>85623150</v>
      </c>
      <c r="I778">
        <v>7793237.3300000001</v>
      </c>
      <c r="J778">
        <v>11807.04</v>
      </c>
      <c r="L778">
        <v>10.98</v>
      </c>
      <c r="M778">
        <v>10.98</v>
      </c>
      <c r="N778">
        <v>7247.34</v>
      </c>
      <c r="P778">
        <v>0.9</v>
      </c>
      <c r="Q778">
        <v>594.04</v>
      </c>
      <c r="S778">
        <v>0.44640000000000002</v>
      </c>
      <c r="T778">
        <v>0.44640000000000002</v>
      </c>
      <c r="V778">
        <v>3478901.14</v>
      </c>
      <c r="X778">
        <v>181544.5</v>
      </c>
      <c r="Y778">
        <v>1770578.95</v>
      </c>
      <c r="Z778">
        <v>5431024.5899999999</v>
      </c>
      <c r="AA778">
        <v>0.69688941322155262</v>
      </c>
      <c r="AB778">
        <v>85623150</v>
      </c>
      <c r="AC778">
        <v>4.4685000000000002E-2</v>
      </c>
      <c r="AD778">
        <v>3826070.45</v>
      </c>
      <c r="AE778">
        <v>154976.37</v>
      </c>
      <c r="AF778">
        <v>3633877.51</v>
      </c>
      <c r="AH778">
        <v>60403.42</v>
      </c>
      <c r="AJ778">
        <v>1752270.03</v>
      </c>
      <c r="AK778">
        <v>5567692.04</v>
      </c>
      <c r="AL778">
        <v>0.71442608562262278</v>
      </c>
      <c r="AO778">
        <v>275.04658737974398</v>
      </c>
      <c r="AP778">
        <v>3.2606778301624596E-2</v>
      </c>
    </row>
    <row r="779" spans="1:42" x14ac:dyDescent="0.25">
      <c r="A779" t="s">
        <v>1764</v>
      </c>
      <c r="B779" t="s">
        <v>1765</v>
      </c>
      <c r="C779" t="s">
        <v>1736</v>
      </c>
      <c r="D779" t="s">
        <v>102</v>
      </c>
      <c r="F779">
        <v>4598.5</v>
      </c>
      <c r="H779">
        <v>897447449</v>
      </c>
      <c r="I779">
        <v>54015026.420000002</v>
      </c>
      <c r="J779">
        <v>11746.22</v>
      </c>
      <c r="L779">
        <v>16.61</v>
      </c>
      <c r="M779">
        <v>16.61</v>
      </c>
      <c r="N779">
        <v>76381.08</v>
      </c>
      <c r="P779">
        <v>21.9</v>
      </c>
      <c r="Q779">
        <v>100707.15</v>
      </c>
      <c r="S779">
        <v>0.74619999999999997</v>
      </c>
      <c r="T779">
        <v>0.74619999999999997</v>
      </c>
      <c r="V779">
        <v>40306012.710000001</v>
      </c>
      <c r="X779">
        <v>781656.91</v>
      </c>
      <c r="Y779">
        <v>3492643.1200000006</v>
      </c>
      <c r="Z779">
        <v>44580312.739999995</v>
      </c>
      <c r="AA779">
        <v>0.82533168443463645</v>
      </c>
      <c r="AB779">
        <v>897447449</v>
      </c>
      <c r="AC779">
        <v>3.8287700000000001E-2</v>
      </c>
      <c r="AD779">
        <v>34361198.689999998</v>
      </c>
      <c r="AE779">
        <v>0</v>
      </c>
      <c r="AF779">
        <v>40306012.710000001</v>
      </c>
      <c r="AH779">
        <v>173240</v>
      </c>
      <c r="AJ779">
        <v>3462383.58</v>
      </c>
      <c r="AK779">
        <v>44550053.199999996</v>
      </c>
      <c r="AL779">
        <v>0.82477147846963872</v>
      </c>
      <c r="AO779">
        <v>169.98084375339786</v>
      </c>
      <c r="AP779">
        <v>1.754558869976838E-2</v>
      </c>
    </row>
    <row r="780" spans="1:42" x14ac:dyDescent="0.25">
      <c r="A780" t="s">
        <v>1766</v>
      </c>
      <c r="B780" t="s">
        <v>1767</v>
      </c>
      <c r="C780" t="s">
        <v>1736</v>
      </c>
      <c r="D780" t="s">
        <v>102</v>
      </c>
      <c r="F780">
        <v>707.47</v>
      </c>
      <c r="H780">
        <v>106891500</v>
      </c>
      <c r="I780">
        <v>9465967.8000000007</v>
      </c>
      <c r="J780">
        <v>13380.02</v>
      </c>
      <c r="L780">
        <v>11.29</v>
      </c>
      <c r="M780">
        <v>11.29</v>
      </c>
      <c r="N780">
        <v>7987.33</v>
      </c>
      <c r="P780">
        <v>0.4</v>
      </c>
      <c r="Q780">
        <v>282.98</v>
      </c>
      <c r="S780">
        <v>0.46379999999999999</v>
      </c>
      <c r="T780">
        <v>0.46379999999999999</v>
      </c>
      <c r="V780">
        <v>4390315.8600000003</v>
      </c>
      <c r="X780">
        <v>733674.64</v>
      </c>
      <c r="Y780">
        <v>1324615.0799999996</v>
      </c>
      <c r="Z780">
        <v>6448605.5800000001</v>
      </c>
      <c r="AA780">
        <v>0.68124102218053173</v>
      </c>
      <c r="AB780">
        <v>106891500</v>
      </c>
      <c r="AC780">
        <v>4.6552499999999997E-2</v>
      </c>
      <c r="AD780">
        <v>4976066.55</v>
      </c>
      <c r="AE780">
        <v>271671.17</v>
      </c>
      <c r="AF780">
        <v>4661987.03</v>
      </c>
      <c r="AH780">
        <v>437167.17</v>
      </c>
      <c r="AJ780">
        <v>1185264.1100000001</v>
      </c>
      <c r="AK780">
        <v>6580925.7800000003</v>
      </c>
      <c r="AL780">
        <v>0.69521954004534003</v>
      </c>
      <c r="AO780">
        <v>1037.0399310218102</v>
      </c>
      <c r="AP780">
        <v>0.11148501966542464</v>
      </c>
    </row>
    <row r="781" spans="1:42" x14ac:dyDescent="0.25">
      <c r="A781" t="s">
        <v>1768</v>
      </c>
      <c r="B781" t="s">
        <v>1769</v>
      </c>
      <c r="C781" t="s">
        <v>1736</v>
      </c>
      <c r="D781" t="s">
        <v>102</v>
      </c>
      <c r="F781">
        <v>689.29</v>
      </c>
      <c r="H781">
        <v>96033826</v>
      </c>
      <c r="I781">
        <v>8274255.7400000002</v>
      </c>
      <c r="J781">
        <v>12004.02</v>
      </c>
      <c r="L781">
        <v>11.6</v>
      </c>
      <c r="M781">
        <v>11.6</v>
      </c>
      <c r="N781">
        <v>7995.76</v>
      </c>
      <c r="P781">
        <v>0.1</v>
      </c>
      <c r="Q781">
        <v>68.92</v>
      </c>
      <c r="S781">
        <v>0.48130000000000001</v>
      </c>
      <c r="T781">
        <v>0.48130000000000001</v>
      </c>
      <c r="V781">
        <v>3982399.28</v>
      </c>
      <c r="X781">
        <v>279175.96999999997</v>
      </c>
      <c r="Y781">
        <v>1868185.48</v>
      </c>
      <c r="Z781">
        <v>6129760.7300000004</v>
      </c>
      <c r="AA781">
        <v>0.740823213907575</v>
      </c>
      <c r="AB781">
        <v>96033826</v>
      </c>
      <c r="AC781">
        <v>4.6199400000000002E-2</v>
      </c>
      <c r="AD781">
        <v>4436705.1399999997</v>
      </c>
      <c r="AE781">
        <v>218657.41</v>
      </c>
      <c r="AF781">
        <v>4201056.6900000004</v>
      </c>
      <c r="AH781">
        <v>89977.34</v>
      </c>
      <c r="AJ781">
        <v>1844865.44</v>
      </c>
      <c r="AK781">
        <v>6325098.0999999996</v>
      </c>
      <c r="AL781">
        <v>0.76443106168724728</v>
      </c>
      <c r="AO781">
        <v>405.01961438581725</v>
      </c>
      <c r="AP781">
        <v>4.4137808708453075E-2</v>
      </c>
    </row>
    <row r="782" spans="1:42" x14ac:dyDescent="0.25">
      <c r="A782" t="s">
        <v>1770</v>
      </c>
      <c r="B782" t="s">
        <v>1771</v>
      </c>
      <c r="C782" t="s">
        <v>1736</v>
      </c>
      <c r="D782" t="s">
        <v>102</v>
      </c>
      <c r="F782">
        <v>879.75</v>
      </c>
      <c r="H782">
        <v>121705397</v>
      </c>
      <c r="I782">
        <v>10469696.09</v>
      </c>
      <c r="J782">
        <v>11900.76</v>
      </c>
      <c r="L782">
        <v>11.62</v>
      </c>
      <c r="M782">
        <v>11.62</v>
      </c>
      <c r="N782">
        <v>10222.69</v>
      </c>
      <c r="P782">
        <v>0.09</v>
      </c>
      <c r="Q782">
        <v>79.17</v>
      </c>
      <c r="S782">
        <v>0.4824</v>
      </c>
      <c r="T782">
        <v>0.4824</v>
      </c>
      <c r="V782">
        <v>5050581.3899999997</v>
      </c>
      <c r="X782">
        <v>1284742.8799999999</v>
      </c>
      <c r="Y782">
        <v>1194831.04</v>
      </c>
      <c r="Z782">
        <v>7530155.3099999996</v>
      </c>
      <c r="AA782">
        <v>0.71923341855092948</v>
      </c>
      <c r="AB782">
        <v>121705397</v>
      </c>
      <c r="AC782">
        <v>4.0431599999999998E-2</v>
      </c>
      <c r="AD782">
        <v>4920743.92</v>
      </c>
      <c r="AE782">
        <v>0</v>
      </c>
      <c r="AF782">
        <v>5050581.3899999997</v>
      </c>
      <c r="AH782">
        <v>97048.85</v>
      </c>
      <c r="AJ782">
        <v>1167582.96</v>
      </c>
      <c r="AK782">
        <v>7502907.2299999995</v>
      </c>
      <c r="AL782">
        <v>0.71663085208044464</v>
      </c>
      <c r="AO782">
        <v>1460.3499630576866</v>
      </c>
      <c r="AP782">
        <v>0.17123267563045691</v>
      </c>
    </row>
    <row r="783" spans="1:42" x14ac:dyDescent="0.25">
      <c r="A783" t="s">
        <v>1772</v>
      </c>
      <c r="B783" t="s">
        <v>1773</v>
      </c>
      <c r="C783" t="s">
        <v>1736</v>
      </c>
      <c r="D783" t="s">
        <v>211</v>
      </c>
      <c r="F783">
        <v>87.8</v>
      </c>
      <c r="H783">
        <v>22103580</v>
      </c>
      <c r="I783">
        <v>931331.8</v>
      </c>
      <c r="J783">
        <v>10607.42</v>
      </c>
      <c r="L783">
        <v>23.73</v>
      </c>
      <c r="M783">
        <v>16.420000000000002</v>
      </c>
      <c r="N783">
        <v>1441.67</v>
      </c>
      <c r="P783">
        <v>20.16</v>
      </c>
      <c r="Q783">
        <v>1770.04</v>
      </c>
      <c r="S783">
        <v>0.73760000000000003</v>
      </c>
      <c r="T783">
        <v>0.73760000000000003</v>
      </c>
      <c r="V783">
        <v>686950.33</v>
      </c>
      <c r="X783">
        <v>805474.07</v>
      </c>
      <c r="Y783">
        <v>45705.970000000008</v>
      </c>
      <c r="Z783">
        <v>1538130.3699999999</v>
      </c>
      <c r="AA783">
        <v>1</v>
      </c>
      <c r="AB783">
        <v>22103580</v>
      </c>
      <c r="AC783">
        <v>1.74728E-2</v>
      </c>
      <c r="AD783">
        <v>386211.43</v>
      </c>
      <c r="AE783">
        <v>0</v>
      </c>
      <c r="AF783">
        <v>686950.33</v>
      </c>
      <c r="AH783">
        <v>5847.78</v>
      </c>
      <c r="AJ783">
        <v>45705.97</v>
      </c>
      <c r="AK783">
        <v>1538130.3699999999</v>
      </c>
      <c r="AL783">
        <v>1.6515385494192294</v>
      </c>
      <c r="AO783">
        <v>9173.9643507972669</v>
      </c>
      <c r="AP783">
        <v>0.52367087062977635</v>
      </c>
    </row>
    <row r="784" spans="1:42" x14ac:dyDescent="0.25">
      <c r="A784" t="s">
        <v>1774</v>
      </c>
      <c r="B784" t="s">
        <v>1775</v>
      </c>
      <c r="C784" t="s">
        <v>1776</v>
      </c>
      <c r="D784" t="s">
        <v>97</v>
      </c>
      <c r="F784">
        <v>13</v>
      </c>
      <c r="H784">
        <v>0</v>
      </c>
      <c r="I784">
        <v>151382.18</v>
      </c>
      <c r="J784">
        <v>11644.78</v>
      </c>
      <c r="L784">
        <v>0</v>
      </c>
      <c r="M784">
        <v>0</v>
      </c>
      <c r="N784">
        <v>0</v>
      </c>
      <c r="P784">
        <v>0</v>
      </c>
      <c r="Q784">
        <v>0</v>
      </c>
      <c r="S784">
        <v>0</v>
      </c>
      <c r="T784">
        <v>0.1</v>
      </c>
      <c r="V784">
        <v>15138.21</v>
      </c>
      <c r="X784">
        <v>0</v>
      </c>
      <c r="Y784">
        <v>98068.85</v>
      </c>
      <c r="Z784">
        <v>113207.06</v>
      </c>
      <c r="AA784">
        <v>0.74782289434595273</v>
      </c>
      <c r="AB784">
        <v>0</v>
      </c>
      <c r="AC784">
        <v>0</v>
      </c>
      <c r="AD784">
        <v>0</v>
      </c>
      <c r="AE784">
        <v>0</v>
      </c>
      <c r="AF784">
        <v>15138.21</v>
      </c>
      <c r="AH784">
        <v>0</v>
      </c>
      <c r="AJ784">
        <v>98068.85</v>
      </c>
      <c r="AK784">
        <v>113207.06</v>
      </c>
      <c r="AL784">
        <v>0.74782289434595273</v>
      </c>
      <c r="AO784">
        <v>0</v>
      </c>
      <c r="AP784">
        <v>0</v>
      </c>
    </row>
    <row r="785" spans="1:42" x14ac:dyDescent="0.25">
      <c r="A785" t="s">
        <v>1777</v>
      </c>
      <c r="B785" t="s">
        <v>1778</v>
      </c>
      <c r="C785" t="s">
        <v>1776</v>
      </c>
      <c r="D785" t="s">
        <v>211</v>
      </c>
      <c r="F785">
        <v>236</v>
      </c>
      <c r="H785">
        <v>40668161</v>
      </c>
      <c r="I785">
        <v>2720518.14</v>
      </c>
      <c r="J785">
        <v>11527.61</v>
      </c>
      <c r="L785">
        <v>14.94</v>
      </c>
      <c r="M785">
        <v>10.34</v>
      </c>
      <c r="N785">
        <v>2440.2399999999998</v>
      </c>
      <c r="P785">
        <v>2.52</v>
      </c>
      <c r="Q785">
        <v>594.72</v>
      </c>
      <c r="S785">
        <v>0.41089999999999999</v>
      </c>
      <c r="T785">
        <v>0.41089999999999999</v>
      </c>
      <c r="V785">
        <v>1117860.8999999999</v>
      </c>
      <c r="X785">
        <v>28754.01</v>
      </c>
      <c r="Y785">
        <v>650135.76</v>
      </c>
      <c r="Z785">
        <v>1796750.67</v>
      </c>
      <c r="AA785">
        <v>0.66044428948376721</v>
      </c>
      <c r="AB785">
        <v>40668161</v>
      </c>
      <c r="AC785">
        <v>2.9390800000000002E-2</v>
      </c>
      <c r="AD785">
        <v>1195269.78</v>
      </c>
      <c r="AE785">
        <v>31807.3</v>
      </c>
      <c r="AF785">
        <v>1149668.2</v>
      </c>
      <c r="AH785">
        <v>35438.79</v>
      </c>
      <c r="AJ785">
        <v>638102.31000000006</v>
      </c>
      <c r="AK785">
        <v>1816524.52</v>
      </c>
      <c r="AL785">
        <v>0.6677127026986116</v>
      </c>
      <c r="AO785">
        <v>121.83902542372881</v>
      </c>
      <c r="AP785">
        <v>1.5829133977228117E-2</v>
      </c>
    </row>
    <row r="786" spans="1:42" x14ac:dyDescent="0.25">
      <c r="A786" t="s">
        <v>1779</v>
      </c>
      <c r="B786" t="s">
        <v>1780</v>
      </c>
      <c r="C786" t="s">
        <v>1776</v>
      </c>
      <c r="D786" t="s">
        <v>222</v>
      </c>
      <c r="F786">
        <v>1730.5</v>
      </c>
      <c r="H786">
        <v>538953568</v>
      </c>
      <c r="I786">
        <v>24329703.489999998</v>
      </c>
      <c r="J786">
        <v>14059.34</v>
      </c>
      <c r="L786">
        <v>22.15</v>
      </c>
      <c r="M786">
        <v>6.81</v>
      </c>
      <c r="N786">
        <v>11784.7</v>
      </c>
      <c r="P786">
        <v>26.21</v>
      </c>
      <c r="Q786">
        <v>45356.4</v>
      </c>
      <c r="S786">
        <v>0.2341</v>
      </c>
      <c r="T786">
        <v>0.2341</v>
      </c>
      <c r="V786">
        <v>5695583.5800000001</v>
      </c>
      <c r="X786">
        <v>2219993.12</v>
      </c>
      <c r="Y786">
        <v>6410206.5</v>
      </c>
      <c r="Z786">
        <v>14325783.199999999</v>
      </c>
      <c r="AA786">
        <v>0.58881865148451917</v>
      </c>
      <c r="AB786">
        <v>538953568</v>
      </c>
      <c r="AC786">
        <v>1.5570199999999999E-2</v>
      </c>
      <c r="AD786">
        <v>8391614.8399999999</v>
      </c>
      <c r="AE786">
        <v>631140.91</v>
      </c>
      <c r="AF786">
        <v>6326724.4900000002</v>
      </c>
      <c r="AH786">
        <v>1074327.32</v>
      </c>
      <c r="AJ786">
        <v>5968463.1399999997</v>
      </c>
      <c r="AK786">
        <v>14515180.75</v>
      </c>
      <c r="AL786">
        <v>0.59660327368831412</v>
      </c>
      <c r="AO786">
        <v>1282.8622479052299</v>
      </c>
      <c r="AP786">
        <v>0.15294285053942577</v>
      </c>
    </row>
    <row r="787" spans="1:42" x14ac:dyDescent="0.25">
      <c r="A787" t="s">
        <v>1781</v>
      </c>
      <c r="B787" t="s">
        <v>1782</v>
      </c>
      <c r="C787" t="s">
        <v>1776</v>
      </c>
      <c r="D787" t="s">
        <v>211</v>
      </c>
      <c r="F787">
        <v>596.5</v>
      </c>
      <c r="H787">
        <v>77174606</v>
      </c>
      <c r="I787">
        <v>8025310.1500000004</v>
      </c>
      <c r="J787">
        <v>13453.99</v>
      </c>
      <c r="L787">
        <v>9.61</v>
      </c>
      <c r="M787">
        <v>6.65</v>
      </c>
      <c r="N787">
        <v>3966.72</v>
      </c>
      <c r="P787">
        <v>27.87</v>
      </c>
      <c r="Q787">
        <v>16624.45</v>
      </c>
      <c r="S787">
        <v>0.22720000000000001</v>
      </c>
      <c r="T787">
        <v>0.22720000000000001</v>
      </c>
      <c r="V787">
        <v>1823350.46</v>
      </c>
      <c r="X787">
        <v>388513.69</v>
      </c>
      <c r="Y787">
        <v>2836210.1899999995</v>
      </c>
      <c r="Z787">
        <v>5048074.34</v>
      </c>
      <c r="AA787">
        <v>0.62901922114499209</v>
      </c>
      <c r="AB787">
        <v>77174606</v>
      </c>
      <c r="AC787">
        <v>3.2731799999999998E-2</v>
      </c>
      <c r="AD787">
        <v>2526063.7599999998</v>
      </c>
      <c r="AE787">
        <v>159656.46</v>
      </c>
      <c r="AF787">
        <v>1983006.92</v>
      </c>
      <c r="AH787">
        <v>509480.38</v>
      </c>
      <c r="AJ787">
        <v>2647202.7599999998</v>
      </c>
      <c r="AK787">
        <v>5018723.3699999992</v>
      </c>
      <c r="AL787">
        <v>0.62536192074769836</v>
      </c>
      <c r="AO787">
        <v>651.32219614417431</v>
      </c>
      <c r="AP787">
        <v>7.7412852105454871E-2</v>
      </c>
    </row>
    <row r="788" spans="1:42" x14ac:dyDescent="0.25">
      <c r="A788" t="s">
        <v>1783</v>
      </c>
      <c r="B788" t="s">
        <v>1784</v>
      </c>
      <c r="C788" t="s">
        <v>1776</v>
      </c>
      <c r="D788" t="s">
        <v>211</v>
      </c>
      <c r="F788">
        <v>257.5</v>
      </c>
      <c r="H788">
        <v>27388393</v>
      </c>
      <c r="I788">
        <v>3401137.59</v>
      </c>
      <c r="J788">
        <v>13208.3</v>
      </c>
      <c r="L788">
        <v>8.0500000000000007</v>
      </c>
      <c r="M788">
        <v>5.57</v>
      </c>
      <c r="N788">
        <v>1434.27</v>
      </c>
      <c r="P788">
        <v>40.44</v>
      </c>
      <c r="Q788">
        <v>10413.299999999999</v>
      </c>
      <c r="S788">
        <v>0.18379999999999999</v>
      </c>
      <c r="T788">
        <v>0.18379999999999999</v>
      </c>
      <c r="V788">
        <v>625129.07999999996</v>
      </c>
      <c r="X788">
        <v>84132.1</v>
      </c>
      <c r="Y788">
        <v>2092856.9</v>
      </c>
      <c r="Z788">
        <v>2802118.08</v>
      </c>
      <c r="AA788">
        <v>0.82387671943609908</v>
      </c>
      <c r="AB788">
        <v>27388393</v>
      </c>
      <c r="AC788">
        <v>2.7595000000000001E-2</v>
      </c>
      <c r="AD788">
        <v>755782.7</v>
      </c>
      <c r="AE788">
        <v>24014.13</v>
      </c>
      <c r="AF788">
        <v>649143.21</v>
      </c>
      <c r="AH788">
        <v>848360.85</v>
      </c>
      <c r="AJ788">
        <v>1943440.8</v>
      </c>
      <c r="AK788">
        <v>2676716.11</v>
      </c>
      <c r="AL788">
        <v>0.78700612344236265</v>
      </c>
      <c r="AO788">
        <v>326.72660194174762</v>
      </c>
      <c r="AP788">
        <v>3.1431088147782699E-2</v>
      </c>
    </row>
    <row r="789" spans="1:42" x14ac:dyDescent="0.25">
      <c r="A789" t="s">
        <v>1785</v>
      </c>
      <c r="B789" t="s">
        <v>1786</v>
      </c>
      <c r="C789" t="s">
        <v>1776</v>
      </c>
      <c r="D789" t="s">
        <v>211</v>
      </c>
      <c r="F789">
        <v>2626.97</v>
      </c>
      <c r="H789">
        <v>352904061</v>
      </c>
      <c r="I789">
        <v>36711775.979999997</v>
      </c>
      <c r="J789">
        <v>13974.95</v>
      </c>
      <c r="L789">
        <v>9.61</v>
      </c>
      <c r="M789">
        <v>6.65</v>
      </c>
      <c r="N789">
        <v>17469.349999999999</v>
      </c>
      <c r="P789">
        <v>27.87</v>
      </c>
      <c r="Q789">
        <v>73213.649999999994</v>
      </c>
      <c r="S789">
        <v>0.22720000000000001</v>
      </c>
      <c r="T789">
        <v>0.22720000000000001</v>
      </c>
      <c r="V789">
        <v>8340915.5</v>
      </c>
      <c r="X789">
        <v>2271957.7799999998</v>
      </c>
      <c r="Y789">
        <v>13311331.700000001</v>
      </c>
      <c r="Z789">
        <v>23924204.98</v>
      </c>
      <c r="AA789">
        <v>0.65167658990492683</v>
      </c>
      <c r="AB789">
        <v>352904061</v>
      </c>
      <c r="AC789">
        <v>3.3089500000000001E-2</v>
      </c>
      <c r="AD789">
        <v>11677418.92</v>
      </c>
      <c r="AE789">
        <v>758053.57</v>
      </c>
      <c r="AF789">
        <v>9098969.0700000003</v>
      </c>
      <c r="AH789">
        <v>2716928.87</v>
      </c>
      <c r="AJ789">
        <v>12364961.77</v>
      </c>
      <c r="AK789">
        <v>23735888.619999997</v>
      </c>
      <c r="AL789">
        <v>0.64654699987630504</v>
      </c>
      <c r="AO789">
        <v>864.85866987441807</v>
      </c>
      <c r="AP789">
        <v>9.5718252489845057E-2</v>
      </c>
    </row>
    <row r="790" spans="1:42" x14ac:dyDescent="0.25">
      <c r="A790" t="s">
        <v>1787</v>
      </c>
      <c r="B790" t="s">
        <v>1788</v>
      </c>
      <c r="C790" t="s">
        <v>1776</v>
      </c>
      <c r="D790" t="s">
        <v>102</v>
      </c>
      <c r="F790">
        <v>6926.28</v>
      </c>
      <c r="H790">
        <v>864794161</v>
      </c>
      <c r="I790">
        <v>93878131.239999995</v>
      </c>
      <c r="J790">
        <v>13553.9</v>
      </c>
      <c r="L790">
        <v>9.2100000000000009</v>
      </c>
      <c r="M790">
        <v>9.2100000000000009</v>
      </c>
      <c r="N790">
        <v>63791.03</v>
      </c>
      <c r="P790">
        <v>7.39</v>
      </c>
      <c r="Q790">
        <v>51185.2</v>
      </c>
      <c r="S790">
        <v>0.35</v>
      </c>
      <c r="T790">
        <v>0.35</v>
      </c>
      <c r="V790">
        <v>32857345.93</v>
      </c>
      <c r="X790">
        <v>4907693.03</v>
      </c>
      <c r="Y790">
        <v>22148657.920000002</v>
      </c>
      <c r="Z790">
        <v>59913696.880000003</v>
      </c>
      <c r="AA790">
        <v>0.63820717443586816</v>
      </c>
      <c r="AB790">
        <v>864794161</v>
      </c>
      <c r="AC790">
        <v>4.5282999999999997E-2</v>
      </c>
      <c r="AD790">
        <v>39160473.990000002</v>
      </c>
      <c r="AE790">
        <v>2206094.8199999998</v>
      </c>
      <c r="AF790">
        <v>35063440.75</v>
      </c>
      <c r="AH790">
        <v>4556868.51</v>
      </c>
      <c r="AJ790">
        <v>20500015.579999998</v>
      </c>
      <c r="AK790">
        <v>60471149.359999999</v>
      </c>
      <c r="AL790">
        <v>0.6441452185004104</v>
      </c>
      <c r="AO790">
        <v>708.56116558960946</v>
      </c>
      <c r="AP790">
        <v>8.115759468673675E-2</v>
      </c>
    </row>
    <row r="791" spans="1:42" x14ac:dyDescent="0.25">
      <c r="A791" t="s">
        <v>1789</v>
      </c>
      <c r="B791" t="s">
        <v>1790</v>
      </c>
      <c r="C791" t="s">
        <v>1776</v>
      </c>
      <c r="D791" t="s">
        <v>102</v>
      </c>
      <c r="F791">
        <v>5944</v>
      </c>
      <c r="H791">
        <v>553730769</v>
      </c>
      <c r="I791">
        <v>82369042.230000004</v>
      </c>
      <c r="J791">
        <v>13857.51</v>
      </c>
      <c r="L791">
        <v>6.72</v>
      </c>
      <c r="M791">
        <v>6.72</v>
      </c>
      <c r="N791">
        <v>39943.68</v>
      </c>
      <c r="P791">
        <v>27.14</v>
      </c>
      <c r="Q791">
        <v>161320.16</v>
      </c>
      <c r="S791">
        <v>0.23019999999999999</v>
      </c>
      <c r="T791">
        <v>0.23019999999999999</v>
      </c>
      <c r="V791">
        <v>18961353.52</v>
      </c>
      <c r="X791">
        <v>4804264.54</v>
      </c>
      <c r="Y791">
        <v>30571217.25</v>
      </c>
      <c r="Z791">
        <v>54336835.310000002</v>
      </c>
      <c r="AA791">
        <v>0.6596754537739391</v>
      </c>
      <c r="AB791">
        <v>553730769</v>
      </c>
      <c r="AC791">
        <v>4.6603699999999998E-2</v>
      </c>
      <c r="AD791">
        <v>25805902.629999999</v>
      </c>
      <c r="AE791">
        <v>1575615.2</v>
      </c>
      <c r="AF791">
        <v>20536968.719999999</v>
      </c>
      <c r="AH791">
        <v>6549869.2699999996</v>
      </c>
      <c r="AJ791">
        <v>28342135.960000001</v>
      </c>
      <c r="AK791">
        <v>53683369.219999999</v>
      </c>
      <c r="AL791">
        <v>0.65174205947544372</v>
      </c>
      <c r="AO791">
        <v>808.25446500672945</v>
      </c>
      <c r="AP791">
        <v>8.9492604689389507E-2</v>
      </c>
    </row>
    <row r="792" spans="1:42" x14ac:dyDescent="0.25">
      <c r="A792" t="s">
        <v>1791</v>
      </c>
      <c r="B792" t="s">
        <v>1792</v>
      </c>
      <c r="C792" t="s">
        <v>1776</v>
      </c>
      <c r="D792" t="s">
        <v>102</v>
      </c>
      <c r="F792">
        <v>1088.8599999999999</v>
      </c>
      <c r="H792">
        <v>165416134</v>
      </c>
      <c r="I792">
        <v>12732424.939999999</v>
      </c>
      <c r="J792">
        <v>11693.35</v>
      </c>
      <c r="L792">
        <v>12.99</v>
      </c>
      <c r="M792">
        <v>12.99</v>
      </c>
      <c r="N792">
        <v>14144.29</v>
      </c>
      <c r="P792">
        <v>1.1200000000000001</v>
      </c>
      <c r="Q792">
        <v>1219.52</v>
      </c>
      <c r="S792">
        <v>0.55959999999999999</v>
      </c>
      <c r="T792">
        <v>0.55959999999999999</v>
      </c>
      <c r="V792">
        <v>7125064.9900000002</v>
      </c>
      <c r="X792">
        <v>303467.32</v>
      </c>
      <c r="Y792">
        <v>2178760.7599999998</v>
      </c>
      <c r="Z792">
        <v>9607293.0700000003</v>
      </c>
      <c r="AA792">
        <v>0.75455328543252354</v>
      </c>
      <c r="AB792">
        <v>165416134</v>
      </c>
      <c r="AC792">
        <v>3.5751199999999997E-2</v>
      </c>
      <c r="AD792">
        <v>5913825.2800000003</v>
      </c>
      <c r="AE792">
        <v>0</v>
      </c>
      <c r="AF792">
        <v>7125064.9900000002</v>
      </c>
      <c r="AH792">
        <v>113886.36</v>
      </c>
      <c r="AJ792">
        <v>2150807.7200000002</v>
      </c>
      <c r="AK792">
        <v>9579340.0300000012</v>
      </c>
      <c r="AL792">
        <v>0.75235786389014447</v>
      </c>
      <c r="AO792">
        <v>278.70187168230996</v>
      </c>
      <c r="AP792">
        <v>3.1679355681040584E-2</v>
      </c>
    </row>
    <row r="793" spans="1:42" x14ac:dyDescent="0.25">
      <c r="A793" t="s">
        <v>1793</v>
      </c>
      <c r="B793" t="s">
        <v>1794</v>
      </c>
      <c r="C793" t="s">
        <v>1776</v>
      </c>
      <c r="D793" t="s">
        <v>102</v>
      </c>
      <c r="F793">
        <v>1361</v>
      </c>
      <c r="H793">
        <v>169264690</v>
      </c>
      <c r="I793">
        <v>16474579.41</v>
      </c>
      <c r="J793">
        <v>12104.76</v>
      </c>
      <c r="L793">
        <v>10.27</v>
      </c>
      <c r="M793">
        <v>10.27</v>
      </c>
      <c r="N793">
        <v>13977.47</v>
      </c>
      <c r="P793">
        <v>2.75</v>
      </c>
      <c r="Q793">
        <v>3742.75</v>
      </c>
      <c r="S793">
        <v>0.40699999999999997</v>
      </c>
      <c r="T793">
        <v>0.40699999999999997</v>
      </c>
      <c r="V793">
        <v>6705153.8099999996</v>
      </c>
      <c r="X793">
        <v>194036.84</v>
      </c>
      <c r="Y793">
        <v>5512987.0100000007</v>
      </c>
      <c r="Z793">
        <v>12412177.66</v>
      </c>
      <c r="AA793">
        <v>0.75341393252600186</v>
      </c>
      <c r="AB793">
        <v>169264690</v>
      </c>
      <c r="AC793">
        <v>3.8199799999999999E-2</v>
      </c>
      <c r="AD793">
        <v>6465877.2999999998</v>
      </c>
      <c r="AE793">
        <v>0</v>
      </c>
      <c r="AF793">
        <v>6705153.8099999996</v>
      </c>
      <c r="AH793">
        <v>236291.04</v>
      </c>
      <c r="AJ793">
        <v>5454720.9299999997</v>
      </c>
      <c r="AK793">
        <v>12353911.579999998</v>
      </c>
      <c r="AL793">
        <v>0.74987720612164621</v>
      </c>
      <c r="AO793">
        <v>142.56931667891257</v>
      </c>
      <c r="AP793">
        <v>1.5706510342370448E-2</v>
      </c>
    </row>
    <row r="794" spans="1:42" x14ac:dyDescent="0.25">
      <c r="A794" t="s">
        <v>1795</v>
      </c>
      <c r="B794" t="s">
        <v>1796</v>
      </c>
      <c r="C794" t="s">
        <v>1776</v>
      </c>
      <c r="D794" t="s">
        <v>102</v>
      </c>
      <c r="F794">
        <v>1059.55</v>
      </c>
      <c r="H794">
        <v>212316340</v>
      </c>
      <c r="I794">
        <v>12088134.960000001</v>
      </c>
      <c r="J794">
        <v>11408.74</v>
      </c>
      <c r="L794">
        <v>17.559999999999999</v>
      </c>
      <c r="M794">
        <v>17.559999999999999</v>
      </c>
      <c r="N794">
        <v>18605.689999999999</v>
      </c>
      <c r="P794">
        <v>31.69</v>
      </c>
      <c r="Q794">
        <v>33577.129999999997</v>
      </c>
      <c r="S794">
        <v>0.78739999999999999</v>
      </c>
      <c r="T794">
        <v>0.78739999999999999</v>
      </c>
      <c r="V794">
        <v>9518197.4600000009</v>
      </c>
      <c r="X794">
        <v>349115.38</v>
      </c>
      <c r="Y794">
        <v>1312577.0599999998</v>
      </c>
      <c r="Z794">
        <v>11179889.900000002</v>
      </c>
      <c r="AA794">
        <v>0.92486474853189438</v>
      </c>
      <c r="AB794">
        <v>212316340</v>
      </c>
      <c r="AC794">
        <v>3.8675399999999999E-2</v>
      </c>
      <c r="AD794">
        <v>8211419.3700000001</v>
      </c>
      <c r="AE794">
        <v>0</v>
      </c>
      <c r="AF794">
        <v>9518197.4600000009</v>
      </c>
      <c r="AH794">
        <v>73413.34</v>
      </c>
      <c r="AJ794">
        <v>1307061.1299999999</v>
      </c>
      <c r="AK794">
        <v>11174373.970000003</v>
      </c>
      <c r="AL794">
        <v>0.92440843909969062</v>
      </c>
      <c r="AO794">
        <v>329.49401160870184</v>
      </c>
      <c r="AP794">
        <v>3.1242500111171769E-2</v>
      </c>
    </row>
    <row r="795" spans="1:42" x14ac:dyDescent="0.25">
      <c r="A795" t="s">
        <v>1797</v>
      </c>
      <c r="B795" t="s">
        <v>1798</v>
      </c>
      <c r="C795" t="s">
        <v>1799</v>
      </c>
      <c r="D795" t="s">
        <v>97</v>
      </c>
      <c r="F795">
        <v>57</v>
      </c>
      <c r="H795">
        <v>0</v>
      </c>
      <c r="I795">
        <v>759999.57</v>
      </c>
      <c r="J795">
        <v>13333.32</v>
      </c>
      <c r="L795">
        <v>0</v>
      </c>
      <c r="M795">
        <v>0</v>
      </c>
      <c r="N795">
        <v>0</v>
      </c>
      <c r="P795">
        <v>0</v>
      </c>
      <c r="Q795">
        <v>0</v>
      </c>
      <c r="S795">
        <v>0</v>
      </c>
      <c r="T795">
        <v>0.1</v>
      </c>
      <c r="V795">
        <v>75999.95</v>
      </c>
      <c r="X795">
        <v>0</v>
      </c>
      <c r="Y795">
        <v>312504.55000000005</v>
      </c>
      <c r="Z795">
        <v>388504.50000000006</v>
      </c>
      <c r="AA795">
        <v>0.51119042080510657</v>
      </c>
      <c r="AB795">
        <v>0</v>
      </c>
      <c r="AC795">
        <v>0</v>
      </c>
      <c r="AD795">
        <v>0</v>
      </c>
      <c r="AE795">
        <v>0</v>
      </c>
      <c r="AF795">
        <v>75999.95</v>
      </c>
      <c r="AH795">
        <v>0</v>
      </c>
      <c r="AJ795">
        <v>312504.55</v>
      </c>
      <c r="AK795">
        <v>388504.5</v>
      </c>
      <c r="AL795">
        <v>0.51119042080510657</v>
      </c>
      <c r="AO795">
        <v>0</v>
      </c>
      <c r="AP795">
        <v>0</v>
      </c>
    </row>
    <row r="796" spans="1:42" x14ac:dyDescent="0.25">
      <c r="A796" t="s">
        <v>1800</v>
      </c>
      <c r="B796" t="s">
        <v>1801</v>
      </c>
      <c r="C796" t="s">
        <v>1799</v>
      </c>
      <c r="D796" t="s">
        <v>102</v>
      </c>
      <c r="F796">
        <v>553.75</v>
      </c>
      <c r="H796">
        <v>80650825</v>
      </c>
      <c r="I796">
        <v>6962294.0599999996</v>
      </c>
      <c r="J796">
        <v>12572.99</v>
      </c>
      <c r="L796">
        <v>11.58</v>
      </c>
      <c r="M796">
        <v>11.58</v>
      </c>
      <c r="N796">
        <v>6412.42</v>
      </c>
      <c r="P796">
        <v>0.12</v>
      </c>
      <c r="Q796">
        <v>66.45</v>
      </c>
      <c r="S796">
        <v>0.48020000000000002</v>
      </c>
      <c r="T796">
        <v>0.48020000000000002</v>
      </c>
      <c r="V796">
        <v>3343293.6</v>
      </c>
      <c r="X796">
        <v>92495.03</v>
      </c>
      <c r="Y796">
        <v>1765246.6799999997</v>
      </c>
      <c r="Z796">
        <v>5201035.3099999996</v>
      </c>
      <c r="AA796">
        <v>0.74702896274967157</v>
      </c>
      <c r="AB796">
        <v>80650825</v>
      </c>
      <c r="AC796">
        <v>5.07395E-2</v>
      </c>
      <c r="AD796">
        <v>4092182.53</v>
      </c>
      <c r="AE796">
        <v>359616.46</v>
      </c>
      <c r="AF796">
        <v>3702910.06</v>
      </c>
      <c r="AH796">
        <v>216625.16</v>
      </c>
      <c r="AJ796">
        <v>1710446.78</v>
      </c>
      <c r="AK796">
        <v>5505851.8700000001</v>
      </c>
      <c r="AL796">
        <v>0.79081001499669501</v>
      </c>
      <c r="AO796">
        <v>167.03391422121896</v>
      </c>
      <c r="AP796">
        <v>1.6799404013025144E-2</v>
      </c>
    </row>
    <row r="797" spans="1:42" x14ac:dyDescent="0.25">
      <c r="A797" t="s">
        <v>1802</v>
      </c>
      <c r="B797" t="s">
        <v>1803</v>
      </c>
      <c r="C797" t="s">
        <v>1799</v>
      </c>
      <c r="D797" t="s">
        <v>102</v>
      </c>
      <c r="F797">
        <v>4061.5</v>
      </c>
      <c r="H797">
        <v>256896179</v>
      </c>
      <c r="I797">
        <v>47443350.090000004</v>
      </c>
      <c r="J797">
        <v>11681.23</v>
      </c>
      <c r="L797">
        <v>5.41</v>
      </c>
      <c r="M797">
        <v>5.41</v>
      </c>
      <c r="N797">
        <v>21972.71</v>
      </c>
      <c r="P797">
        <v>42.51</v>
      </c>
      <c r="Q797">
        <v>172654.36</v>
      </c>
      <c r="S797">
        <v>0.17780000000000001</v>
      </c>
      <c r="T797">
        <v>0.17780000000000001</v>
      </c>
      <c r="V797">
        <v>8435427.6400000006</v>
      </c>
      <c r="X797">
        <v>138185.18</v>
      </c>
      <c r="Y797">
        <v>19393321.880000003</v>
      </c>
      <c r="Z797">
        <v>27966934.700000003</v>
      </c>
      <c r="AA797">
        <v>0.58948060469900943</v>
      </c>
      <c r="AB797">
        <v>256896179</v>
      </c>
      <c r="AC797">
        <v>3.3672800000000003E-2</v>
      </c>
      <c r="AD797">
        <v>8650413.6500000004</v>
      </c>
      <c r="AE797">
        <v>38224.51</v>
      </c>
      <c r="AF797">
        <v>8473652.1500000004</v>
      </c>
      <c r="AH797">
        <v>158685</v>
      </c>
      <c r="AJ797">
        <v>19328178.600000001</v>
      </c>
      <c r="AK797">
        <v>27940015.93</v>
      </c>
      <c r="AL797">
        <v>0.58891321706831001</v>
      </c>
      <c r="AO797">
        <v>34.023188477163608</v>
      </c>
      <c r="AP797">
        <v>4.9457802868188988E-3</v>
      </c>
    </row>
    <row r="798" spans="1:42" x14ac:dyDescent="0.25">
      <c r="A798" t="s">
        <v>1804</v>
      </c>
      <c r="B798" t="s">
        <v>1805</v>
      </c>
      <c r="C798" t="s">
        <v>1799</v>
      </c>
      <c r="D798" t="s">
        <v>211</v>
      </c>
      <c r="F798">
        <v>63.96</v>
      </c>
      <c r="H798">
        <v>12951044</v>
      </c>
      <c r="I798">
        <v>721501.6</v>
      </c>
      <c r="J798">
        <v>11280.51</v>
      </c>
      <c r="L798">
        <v>17.95</v>
      </c>
      <c r="M798">
        <v>12.42</v>
      </c>
      <c r="N798">
        <v>794.38</v>
      </c>
      <c r="P798">
        <v>0.24</v>
      </c>
      <c r="Q798">
        <v>15.35</v>
      </c>
      <c r="S798">
        <v>0.52759999999999996</v>
      </c>
      <c r="T798">
        <v>0.52759999999999996</v>
      </c>
      <c r="V798">
        <v>380664.24</v>
      </c>
      <c r="X798">
        <v>7652.36</v>
      </c>
      <c r="Y798">
        <v>269588.59999999998</v>
      </c>
      <c r="Z798">
        <v>657905.19999999995</v>
      </c>
      <c r="AA798">
        <v>0.91185549692474688</v>
      </c>
      <c r="AB798">
        <v>12951044</v>
      </c>
      <c r="AC798">
        <v>3.7045500000000002E-2</v>
      </c>
      <c r="AD798">
        <v>479777.9</v>
      </c>
      <c r="AE798">
        <v>52292.36</v>
      </c>
      <c r="AF798">
        <v>432956.6</v>
      </c>
      <c r="AH798">
        <v>7999.72</v>
      </c>
      <c r="AJ798">
        <v>268883.46000000002</v>
      </c>
      <c r="AK798">
        <v>709492.41999999993</v>
      </c>
      <c r="AL798">
        <v>0.98335529678659062</v>
      </c>
      <c r="AO798">
        <v>119.64290181363351</v>
      </c>
      <c r="AP798">
        <v>1.0785682530618157E-2</v>
      </c>
    </row>
    <row r="799" spans="1:42" x14ac:dyDescent="0.25">
      <c r="A799" t="s">
        <v>1806</v>
      </c>
      <c r="B799" t="s">
        <v>1807</v>
      </c>
      <c r="C799" t="s">
        <v>1799</v>
      </c>
      <c r="D799" t="s">
        <v>102</v>
      </c>
      <c r="F799">
        <v>503.79</v>
      </c>
      <c r="H799">
        <v>37260061</v>
      </c>
      <c r="I799">
        <v>6646239.6299999999</v>
      </c>
      <c r="J799">
        <v>13192.48</v>
      </c>
      <c r="L799">
        <v>5.6</v>
      </c>
      <c r="M799">
        <v>5.6</v>
      </c>
      <c r="N799">
        <v>2821.22</v>
      </c>
      <c r="P799">
        <v>40.06</v>
      </c>
      <c r="Q799">
        <v>20181.82</v>
      </c>
      <c r="S799">
        <v>0.18490000000000001</v>
      </c>
      <c r="T799">
        <v>0.18490000000000001</v>
      </c>
      <c r="V799">
        <v>1228889.7</v>
      </c>
      <c r="X799">
        <v>201150.85</v>
      </c>
      <c r="Y799">
        <v>3213978.35</v>
      </c>
      <c r="Z799">
        <v>4644018.9000000004</v>
      </c>
      <c r="AA799">
        <v>0.69874382485965236</v>
      </c>
      <c r="AB799">
        <v>37260061</v>
      </c>
      <c r="AC799">
        <v>4.61991E-2</v>
      </c>
      <c r="AD799">
        <v>1721381.28</v>
      </c>
      <c r="AE799">
        <v>91061.69</v>
      </c>
      <c r="AF799">
        <v>1319951.3899999999</v>
      </c>
      <c r="AH799">
        <v>407562.38</v>
      </c>
      <c r="AJ799">
        <v>3091197.66</v>
      </c>
      <c r="AK799">
        <v>4612299.9000000004</v>
      </c>
      <c r="AL799">
        <v>0.69397135173713265</v>
      </c>
      <c r="AO799">
        <v>399.27519402925822</v>
      </c>
      <c r="AP799">
        <v>4.3611832352878875E-2</v>
      </c>
    </row>
    <row r="800" spans="1:42" x14ac:dyDescent="0.25">
      <c r="A800" t="s">
        <v>1808</v>
      </c>
      <c r="B800" t="s">
        <v>1809</v>
      </c>
      <c r="C800" t="s">
        <v>1799</v>
      </c>
      <c r="D800" t="s">
        <v>102</v>
      </c>
      <c r="F800">
        <v>477.87</v>
      </c>
      <c r="H800">
        <v>64624738</v>
      </c>
      <c r="I800">
        <v>6048878.5999999996</v>
      </c>
      <c r="J800">
        <v>12658</v>
      </c>
      <c r="L800">
        <v>10.68</v>
      </c>
      <c r="M800">
        <v>10.68</v>
      </c>
      <c r="N800">
        <v>5103.6499999999996</v>
      </c>
      <c r="P800">
        <v>1.56</v>
      </c>
      <c r="Q800">
        <v>745.47</v>
      </c>
      <c r="S800">
        <v>0.42970000000000003</v>
      </c>
      <c r="T800">
        <v>0.42970000000000003</v>
      </c>
      <c r="V800">
        <v>2599203.13</v>
      </c>
      <c r="X800">
        <v>232290.4</v>
      </c>
      <c r="Y800">
        <v>1232259.3</v>
      </c>
      <c r="Z800">
        <v>4063752.83</v>
      </c>
      <c r="AA800">
        <v>0.67181920794376671</v>
      </c>
      <c r="AB800">
        <v>64624738</v>
      </c>
      <c r="AC800">
        <v>4.3464099999999999E-2</v>
      </c>
      <c r="AD800">
        <v>2808856.07</v>
      </c>
      <c r="AE800">
        <v>90087.86</v>
      </c>
      <c r="AF800">
        <v>2689290.99</v>
      </c>
      <c r="AH800">
        <v>127349.91</v>
      </c>
      <c r="AJ800">
        <v>1190465.5</v>
      </c>
      <c r="AK800">
        <v>4112046.89</v>
      </c>
      <c r="AL800">
        <v>0.67980317707153193</v>
      </c>
      <c r="AO800">
        <v>486.09538158913512</v>
      </c>
      <c r="AP800">
        <v>5.6490211861373006E-2</v>
      </c>
    </row>
    <row r="801" spans="1:42" x14ac:dyDescent="0.25">
      <c r="A801" t="s">
        <v>1810</v>
      </c>
      <c r="B801" t="s">
        <v>1811</v>
      </c>
      <c r="C801" t="s">
        <v>1799</v>
      </c>
      <c r="D801" t="s">
        <v>211</v>
      </c>
      <c r="F801">
        <v>763</v>
      </c>
      <c r="H801">
        <v>162923933</v>
      </c>
      <c r="I801">
        <v>8964339.8100000005</v>
      </c>
      <c r="J801">
        <v>11748.8</v>
      </c>
      <c r="L801">
        <v>18.170000000000002</v>
      </c>
      <c r="M801">
        <v>12.57</v>
      </c>
      <c r="N801">
        <v>9590.91</v>
      </c>
      <c r="P801">
        <v>0.4</v>
      </c>
      <c r="Q801">
        <v>305.2</v>
      </c>
      <c r="S801">
        <v>0.53610000000000002</v>
      </c>
      <c r="T801">
        <v>0.53610000000000002</v>
      </c>
      <c r="V801">
        <v>4805782.57</v>
      </c>
      <c r="X801">
        <v>218110.42</v>
      </c>
      <c r="Y801">
        <v>1399194.25</v>
      </c>
      <c r="Z801">
        <v>6423087.2400000002</v>
      </c>
      <c r="AA801">
        <v>0.71651536824104389</v>
      </c>
      <c r="AB801">
        <v>162923933</v>
      </c>
      <c r="AC801">
        <v>2.6568999999999999E-2</v>
      </c>
      <c r="AD801">
        <v>4328725.97</v>
      </c>
      <c r="AE801">
        <v>0</v>
      </c>
      <c r="AF801">
        <v>4805782.57</v>
      </c>
      <c r="AH801">
        <v>97674.89</v>
      </c>
      <c r="AJ801">
        <v>1371504.91</v>
      </c>
      <c r="AK801">
        <v>6395397.9000000004</v>
      </c>
      <c r="AL801">
        <v>0.71342653620356233</v>
      </c>
      <c r="AO801">
        <v>285.85900393184801</v>
      </c>
      <c r="AP801">
        <v>3.4104276764390221E-2</v>
      </c>
    </row>
    <row r="802" spans="1:42" x14ac:dyDescent="0.25">
      <c r="A802" t="s">
        <v>1812</v>
      </c>
      <c r="B802" t="s">
        <v>1813</v>
      </c>
      <c r="C802" t="s">
        <v>1799</v>
      </c>
      <c r="D802" t="s">
        <v>222</v>
      </c>
      <c r="F802">
        <v>674.5</v>
      </c>
      <c r="H802">
        <v>277905967</v>
      </c>
      <c r="I802">
        <v>8617283.9700000007</v>
      </c>
      <c r="J802">
        <v>12775.81</v>
      </c>
      <c r="L802">
        <v>32.24</v>
      </c>
      <c r="M802">
        <v>9.92</v>
      </c>
      <c r="N802">
        <v>6691.04</v>
      </c>
      <c r="P802">
        <v>4.04</v>
      </c>
      <c r="Q802">
        <v>2724.98</v>
      </c>
      <c r="S802">
        <v>0.38790000000000002</v>
      </c>
      <c r="T802">
        <v>0.38790000000000002</v>
      </c>
      <c r="V802">
        <v>3342644.45</v>
      </c>
      <c r="X802">
        <v>231984.48</v>
      </c>
      <c r="Y802">
        <v>1307970.1299999997</v>
      </c>
      <c r="Z802">
        <v>4882599.0599999996</v>
      </c>
      <c r="AA802">
        <v>0.56660533376852373</v>
      </c>
      <c r="AB802">
        <v>277905967</v>
      </c>
      <c r="AC802">
        <v>2.1091599999999999E-2</v>
      </c>
      <c r="AD802">
        <v>5861481.4900000002</v>
      </c>
      <c r="AE802">
        <v>977056.88</v>
      </c>
      <c r="AF802">
        <v>4319701.33</v>
      </c>
      <c r="AH802">
        <v>32184.3</v>
      </c>
      <c r="AJ802">
        <v>1294021.6200000001</v>
      </c>
      <c r="AK802">
        <v>5845707.4300000006</v>
      </c>
      <c r="AL802">
        <v>0.67837005840252007</v>
      </c>
      <c r="AO802">
        <v>343.93547813194959</v>
      </c>
      <c r="AP802">
        <v>3.9684586130578896E-2</v>
      </c>
    </row>
    <row r="803" spans="1:42" x14ac:dyDescent="0.25">
      <c r="A803" t="s">
        <v>1814</v>
      </c>
      <c r="B803" t="s">
        <v>1815</v>
      </c>
      <c r="C803" t="s">
        <v>1799</v>
      </c>
      <c r="D803" t="s">
        <v>211</v>
      </c>
      <c r="F803">
        <v>581.75</v>
      </c>
      <c r="H803">
        <v>87340843</v>
      </c>
      <c r="I803">
        <v>6839753.6100000003</v>
      </c>
      <c r="J803">
        <v>11757.2</v>
      </c>
      <c r="L803">
        <v>12.76</v>
      </c>
      <c r="M803">
        <v>8.83</v>
      </c>
      <c r="N803">
        <v>5136.8500000000004</v>
      </c>
      <c r="P803">
        <v>9.61</v>
      </c>
      <c r="Q803">
        <v>5590.61</v>
      </c>
      <c r="S803">
        <v>0.33019999999999999</v>
      </c>
      <c r="T803">
        <v>0.33019999999999999</v>
      </c>
      <c r="V803">
        <v>2258486.64</v>
      </c>
      <c r="X803">
        <v>15764.83</v>
      </c>
      <c r="Y803">
        <v>1978795.5500000003</v>
      </c>
      <c r="Z803">
        <v>4253047.0200000005</v>
      </c>
      <c r="AA803">
        <v>0.6218128989006082</v>
      </c>
      <c r="AB803">
        <v>87340843</v>
      </c>
      <c r="AC803">
        <v>2.7953800000000001E-2</v>
      </c>
      <c r="AD803">
        <v>2441508.4500000002</v>
      </c>
      <c r="AE803">
        <v>60433.8</v>
      </c>
      <c r="AF803">
        <v>2318920.44</v>
      </c>
      <c r="AH803">
        <v>70759.34</v>
      </c>
      <c r="AJ803">
        <v>1952035.28</v>
      </c>
      <c r="AK803">
        <v>4286720.55</v>
      </c>
      <c r="AL803">
        <v>0.62673610694581727</v>
      </c>
      <c r="AO803">
        <v>27.098977223893424</v>
      </c>
      <c r="AP803">
        <v>3.6775968519804727E-3</v>
      </c>
    </row>
    <row r="804" spans="1:42" x14ac:dyDescent="0.25">
      <c r="A804" t="s">
        <v>1816</v>
      </c>
      <c r="B804" t="s">
        <v>1817</v>
      </c>
      <c r="C804" t="s">
        <v>1799</v>
      </c>
      <c r="D804" t="s">
        <v>211</v>
      </c>
      <c r="F804">
        <v>3713.5</v>
      </c>
      <c r="H804">
        <v>673498472</v>
      </c>
      <c r="I804">
        <v>43014250.399999999</v>
      </c>
      <c r="J804">
        <v>11583.21</v>
      </c>
      <c r="L804">
        <v>15.65</v>
      </c>
      <c r="M804">
        <v>10.83</v>
      </c>
      <c r="N804">
        <v>40217.199999999997</v>
      </c>
      <c r="P804">
        <v>1.21</v>
      </c>
      <c r="Q804">
        <v>4493.33</v>
      </c>
      <c r="S804">
        <v>0.438</v>
      </c>
      <c r="T804">
        <v>0.438</v>
      </c>
      <c r="V804">
        <v>18840241.670000002</v>
      </c>
      <c r="X804">
        <v>148597.09</v>
      </c>
      <c r="Y804">
        <v>8794739.3499999996</v>
      </c>
      <c r="Z804">
        <v>27783578.109999999</v>
      </c>
      <c r="AA804">
        <v>0.64591566403305267</v>
      </c>
      <c r="AB804">
        <v>673498472</v>
      </c>
      <c r="AC804">
        <v>2.5030400000000001E-2</v>
      </c>
      <c r="AD804">
        <v>16857936.149999999</v>
      </c>
      <c r="AE804">
        <v>0</v>
      </c>
      <c r="AF804">
        <v>18840241.670000002</v>
      </c>
      <c r="AH804">
        <v>306342.96000000002</v>
      </c>
      <c r="AJ804">
        <v>8686268.0999999996</v>
      </c>
      <c r="AK804">
        <v>27675106.859999999</v>
      </c>
      <c r="AL804">
        <v>0.64339391254392286</v>
      </c>
      <c r="AO804">
        <v>40.015373636730843</v>
      </c>
      <c r="AP804">
        <v>5.3693411466018094E-3</v>
      </c>
    </row>
    <row r="805" spans="1:42" x14ac:dyDescent="0.25">
      <c r="A805" t="s">
        <v>1818</v>
      </c>
      <c r="B805" t="s">
        <v>1819</v>
      </c>
      <c r="C805" t="s">
        <v>1799</v>
      </c>
      <c r="D805" t="s">
        <v>211</v>
      </c>
      <c r="F805">
        <v>572.75</v>
      </c>
      <c r="H805">
        <v>171303746</v>
      </c>
      <c r="I805">
        <v>7234652.2699999996</v>
      </c>
      <c r="J805">
        <v>12631.43</v>
      </c>
      <c r="L805">
        <v>23.67</v>
      </c>
      <c r="M805">
        <v>16.38</v>
      </c>
      <c r="N805">
        <v>9381.64</v>
      </c>
      <c r="P805">
        <v>19.8</v>
      </c>
      <c r="Q805">
        <v>11340.45</v>
      </c>
      <c r="S805">
        <v>0.73570000000000002</v>
      </c>
      <c r="T805">
        <v>0.73570000000000002</v>
      </c>
      <c r="V805">
        <v>5322533.67</v>
      </c>
      <c r="X805">
        <v>35609.56</v>
      </c>
      <c r="Y805">
        <v>755305.07000000007</v>
      </c>
      <c r="Z805">
        <v>6113448.2999999998</v>
      </c>
      <c r="AA805">
        <v>0.84502310157333937</v>
      </c>
      <c r="AB805">
        <v>171303746</v>
      </c>
      <c r="AC805">
        <v>2.7445500000000001E-2</v>
      </c>
      <c r="AD805">
        <v>4701516.96</v>
      </c>
      <c r="AE805">
        <v>0</v>
      </c>
      <c r="AF805">
        <v>5322533.67</v>
      </c>
      <c r="AH805">
        <v>241373</v>
      </c>
      <c r="AJ805">
        <v>717897.83</v>
      </c>
      <c r="AK805">
        <v>6076041.0599999996</v>
      </c>
      <c r="AL805">
        <v>0.83985253654768954</v>
      </c>
      <c r="AO805">
        <v>62.172955041466608</v>
      </c>
      <c r="AP805">
        <v>5.8606516395068604E-3</v>
      </c>
    </row>
    <row r="806" spans="1:42" x14ac:dyDescent="0.25">
      <c r="A806" t="s">
        <v>1820</v>
      </c>
      <c r="B806" t="s">
        <v>1821</v>
      </c>
      <c r="C806" t="s">
        <v>1799</v>
      </c>
      <c r="D806" t="s">
        <v>211</v>
      </c>
      <c r="F806">
        <v>658.48</v>
      </c>
      <c r="H806">
        <v>249418488</v>
      </c>
      <c r="I806">
        <v>8180082.2699999996</v>
      </c>
      <c r="J806">
        <v>12422.67</v>
      </c>
      <c r="L806">
        <v>30.49</v>
      </c>
      <c r="M806">
        <v>21.1</v>
      </c>
      <c r="N806">
        <v>13893.92</v>
      </c>
      <c r="P806">
        <v>84.08</v>
      </c>
      <c r="Q806">
        <v>55364.99</v>
      </c>
      <c r="S806">
        <v>0.90300000000000002</v>
      </c>
      <c r="T806">
        <v>0.9</v>
      </c>
      <c r="V806">
        <v>7362074.04</v>
      </c>
      <c r="X806">
        <v>274039.49</v>
      </c>
      <c r="Y806">
        <v>676171.16</v>
      </c>
      <c r="Z806">
        <v>8312284.6900000004</v>
      </c>
      <c r="AA806">
        <v>1</v>
      </c>
      <c r="AB806">
        <v>249418488</v>
      </c>
      <c r="AC806">
        <v>2.35141E-2</v>
      </c>
      <c r="AD806">
        <v>5864851.2599999998</v>
      </c>
      <c r="AE806">
        <v>0</v>
      </c>
      <c r="AF806">
        <v>7362074.04</v>
      </c>
      <c r="AH806">
        <v>221260.52</v>
      </c>
      <c r="AJ806">
        <v>676171.16</v>
      </c>
      <c r="AK806">
        <v>8312284.6900000004</v>
      </c>
      <c r="AL806">
        <v>1.016161502493055</v>
      </c>
      <c r="AO806">
        <v>416.1698001457903</v>
      </c>
      <c r="AP806">
        <v>3.2968010627653317E-2</v>
      </c>
    </row>
    <row r="807" spans="1:42" x14ac:dyDescent="0.25">
      <c r="A807" t="s">
        <v>1822</v>
      </c>
      <c r="B807" t="s">
        <v>1823</v>
      </c>
      <c r="C807" t="s">
        <v>1799</v>
      </c>
      <c r="D807" t="s">
        <v>211</v>
      </c>
      <c r="F807">
        <v>579.46</v>
      </c>
      <c r="H807">
        <v>108922017</v>
      </c>
      <c r="I807">
        <v>7558531.3099999996</v>
      </c>
      <c r="J807">
        <v>13044.09</v>
      </c>
      <c r="L807">
        <v>14.41</v>
      </c>
      <c r="M807">
        <v>9.9700000000000006</v>
      </c>
      <c r="N807">
        <v>5777.21</v>
      </c>
      <c r="P807">
        <v>3.84</v>
      </c>
      <c r="Q807">
        <v>2225.12</v>
      </c>
      <c r="S807">
        <v>0.3906</v>
      </c>
      <c r="T807">
        <v>0.3906</v>
      </c>
      <c r="V807">
        <v>2952362.32</v>
      </c>
      <c r="X807">
        <v>71987.77</v>
      </c>
      <c r="Y807">
        <v>1794927.47</v>
      </c>
      <c r="Z807">
        <v>4819277.5599999996</v>
      </c>
      <c r="AA807">
        <v>0.637594442934179</v>
      </c>
      <c r="AB807">
        <v>108922017</v>
      </c>
      <c r="AC807">
        <v>3.5172599999999998E-2</v>
      </c>
      <c r="AD807">
        <v>3831070.53</v>
      </c>
      <c r="AE807">
        <v>343223.42</v>
      </c>
      <c r="AF807">
        <v>3295585.74</v>
      </c>
      <c r="AH807">
        <v>386345.46</v>
      </c>
      <c r="AJ807">
        <v>1654913.72</v>
      </c>
      <c r="AK807">
        <v>5022487.2300000004</v>
      </c>
      <c r="AL807">
        <v>0.66447925185613876</v>
      </c>
      <c r="AO807">
        <v>124.23250957788285</v>
      </c>
      <c r="AP807">
        <v>1.4333091694092769E-2</v>
      </c>
    </row>
    <row r="808" spans="1:42" x14ac:dyDescent="0.25">
      <c r="A808" t="s">
        <v>1824</v>
      </c>
      <c r="B808" t="s">
        <v>1825</v>
      </c>
      <c r="C808" t="s">
        <v>1799</v>
      </c>
      <c r="D808" t="s">
        <v>211</v>
      </c>
      <c r="F808">
        <v>718.88</v>
      </c>
      <c r="H808">
        <v>182497083</v>
      </c>
      <c r="I808">
        <v>8316255.8799999999</v>
      </c>
      <c r="J808">
        <v>11568.35</v>
      </c>
      <c r="L808">
        <v>21.94</v>
      </c>
      <c r="M808">
        <v>15.18</v>
      </c>
      <c r="N808">
        <v>10912.59</v>
      </c>
      <c r="P808">
        <v>10.56</v>
      </c>
      <c r="Q808">
        <v>7591.37</v>
      </c>
      <c r="S808">
        <v>0.67730000000000001</v>
      </c>
      <c r="T808">
        <v>0.67730000000000001</v>
      </c>
      <c r="V808">
        <v>5632600.0999999996</v>
      </c>
      <c r="X808">
        <v>27319.43</v>
      </c>
      <c r="Y808">
        <v>1229117.8399999999</v>
      </c>
      <c r="Z808">
        <v>6889037.3699999992</v>
      </c>
      <c r="AA808">
        <v>0.82838208316408846</v>
      </c>
      <c r="AB808">
        <v>182497083</v>
      </c>
      <c r="AC808">
        <v>2.7770599999999999E-2</v>
      </c>
      <c r="AD808">
        <v>5068053.49</v>
      </c>
      <c r="AE808">
        <v>0</v>
      </c>
      <c r="AF808">
        <v>5632600.0999999996</v>
      </c>
      <c r="AH808">
        <v>41367.919999999998</v>
      </c>
      <c r="AJ808">
        <v>1222018.3600000001</v>
      </c>
      <c r="AK808">
        <v>6881937.8899999997</v>
      </c>
      <c r="AL808">
        <v>0.82752839610798501</v>
      </c>
      <c r="AO808">
        <v>38.002768194969953</v>
      </c>
      <c r="AP808">
        <v>3.9697292298579582E-3</v>
      </c>
    </row>
    <row r="809" spans="1:42" x14ac:dyDescent="0.25">
      <c r="A809" t="s">
        <v>1826</v>
      </c>
      <c r="B809" t="s">
        <v>1827</v>
      </c>
      <c r="C809" t="s">
        <v>1799</v>
      </c>
      <c r="D809" t="s">
        <v>211</v>
      </c>
      <c r="F809">
        <v>1219.5</v>
      </c>
      <c r="H809">
        <v>234331630</v>
      </c>
      <c r="I809">
        <v>15202087.369999999</v>
      </c>
      <c r="J809">
        <v>12465.83</v>
      </c>
      <c r="L809">
        <v>15.41</v>
      </c>
      <c r="M809">
        <v>10.66</v>
      </c>
      <c r="N809">
        <v>12999.87</v>
      </c>
      <c r="P809">
        <v>1.61</v>
      </c>
      <c r="Q809">
        <v>1963.39</v>
      </c>
      <c r="S809">
        <v>0.42859999999999998</v>
      </c>
      <c r="T809">
        <v>0.42859999999999998</v>
      </c>
      <c r="V809">
        <v>6515614.6399999997</v>
      </c>
      <c r="X809">
        <v>80053.490000000005</v>
      </c>
      <c r="Y809">
        <v>3330248.36</v>
      </c>
      <c r="Z809">
        <v>9925916.4900000002</v>
      </c>
      <c r="AA809">
        <v>0.6529311566507594</v>
      </c>
      <c r="AB809">
        <v>234331630</v>
      </c>
      <c r="AC809">
        <v>2.3923400000000001E-2</v>
      </c>
      <c r="AD809">
        <v>5606009.3099999996</v>
      </c>
      <c r="AE809">
        <v>0</v>
      </c>
      <c r="AF809">
        <v>6515614.6399999997</v>
      </c>
      <c r="AH809">
        <v>453294.96</v>
      </c>
      <c r="AJ809">
        <v>3172923.8</v>
      </c>
      <c r="AK809">
        <v>9768591.9299999997</v>
      </c>
      <c r="AL809">
        <v>0.64258227783096866</v>
      </c>
      <c r="AO809">
        <v>65.644518245182454</v>
      </c>
      <c r="AP809">
        <v>8.1949876270448335E-3</v>
      </c>
    </row>
    <row r="810" spans="1:42" x14ac:dyDescent="0.25">
      <c r="A810" t="s">
        <v>1828</v>
      </c>
      <c r="B810" t="s">
        <v>1829</v>
      </c>
      <c r="C810" t="s">
        <v>1799</v>
      </c>
      <c r="D810" t="s">
        <v>211</v>
      </c>
      <c r="F810">
        <v>360.3</v>
      </c>
      <c r="H810">
        <v>45765232</v>
      </c>
      <c r="I810">
        <v>4729571.5199999996</v>
      </c>
      <c r="J810">
        <v>13126.75</v>
      </c>
      <c r="L810">
        <v>9.67</v>
      </c>
      <c r="M810">
        <v>6.69</v>
      </c>
      <c r="N810">
        <v>2410.4</v>
      </c>
      <c r="P810">
        <v>27.45</v>
      </c>
      <c r="Q810">
        <v>9890.23</v>
      </c>
      <c r="S810">
        <v>0.22889999999999999</v>
      </c>
      <c r="T810">
        <v>0.22889999999999999</v>
      </c>
      <c r="V810">
        <v>1082598.92</v>
      </c>
      <c r="X810">
        <v>48428.41</v>
      </c>
      <c r="Y810">
        <v>2281488.5100000002</v>
      </c>
      <c r="Z810">
        <v>3412515.84</v>
      </c>
      <c r="AA810">
        <v>0.72152748416414692</v>
      </c>
      <c r="AB810">
        <v>45765232</v>
      </c>
      <c r="AC810">
        <v>3.10624E-2</v>
      </c>
      <c r="AD810">
        <v>1421577.94</v>
      </c>
      <c r="AE810">
        <v>77592.289999999994</v>
      </c>
      <c r="AF810">
        <v>1160191.21</v>
      </c>
      <c r="AH810">
        <v>257366.98</v>
      </c>
      <c r="AJ810">
        <v>2209818.87</v>
      </c>
      <c r="AK810">
        <v>3418438.49</v>
      </c>
      <c r="AL810">
        <v>0.72277974348086416</v>
      </c>
      <c r="AO810">
        <v>134.41135165140162</v>
      </c>
      <c r="AP810">
        <v>1.4166822115322017E-2</v>
      </c>
    </row>
    <row r="811" spans="1:42" x14ac:dyDescent="0.25">
      <c r="A811" t="s">
        <v>1830</v>
      </c>
      <c r="B811" t="s">
        <v>1831</v>
      </c>
      <c r="C811" t="s">
        <v>1799</v>
      </c>
      <c r="D811" t="s">
        <v>211</v>
      </c>
      <c r="F811">
        <v>3531.64</v>
      </c>
      <c r="H811">
        <v>338813160</v>
      </c>
      <c r="I811">
        <v>46767253.890000001</v>
      </c>
      <c r="J811">
        <v>13242.36</v>
      </c>
      <c r="L811">
        <v>7.24</v>
      </c>
      <c r="M811">
        <v>5.01</v>
      </c>
      <c r="N811">
        <v>17693.509999999998</v>
      </c>
      <c r="P811">
        <v>47.88</v>
      </c>
      <c r="Q811">
        <v>169094.92</v>
      </c>
      <c r="S811">
        <v>0.16350000000000001</v>
      </c>
      <c r="T811">
        <v>0.16350000000000001</v>
      </c>
      <c r="V811">
        <v>7646446.0099999998</v>
      </c>
      <c r="X811">
        <v>975848.62</v>
      </c>
      <c r="Y811">
        <v>22366472.460000001</v>
      </c>
      <c r="Z811">
        <v>30988767.09</v>
      </c>
      <c r="AA811">
        <v>0.66261677803207875</v>
      </c>
      <c r="AB811">
        <v>338813160</v>
      </c>
      <c r="AC811">
        <v>2.84786E-2</v>
      </c>
      <c r="AD811">
        <v>9648924.4499999993</v>
      </c>
      <c r="AE811">
        <v>327405.21999999997</v>
      </c>
      <c r="AF811">
        <v>7973851.2300000004</v>
      </c>
      <c r="AH811">
        <v>3510244.7</v>
      </c>
      <c r="AJ811">
        <v>21182174.789999999</v>
      </c>
      <c r="AK811">
        <v>30131874.640000001</v>
      </c>
      <c r="AL811">
        <v>0.64429428999342941</v>
      </c>
      <c r="AO811">
        <v>276.31599483526065</v>
      </c>
      <c r="AP811">
        <v>3.2385924595098474E-2</v>
      </c>
    </row>
    <row r="812" spans="1:42" x14ac:dyDescent="0.25">
      <c r="A812" t="s">
        <v>1832</v>
      </c>
      <c r="B812" t="s">
        <v>1833</v>
      </c>
      <c r="C812" t="s">
        <v>1799</v>
      </c>
      <c r="D812" t="s">
        <v>211</v>
      </c>
      <c r="F812">
        <v>1030.75</v>
      </c>
      <c r="H812">
        <v>90625645</v>
      </c>
      <c r="I812">
        <v>13500265.59</v>
      </c>
      <c r="J812">
        <v>13097.51</v>
      </c>
      <c r="L812">
        <v>6.71</v>
      </c>
      <c r="M812">
        <v>4.6399999999999997</v>
      </c>
      <c r="N812">
        <v>4782.68</v>
      </c>
      <c r="P812">
        <v>53.14</v>
      </c>
      <c r="Q812">
        <v>54774.05</v>
      </c>
      <c r="S812">
        <v>0.15090000000000001</v>
      </c>
      <c r="T812">
        <v>0.15090000000000001</v>
      </c>
      <c r="V812">
        <v>2037190.07</v>
      </c>
      <c r="X812">
        <v>121861.4</v>
      </c>
      <c r="Y812">
        <v>5838281.0100000007</v>
      </c>
      <c r="Z812">
        <v>7997332.4800000004</v>
      </c>
      <c r="AA812">
        <v>0.5923833443635238</v>
      </c>
      <c r="AB812">
        <v>90625645</v>
      </c>
      <c r="AC812">
        <v>3.0342299999999999E-2</v>
      </c>
      <c r="AD812">
        <v>2749790.5</v>
      </c>
      <c r="AE812">
        <v>107531.4</v>
      </c>
      <c r="AF812">
        <v>2144721.4700000002</v>
      </c>
      <c r="AH812">
        <v>638413.16</v>
      </c>
      <c r="AJ812">
        <v>5578053.1699999999</v>
      </c>
      <c r="AK812">
        <v>7844636.04</v>
      </c>
      <c r="AL812">
        <v>0.58107271947381001</v>
      </c>
      <c r="AO812">
        <v>118.22595197671598</v>
      </c>
      <c r="AP812">
        <v>1.553435995993002E-2</v>
      </c>
    </row>
    <row r="813" spans="1:42" x14ac:dyDescent="0.25">
      <c r="A813" t="s">
        <v>1834</v>
      </c>
      <c r="B813" t="s">
        <v>1835</v>
      </c>
      <c r="C813" t="s">
        <v>1799</v>
      </c>
      <c r="D813" t="s">
        <v>211</v>
      </c>
      <c r="F813">
        <v>561.25</v>
      </c>
      <c r="H813">
        <v>100644110</v>
      </c>
      <c r="I813">
        <v>6284696.5700000003</v>
      </c>
      <c r="J813">
        <v>11197.67</v>
      </c>
      <c r="L813">
        <v>16.010000000000002</v>
      </c>
      <c r="M813">
        <v>11.08</v>
      </c>
      <c r="N813">
        <v>6218.65</v>
      </c>
      <c r="P813">
        <v>0.72</v>
      </c>
      <c r="Q813">
        <v>404.1</v>
      </c>
      <c r="S813">
        <v>0.45200000000000001</v>
      </c>
      <c r="T813">
        <v>0.45200000000000001</v>
      </c>
      <c r="V813">
        <v>2840682.84</v>
      </c>
      <c r="X813">
        <v>18616.59</v>
      </c>
      <c r="Y813">
        <v>1230119.2399999998</v>
      </c>
      <c r="Z813">
        <v>4089418.6699999995</v>
      </c>
      <c r="AA813">
        <v>0.65069468739681724</v>
      </c>
      <c r="AB813">
        <v>100644110</v>
      </c>
      <c r="AC813">
        <v>3.0037600000000001E-2</v>
      </c>
      <c r="AD813">
        <v>3023107.51</v>
      </c>
      <c r="AE813">
        <v>82455.95</v>
      </c>
      <c r="AF813">
        <v>2923138.79</v>
      </c>
      <c r="AH813">
        <v>25915</v>
      </c>
      <c r="AJ813">
        <v>1221066.99</v>
      </c>
      <c r="AK813">
        <v>4162822.37</v>
      </c>
      <c r="AL813">
        <v>0.66237443982120525</v>
      </c>
      <c r="AO813">
        <v>33.169870824053454</v>
      </c>
      <c r="AP813">
        <v>4.4721077060994076E-3</v>
      </c>
    </row>
    <row r="814" spans="1:42" x14ac:dyDescent="0.25">
      <c r="A814" t="s">
        <v>1836</v>
      </c>
      <c r="B814" t="s">
        <v>1837</v>
      </c>
      <c r="C814" t="s">
        <v>1799</v>
      </c>
      <c r="D814" t="s">
        <v>211</v>
      </c>
      <c r="F814">
        <v>731</v>
      </c>
      <c r="H814">
        <v>197226587</v>
      </c>
      <c r="I814">
        <v>8414241.6600000001</v>
      </c>
      <c r="J814">
        <v>11510.59</v>
      </c>
      <c r="L814">
        <v>23.43</v>
      </c>
      <c r="M814">
        <v>16.22</v>
      </c>
      <c r="N814">
        <v>11856.82</v>
      </c>
      <c r="P814">
        <v>18.399999999999999</v>
      </c>
      <c r="Q814">
        <v>13450.4</v>
      </c>
      <c r="S814">
        <v>0.72819999999999996</v>
      </c>
      <c r="T814">
        <v>0.72819999999999996</v>
      </c>
      <c r="V814">
        <v>6127250.7699999996</v>
      </c>
      <c r="X814">
        <v>68066.78</v>
      </c>
      <c r="Y814">
        <v>1062160.3999999999</v>
      </c>
      <c r="Z814">
        <v>7257477.9499999993</v>
      </c>
      <c r="AA814">
        <v>0.86252311773988188</v>
      </c>
      <c r="AB814">
        <v>197226587</v>
      </c>
      <c r="AC814">
        <v>2.5100600000000001E-2</v>
      </c>
      <c r="AD814">
        <v>4950505.66</v>
      </c>
      <c r="AE814">
        <v>0</v>
      </c>
      <c r="AF814">
        <v>6127250.7699999996</v>
      </c>
      <c r="AH814">
        <v>84159.42</v>
      </c>
      <c r="AJ814">
        <v>1050590.42</v>
      </c>
      <c r="AK814">
        <v>7245907.9699999997</v>
      </c>
      <c r="AL814">
        <v>0.86114807047269892</v>
      </c>
      <c r="AO814">
        <v>93.114610123119007</v>
      </c>
      <c r="AP814">
        <v>9.3938234216905184E-3</v>
      </c>
    </row>
    <row r="815" spans="1:42" x14ac:dyDescent="0.25">
      <c r="A815" t="s">
        <v>1838</v>
      </c>
      <c r="B815" t="s">
        <v>1839</v>
      </c>
      <c r="C815" t="s">
        <v>1799</v>
      </c>
      <c r="D815" t="s">
        <v>211</v>
      </c>
      <c r="F815">
        <v>747.5</v>
      </c>
      <c r="H815">
        <v>131433154</v>
      </c>
      <c r="I815">
        <v>9856588.1099999994</v>
      </c>
      <c r="J815">
        <v>13186.07</v>
      </c>
      <c r="L815">
        <v>13.33</v>
      </c>
      <c r="M815">
        <v>9.2200000000000006</v>
      </c>
      <c r="N815">
        <v>6891.95</v>
      </c>
      <c r="P815">
        <v>7.34</v>
      </c>
      <c r="Q815">
        <v>5486.65</v>
      </c>
      <c r="S815">
        <v>0.35049999999999998</v>
      </c>
      <c r="T815">
        <v>0.35049999999999998</v>
      </c>
      <c r="V815">
        <v>3454734.13</v>
      </c>
      <c r="X815">
        <v>184937.24</v>
      </c>
      <c r="Y815">
        <v>2673701.59</v>
      </c>
      <c r="Z815">
        <v>6313372.96</v>
      </c>
      <c r="AA815">
        <v>0.64052315969202045</v>
      </c>
      <c r="AB815">
        <v>131433154</v>
      </c>
      <c r="AC815">
        <v>3.2472399999999998E-2</v>
      </c>
      <c r="AD815">
        <v>4267949.9400000004</v>
      </c>
      <c r="AE815">
        <v>285032.14</v>
      </c>
      <c r="AF815">
        <v>3739766.27</v>
      </c>
      <c r="AH815">
        <v>494131.38</v>
      </c>
      <c r="AJ815">
        <v>2496072.7999999998</v>
      </c>
      <c r="AK815">
        <v>6420776.3099999996</v>
      </c>
      <c r="AL815">
        <v>0.6514197649677379</v>
      </c>
      <c r="AO815">
        <v>247.40767892976586</v>
      </c>
      <c r="AP815">
        <v>2.8802940808258744E-2</v>
      </c>
    </row>
    <row r="816" spans="1:42" x14ac:dyDescent="0.25">
      <c r="A816" t="s">
        <v>1840</v>
      </c>
      <c r="B816" t="s">
        <v>1841</v>
      </c>
      <c r="C816" t="s">
        <v>1799</v>
      </c>
      <c r="D816" t="s">
        <v>211</v>
      </c>
      <c r="F816">
        <v>306.05</v>
      </c>
      <c r="H816">
        <v>39092857</v>
      </c>
      <c r="I816">
        <v>3924392.78</v>
      </c>
      <c r="J816">
        <v>12822.71</v>
      </c>
      <c r="L816">
        <v>9.9600000000000009</v>
      </c>
      <c r="M816">
        <v>6.89</v>
      </c>
      <c r="N816">
        <v>2108.6799999999998</v>
      </c>
      <c r="P816">
        <v>25.4</v>
      </c>
      <c r="Q816">
        <v>7773.67</v>
      </c>
      <c r="S816">
        <v>0.23760000000000001</v>
      </c>
      <c r="T816">
        <v>0.23760000000000001</v>
      </c>
      <c r="V816">
        <v>932435.72</v>
      </c>
      <c r="X816">
        <v>53924.22</v>
      </c>
      <c r="Y816">
        <v>1654556.07</v>
      </c>
      <c r="Z816">
        <v>2640916.0099999998</v>
      </c>
      <c r="AA816">
        <v>0.67294895237270314</v>
      </c>
      <c r="AB816">
        <v>39092857</v>
      </c>
      <c r="AC816">
        <v>3.8865999999999998E-2</v>
      </c>
      <c r="AD816">
        <v>1519382.98</v>
      </c>
      <c r="AE816">
        <v>139458.66</v>
      </c>
      <c r="AF816">
        <v>1071894.3799999999</v>
      </c>
      <c r="AH816">
        <v>190441.83</v>
      </c>
      <c r="AJ816">
        <v>1592271.86</v>
      </c>
      <c r="AK816">
        <v>2718090.46</v>
      </c>
      <c r="AL816">
        <v>0.69261427496561645</v>
      </c>
      <c r="AO816">
        <v>176.19415128247019</v>
      </c>
      <c r="AP816">
        <v>1.9839008595762483E-2</v>
      </c>
    </row>
    <row r="817" spans="1:42" x14ac:dyDescent="0.25">
      <c r="A817" t="s">
        <v>1842</v>
      </c>
      <c r="B817" t="s">
        <v>1843</v>
      </c>
      <c r="C817" t="s">
        <v>1799</v>
      </c>
      <c r="D817" t="s">
        <v>102</v>
      </c>
      <c r="F817">
        <v>3187.77</v>
      </c>
      <c r="H817">
        <v>70376106</v>
      </c>
      <c r="I817">
        <v>47538051.909999996</v>
      </c>
      <c r="J817">
        <v>14912.63</v>
      </c>
      <c r="L817">
        <v>1.48</v>
      </c>
      <c r="M817">
        <v>1.48</v>
      </c>
      <c r="N817">
        <v>4717.8900000000003</v>
      </c>
      <c r="P817">
        <v>109.2</v>
      </c>
      <c r="Q817">
        <v>348104.48</v>
      </c>
      <c r="S817">
        <v>6.9400000000000003E-2</v>
      </c>
      <c r="T817">
        <v>6.9400000000000003E-2</v>
      </c>
      <c r="V817">
        <v>3299140.8</v>
      </c>
      <c r="X817">
        <v>1985528.22</v>
      </c>
      <c r="Y817">
        <v>31377567.790000007</v>
      </c>
      <c r="Z817">
        <v>36662236.810000002</v>
      </c>
      <c r="AA817">
        <v>0.77121874660345135</v>
      </c>
      <c r="AB817">
        <v>70376106</v>
      </c>
      <c r="AC817">
        <v>7.1370299999999998E-2</v>
      </c>
      <c r="AD817">
        <v>5022763.79</v>
      </c>
      <c r="AE817">
        <v>119619.43</v>
      </c>
      <c r="AF817">
        <v>3418760.23</v>
      </c>
      <c r="AH817">
        <v>10058673.85</v>
      </c>
      <c r="AJ817">
        <v>29076331.77</v>
      </c>
      <c r="AK817">
        <v>34480620.219999999</v>
      </c>
      <c r="AL817">
        <v>0.72532674004562514</v>
      </c>
      <c r="AO817">
        <v>622.85805437657041</v>
      </c>
      <c r="AP817">
        <v>5.7583889365433231E-2</v>
      </c>
    </row>
    <row r="818" spans="1:42" x14ac:dyDescent="0.25">
      <c r="A818" t="s">
        <v>1844</v>
      </c>
      <c r="B818" t="s">
        <v>1845</v>
      </c>
      <c r="C818" t="s">
        <v>1799</v>
      </c>
      <c r="D818" t="s">
        <v>102</v>
      </c>
      <c r="F818">
        <v>152.62</v>
      </c>
      <c r="H818">
        <v>4542959</v>
      </c>
      <c r="I818">
        <v>2056723.07</v>
      </c>
      <c r="J818">
        <v>13476.1</v>
      </c>
      <c r="L818">
        <v>2.2000000000000002</v>
      </c>
      <c r="M818">
        <v>2.2000000000000002</v>
      </c>
      <c r="N818">
        <v>335.76</v>
      </c>
      <c r="P818">
        <v>94.67</v>
      </c>
      <c r="Q818">
        <v>14448.53</v>
      </c>
      <c r="S818">
        <v>8.4000000000000005E-2</v>
      </c>
      <c r="T818">
        <v>8.4000000000000005E-2</v>
      </c>
      <c r="V818">
        <v>172764.73</v>
      </c>
      <c r="X818">
        <v>225932.36</v>
      </c>
      <c r="Y818">
        <v>982053.58999999985</v>
      </c>
      <c r="Z818">
        <v>1380750.6799999997</v>
      </c>
      <c r="AA818">
        <v>0.67133524203625505</v>
      </c>
      <c r="AB818">
        <v>4542959</v>
      </c>
      <c r="AC818">
        <v>5.5638899999999998E-2</v>
      </c>
      <c r="AD818">
        <v>252765.24</v>
      </c>
      <c r="AE818">
        <v>6720.04</v>
      </c>
      <c r="AF818">
        <v>179484.77</v>
      </c>
      <c r="AH818">
        <v>410212.25</v>
      </c>
      <c r="AJ818">
        <v>847231.28</v>
      </c>
      <c r="AK818">
        <v>1252648.4100000001</v>
      </c>
      <c r="AL818">
        <v>0.60905059522670701</v>
      </c>
      <c r="AO818">
        <v>1480.3587996330755</v>
      </c>
      <c r="AP818">
        <v>0.18036374628057042</v>
      </c>
    </row>
    <row r="819" spans="1:42" x14ac:dyDescent="0.25">
      <c r="A819" t="s">
        <v>1846</v>
      </c>
      <c r="B819" t="s">
        <v>1847</v>
      </c>
      <c r="C819" t="s">
        <v>1799</v>
      </c>
      <c r="D819" t="s">
        <v>102</v>
      </c>
      <c r="F819">
        <v>4910.28</v>
      </c>
      <c r="H819">
        <v>94756106</v>
      </c>
      <c r="I819">
        <v>74277296.569999993</v>
      </c>
      <c r="J819">
        <v>15126.89</v>
      </c>
      <c r="L819">
        <v>1.27</v>
      </c>
      <c r="M819">
        <v>1.27</v>
      </c>
      <c r="N819">
        <v>6236.05</v>
      </c>
      <c r="P819">
        <v>113.63</v>
      </c>
      <c r="Q819">
        <v>557955.11</v>
      </c>
      <c r="S819">
        <v>6.5500000000000003E-2</v>
      </c>
      <c r="T819">
        <v>6.5500000000000003E-2</v>
      </c>
      <c r="V819">
        <v>4865162.92</v>
      </c>
      <c r="X819">
        <v>3305491.9</v>
      </c>
      <c r="Y819">
        <v>59319831.24000001</v>
      </c>
      <c r="Z819">
        <v>67490486.060000002</v>
      </c>
      <c r="AA819">
        <v>0.90862873551672685</v>
      </c>
      <c r="AB819">
        <v>94756106</v>
      </c>
      <c r="AC819">
        <v>7.0426500000000003E-2</v>
      </c>
      <c r="AD819">
        <v>6673340.8899999997</v>
      </c>
      <c r="AE819">
        <v>118435.65</v>
      </c>
      <c r="AF819">
        <v>4983598.57</v>
      </c>
      <c r="AH819">
        <v>18713044.449999999</v>
      </c>
      <c r="AJ819">
        <v>57609996.700000003</v>
      </c>
      <c r="AK819">
        <v>65899087.170000002</v>
      </c>
      <c r="AL819">
        <v>0.88720363035689853</v>
      </c>
      <c r="AO819">
        <v>673.17788394959143</v>
      </c>
      <c r="AP819">
        <v>5.0159904210400001E-2</v>
      </c>
    </row>
    <row r="820" spans="1:42" x14ac:dyDescent="0.25">
      <c r="A820" t="s">
        <v>1848</v>
      </c>
      <c r="B820" t="s">
        <v>1849</v>
      </c>
      <c r="C820" t="s">
        <v>1799</v>
      </c>
      <c r="D820" t="s">
        <v>102</v>
      </c>
      <c r="F820">
        <v>937.75</v>
      </c>
      <c r="H820">
        <v>70424072</v>
      </c>
      <c r="I820">
        <v>12565254.9</v>
      </c>
      <c r="J820">
        <v>13399.36</v>
      </c>
      <c r="L820">
        <v>5.6</v>
      </c>
      <c r="M820">
        <v>5.6</v>
      </c>
      <c r="N820">
        <v>5251.4</v>
      </c>
      <c r="P820">
        <v>40.06</v>
      </c>
      <c r="Q820">
        <v>37566.26</v>
      </c>
      <c r="S820">
        <v>0.18490000000000001</v>
      </c>
      <c r="T820">
        <v>0.18490000000000001</v>
      </c>
      <c r="V820">
        <v>2323315.63</v>
      </c>
      <c r="X820">
        <v>271649.21999999997</v>
      </c>
      <c r="Y820">
        <v>6078322.6000000006</v>
      </c>
      <c r="Z820">
        <v>8673287.4499999993</v>
      </c>
      <c r="AA820">
        <v>0.69025957046044473</v>
      </c>
      <c r="AB820">
        <v>70424072</v>
      </c>
      <c r="AC820">
        <v>4.0273799999999998E-2</v>
      </c>
      <c r="AD820">
        <v>2836244.99</v>
      </c>
      <c r="AE820">
        <v>94840.63</v>
      </c>
      <c r="AF820">
        <v>2418156.2599999998</v>
      </c>
      <c r="AH820">
        <v>691525</v>
      </c>
      <c r="AJ820">
        <v>5864129.3399999999</v>
      </c>
      <c r="AK820">
        <v>8553934.8200000003</v>
      </c>
      <c r="AL820">
        <v>0.68076094660045461</v>
      </c>
      <c r="AO820">
        <v>289.68191948813649</v>
      </c>
      <c r="AP820">
        <v>3.175722351365777E-2</v>
      </c>
    </row>
    <row r="821" spans="1:42" x14ac:dyDescent="0.25">
      <c r="A821" t="s">
        <v>1850</v>
      </c>
      <c r="B821" t="s">
        <v>1851</v>
      </c>
      <c r="C821" t="s">
        <v>1799</v>
      </c>
      <c r="D821" t="s">
        <v>222</v>
      </c>
      <c r="F821">
        <v>4663.82</v>
      </c>
      <c r="H821">
        <v>1586042406</v>
      </c>
      <c r="I821">
        <v>64462789.509999998</v>
      </c>
      <c r="J821">
        <v>13821.88</v>
      </c>
      <c r="L821">
        <v>24.6</v>
      </c>
      <c r="M821">
        <v>7.56</v>
      </c>
      <c r="N821">
        <v>35258.47</v>
      </c>
      <c r="P821">
        <v>19.09</v>
      </c>
      <c r="Q821">
        <v>89032.320000000007</v>
      </c>
      <c r="S821">
        <v>0.26790000000000003</v>
      </c>
      <c r="T821">
        <v>0.26790000000000003</v>
      </c>
      <c r="V821">
        <v>17269581.300000001</v>
      </c>
      <c r="X821">
        <v>1554124.07</v>
      </c>
      <c r="Y821">
        <v>20484363.07</v>
      </c>
      <c r="Z821">
        <v>39308068.439999998</v>
      </c>
      <c r="AA821">
        <v>0.60977920345662684</v>
      </c>
      <c r="AB821">
        <v>1586042406</v>
      </c>
      <c r="AC821">
        <v>1.51252E-2</v>
      </c>
      <c r="AD821">
        <v>23989208.59</v>
      </c>
      <c r="AE821">
        <v>1800188.15</v>
      </c>
      <c r="AF821">
        <v>19069769.449999999</v>
      </c>
      <c r="AH821">
        <v>1562716.35</v>
      </c>
      <c r="AJ821">
        <v>19874558.649999999</v>
      </c>
      <c r="AK821">
        <v>40498452.170000002</v>
      </c>
      <c r="AL821">
        <v>0.62824541844745252</v>
      </c>
      <c r="AO821">
        <v>333.22985664112252</v>
      </c>
      <c r="AP821">
        <v>3.8374900440053039E-2</v>
      </c>
    </row>
    <row r="822" spans="1:42" x14ac:dyDescent="0.25">
      <c r="A822" t="s">
        <v>1852</v>
      </c>
      <c r="B822" t="s">
        <v>1853</v>
      </c>
      <c r="C822" t="s">
        <v>1799</v>
      </c>
      <c r="D822" t="s">
        <v>222</v>
      </c>
      <c r="F822">
        <v>2477.5</v>
      </c>
      <c r="H822">
        <v>962848179</v>
      </c>
      <c r="I822">
        <v>31860329.890000001</v>
      </c>
      <c r="J822">
        <v>12859.87</v>
      </c>
      <c r="L822">
        <v>30.22</v>
      </c>
      <c r="M822">
        <v>9.2899999999999991</v>
      </c>
      <c r="N822">
        <v>23015.97</v>
      </c>
      <c r="P822">
        <v>6.96</v>
      </c>
      <c r="Q822">
        <v>17243.400000000001</v>
      </c>
      <c r="S822">
        <v>0.35420000000000001</v>
      </c>
      <c r="T822">
        <v>0.35420000000000001</v>
      </c>
      <c r="V822">
        <v>11284928.84</v>
      </c>
      <c r="X822">
        <v>146759.79999999999</v>
      </c>
      <c r="Y822">
        <v>7176172.9099999983</v>
      </c>
      <c r="Z822">
        <v>18607861.549999997</v>
      </c>
      <c r="AA822">
        <v>0.58404484869569551</v>
      </c>
      <c r="AB822">
        <v>962848179</v>
      </c>
      <c r="AC822">
        <v>1.61847E-2</v>
      </c>
      <c r="AD822">
        <v>15583408.92</v>
      </c>
      <c r="AE822">
        <v>1522521.64</v>
      </c>
      <c r="AF822">
        <v>12807450.48</v>
      </c>
      <c r="AH822">
        <v>179882.55</v>
      </c>
      <c r="AJ822">
        <v>7101349.8300000001</v>
      </c>
      <c r="AK822">
        <v>20055560.109999999</v>
      </c>
      <c r="AL822">
        <v>0.62948375548034852</v>
      </c>
      <c r="AO822">
        <v>59.237053481331984</v>
      </c>
      <c r="AP822">
        <v>7.3176614961166491E-3</v>
      </c>
    </row>
    <row r="823" spans="1:42" x14ac:dyDescent="0.25">
      <c r="A823" t="s">
        <v>1854</v>
      </c>
      <c r="B823" t="s">
        <v>1855</v>
      </c>
      <c r="C823" t="s">
        <v>1856</v>
      </c>
      <c r="D823" t="s">
        <v>97</v>
      </c>
      <c r="F823">
        <v>56.64</v>
      </c>
      <c r="H823">
        <v>0</v>
      </c>
      <c r="I823">
        <v>768821.01</v>
      </c>
      <c r="J823">
        <v>13573.81</v>
      </c>
      <c r="L823">
        <v>0</v>
      </c>
      <c r="M823">
        <v>0</v>
      </c>
      <c r="N823">
        <v>0</v>
      </c>
      <c r="P823">
        <v>0</v>
      </c>
      <c r="Q823">
        <v>0</v>
      </c>
      <c r="S823">
        <v>0</v>
      </c>
      <c r="T823">
        <v>0.1</v>
      </c>
      <c r="V823">
        <v>76882.100000000006</v>
      </c>
      <c r="X823">
        <v>0</v>
      </c>
      <c r="Y823">
        <v>379236.38</v>
      </c>
      <c r="Z823">
        <v>456118.48</v>
      </c>
      <c r="AA823">
        <v>0.59327005124378684</v>
      </c>
      <c r="AB823">
        <v>0</v>
      </c>
      <c r="AC823">
        <v>0</v>
      </c>
      <c r="AD823">
        <v>0</v>
      </c>
      <c r="AE823">
        <v>0</v>
      </c>
      <c r="AF823">
        <v>76882.100000000006</v>
      </c>
      <c r="AH823">
        <v>0</v>
      </c>
      <c r="AJ823">
        <v>379236.38</v>
      </c>
      <c r="AK823">
        <v>456118.48</v>
      </c>
      <c r="AL823">
        <v>0.59327005124378684</v>
      </c>
      <c r="AO823">
        <v>0</v>
      </c>
      <c r="AP823">
        <v>0</v>
      </c>
    </row>
    <row r="824" spans="1:42" x14ac:dyDescent="0.25">
      <c r="A824" t="s">
        <v>1857</v>
      </c>
      <c r="B824" t="s">
        <v>1858</v>
      </c>
      <c r="C824" t="s">
        <v>1856</v>
      </c>
      <c r="D824" t="s">
        <v>97</v>
      </c>
      <c r="F824">
        <v>47</v>
      </c>
      <c r="H824">
        <v>0</v>
      </c>
      <c r="I824">
        <v>626820.68999999994</v>
      </c>
      <c r="J824">
        <v>13336.61</v>
      </c>
      <c r="L824">
        <v>0</v>
      </c>
      <c r="M824">
        <v>0</v>
      </c>
      <c r="N824">
        <v>0</v>
      </c>
      <c r="P824">
        <v>0</v>
      </c>
      <c r="Q824">
        <v>0</v>
      </c>
      <c r="S824">
        <v>0</v>
      </c>
      <c r="T824">
        <v>0.1</v>
      </c>
      <c r="V824">
        <v>62682.06</v>
      </c>
      <c r="X824">
        <v>0</v>
      </c>
      <c r="Y824">
        <v>242162.90000000002</v>
      </c>
      <c r="Z824">
        <v>304844.96000000002</v>
      </c>
      <c r="AA824">
        <v>0.48633519100972888</v>
      </c>
      <c r="AB824">
        <v>0</v>
      </c>
      <c r="AC824">
        <v>0</v>
      </c>
      <c r="AD824">
        <v>0</v>
      </c>
      <c r="AE824">
        <v>0</v>
      </c>
      <c r="AF824">
        <v>62682.06</v>
      </c>
      <c r="AH824">
        <v>0</v>
      </c>
      <c r="AJ824">
        <v>242162.9</v>
      </c>
      <c r="AK824">
        <v>304844.95999999996</v>
      </c>
      <c r="AL824">
        <v>0.48633519100972877</v>
      </c>
      <c r="AO824">
        <v>0</v>
      </c>
      <c r="AP824">
        <v>0</v>
      </c>
    </row>
    <row r="825" spans="1:42" x14ac:dyDescent="0.25">
      <c r="A825" t="s">
        <v>1859</v>
      </c>
      <c r="B825" t="s">
        <v>1860</v>
      </c>
      <c r="C825" t="s">
        <v>1856</v>
      </c>
      <c r="D825" t="s">
        <v>97</v>
      </c>
      <c r="F825">
        <v>95</v>
      </c>
      <c r="H825">
        <v>0</v>
      </c>
      <c r="I825">
        <v>1130137.93</v>
      </c>
      <c r="J825">
        <v>11896.18</v>
      </c>
      <c r="L825">
        <v>0</v>
      </c>
      <c r="M825">
        <v>0</v>
      </c>
      <c r="N825">
        <v>0</v>
      </c>
      <c r="P825">
        <v>0</v>
      </c>
      <c r="Q825">
        <v>0</v>
      </c>
      <c r="S825">
        <v>0</v>
      </c>
      <c r="T825">
        <v>0.1</v>
      </c>
      <c r="V825">
        <v>113013.79</v>
      </c>
      <c r="X825">
        <v>0</v>
      </c>
      <c r="Y825">
        <v>297076.40000000002</v>
      </c>
      <c r="Z825">
        <v>410090.19</v>
      </c>
      <c r="AA825">
        <v>0.36286738026746879</v>
      </c>
      <c r="AB825">
        <v>0</v>
      </c>
      <c r="AC825">
        <v>0</v>
      </c>
      <c r="AD825">
        <v>0</v>
      </c>
      <c r="AE825">
        <v>0</v>
      </c>
      <c r="AF825">
        <v>113013.79</v>
      </c>
      <c r="AH825">
        <v>0</v>
      </c>
      <c r="AJ825">
        <v>297076.40000000002</v>
      </c>
      <c r="AK825">
        <v>410090.19</v>
      </c>
      <c r="AL825">
        <v>0.36286738026746879</v>
      </c>
      <c r="AO825">
        <v>0</v>
      </c>
      <c r="AP825">
        <v>0</v>
      </c>
    </row>
    <row r="826" spans="1:42" x14ac:dyDescent="0.25">
      <c r="A826" t="s">
        <v>1861</v>
      </c>
      <c r="B826" t="s">
        <v>1862</v>
      </c>
      <c r="C826" t="s">
        <v>1863</v>
      </c>
      <c r="D826" t="s">
        <v>102</v>
      </c>
      <c r="F826">
        <v>197.38</v>
      </c>
      <c r="H826">
        <v>36163330</v>
      </c>
      <c r="I826">
        <v>2488629.5299999998</v>
      </c>
      <c r="J826">
        <v>12608.31</v>
      </c>
      <c r="L826">
        <v>14.53</v>
      </c>
      <c r="M826">
        <v>14.53</v>
      </c>
      <c r="N826">
        <v>2867.93</v>
      </c>
      <c r="P826">
        <v>6.76</v>
      </c>
      <c r="Q826">
        <v>1334.28</v>
      </c>
      <c r="S826">
        <v>0.64359999999999995</v>
      </c>
      <c r="T826">
        <v>0.64359999999999995</v>
      </c>
      <c r="V826">
        <v>1601681.96</v>
      </c>
      <c r="X826">
        <v>72514.720000000001</v>
      </c>
      <c r="Y826">
        <v>567583.52999999991</v>
      </c>
      <c r="Z826">
        <v>2241780.21</v>
      </c>
      <c r="AA826">
        <v>0.90080913329032153</v>
      </c>
      <c r="AB826">
        <v>44401641</v>
      </c>
      <c r="AC826">
        <v>4.1161900000000001E-2</v>
      </c>
      <c r="AD826">
        <v>1827655.9</v>
      </c>
      <c r="AE826">
        <v>145436.82</v>
      </c>
      <c r="AF826">
        <v>1747118.78</v>
      </c>
      <c r="AH826">
        <v>96246.720000000001</v>
      </c>
      <c r="AJ826">
        <v>558036.73</v>
      </c>
      <c r="AK826">
        <v>2377670.23</v>
      </c>
      <c r="AL826">
        <v>0.95541349218017202</v>
      </c>
      <c r="AO826">
        <v>367.38636133346847</v>
      </c>
      <c r="AP826">
        <v>3.0498224305899647E-2</v>
      </c>
    </row>
    <row r="827" spans="1:42" x14ac:dyDescent="0.25">
      <c r="A827" t="s">
        <v>1864</v>
      </c>
      <c r="B827" t="s">
        <v>1865</v>
      </c>
      <c r="C827" t="s">
        <v>1863</v>
      </c>
      <c r="D827" t="s">
        <v>102</v>
      </c>
      <c r="F827">
        <v>1001.75</v>
      </c>
      <c r="H827">
        <v>165549276</v>
      </c>
      <c r="I827">
        <v>12751930.609999999</v>
      </c>
      <c r="J827">
        <v>12729.65</v>
      </c>
      <c r="L827">
        <v>12.98</v>
      </c>
      <c r="M827">
        <v>12.98</v>
      </c>
      <c r="N827">
        <v>13002.71</v>
      </c>
      <c r="P827">
        <v>1.1000000000000001</v>
      </c>
      <c r="Q827">
        <v>1101.92</v>
      </c>
      <c r="S827">
        <v>0.55910000000000004</v>
      </c>
      <c r="T827">
        <v>0.55910000000000004</v>
      </c>
      <c r="V827">
        <v>7129604.4000000004</v>
      </c>
      <c r="X827">
        <v>217787.09</v>
      </c>
      <c r="Y827">
        <v>2002255.31</v>
      </c>
      <c r="Z827">
        <v>9349646.8000000007</v>
      </c>
      <c r="AA827">
        <v>0.73319461075706094</v>
      </c>
      <c r="AB827">
        <v>165549276</v>
      </c>
      <c r="AC827">
        <v>3.7138600000000001E-2</v>
      </c>
      <c r="AD827">
        <v>6148268.3399999999</v>
      </c>
      <c r="AE827">
        <v>0</v>
      </c>
      <c r="AF827">
        <v>7129604.4000000004</v>
      </c>
      <c r="AH827">
        <v>260115.28</v>
      </c>
      <c r="AJ827">
        <v>1932855.15</v>
      </c>
      <c r="AK827">
        <v>9280246.6400000006</v>
      </c>
      <c r="AL827">
        <v>0.72775228503223488</v>
      </c>
      <c r="AO827">
        <v>217.40662840029947</v>
      </c>
      <c r="AP827">
        <v>2.3467812704598547E-2</v>
      </c>
    </row>
    <row r="828" spans="1:42" x14ac:dyDescent="0.25">
      <c r="A828" t="s">
        <v>1866</v>
      </c>
      <c r="B828" t="s">
        <v>1867</v>
      </c>
      <c r="C828" t="s">
        <v>1863</v>
      </c>
      <c r="D828" t="s">
        <v>102</v>
      </c>
      <c r="F828">
        <v>1040.53</v>
      </c>
      <c r="H828">
        <v>129504742</v>
      </c>
      <c r="I828">
        <v>12933027.49</v>
      </c>
      <c r="J828">
        <v>12429.26</v>
      </c>
      <c r="L828">
        <v>10.01</v>
      </c>
      <c r="M828">
        <v>10.01</v>
      </c>
      <c r="N828">
        <v>10415.700000000001</v>
      </c>
      <c r="P828">
        <v>3.68</v>
      </c>
      <c r="Q828">
        <v>3829.15</v>
      </c>
      <c r="S828">
        <v>0.39279999999999998</v>
      </c>
      <c r="T828">
        <v>0.39279999999999998</v>
      </c>
      <c r="V828">
        <v>5080093.1900000004</v>
      </c>
      <c r="X828">
        <v>103788.49</v>
      </c>
      <c r="Y828">
        <v>3469569.01</v>
      </c>
      <c r="Z828">
        <v>8653450.6900000013</v>
      </c>
      <c r="AA828">
        <v>0.66909706151100135</v>
      </c>
      <c r="AB828">
        <v>130742299</v>
      </c>
      <c r="AC828">
        <v>3.6556600000000002E-2</v>
      </c>
      <c r="AD828">
        <v>4779493.92</v>
      </c>
      <c r="AE828">
        <v>0</v>
      </c>
      <c r="AF828">
        <v>5080093.1900000004</v>
      </c>
      <c r="AH828">
        <v>141170.57999999999</v>
      </c>
      <c r="AJ828">
        <v>3422855.25</v>
      </c>
      <c r="AK828">
        <v>8606736.9299999997</v>
      </c>
      <c r="AL828">
        <v>0.66548508743639878</v>
      </c>
      <c r="AO828">
        <v>99.745793009331791</v>
      </c>
      <c r="AP828">
        <v>1.2058982497563105E-2</v>
      </c>
    </row>
    <row r="829" spans="1:42" x14ac:dyDescent="0.25">
      <c r="A829" t="s">
        <v>1868</v>
      </c>
      <c r="B829" t="s">
        <v>1869</v>
      </c>
      <c r="C829" t="s">
        <v>1856</v>
      </c>
      <c r="D829" t="s">
        <v>102</v>
      </c>
      <c r="F829">
        <v>516.79</v>
      </c>
      <c r="H829">
        <v>82273742</v>
      </c>
      <c r="I829">
        <v>6537247.1200000001</v>
      </c>
      <c r="J829">
        <v>12649.71</v>
      </c>
      <c r="L829">
        <v>12.58</v>
      </c>
      <c r="M829">
        <v>12.58</v>
      </c>
      <c r="N829">
        <v>6501.21</v>
      </c>
      <c r="P829">
        <v>0.42</v>
      </c>
      <c r="Q829">
        <v>217.05</v>
      </c>
      <c r="S829">
        <v>0.53659999999999997</v>
      </c>
      <c r="T829">
        <v>0.53659999999999997</v>
      </c>
      <c r="V829">
        <v>3507886.8</v>
      </c>
      <c r="X829">
        <v>92235.9</v>
      </c>
      <c r="Y829">
        <v>1190344.6700000004</v>
      </c>
      <c r="Z829">
        <v>4790467.37</v>
      </c>
      <c r="AA829">
        <v>0.73279582094182794</v>
      </c>
      <c r="AB829">
        <v>85435733</v>
      </c>
      <c r="AC829">
        <v>3.61818E-2</v>
      </c>
      <c r="AD829">
        <v>3091218.6</v>
      </c>
      <c r="AE829">
        <v>0</v>
      </c>
      <c r="AF829">
        <v>3507886.8</v>
      </c>
      <c r="AH829">
        <v>151723.43</v>
      </c>
      <c r="AJ829">
        <v>1149803.53</v>
      </c>
      <c r="AK829">
        <v>4749926.2299999995</v>
      </c>
      <c r="AL829">
        <v>0.72659425945029887</v>
      </c>
      <c r="AO829">
        <v>178.47849223088681</v>
      </c>
      <c r="AP829">
        <v>1.9418385788277811E-2</v>
      </c>
    </row>
    <row r="830" spans="1:42" x14ac:dyDescent="0.25">
      <c r="A830" t="s">
        <v>1872</v>
      </c>
      <c r="B830" t="s">
        <v>1873</v>
      </c>
      <c r="C830" t="s">
        <v>1856</v>
      </c>
      <c r="D830" t="s">
        <v>102</v>
      </c>
      <c r="F830">
        <v>4677.72</v>
      </c>
      <c r="H830">
        <v>786944676</v>
      </c>
      <c r="I830">
        <v>56555437.5</v>
      </c>
      <c r="J830">
        <v>12090.38</v>
      </c>
      <c r="L830">
        <v>13.91</v>
      </c>
      <c r="M830">
        <v>13.91</v>
      </c>
      <c r="N830">
        <v>65067.08</v>
      </c>
      <c r="P830">
        <v>3.92</v>
      </c>
      <c r="Q830">
        <v>18336.66</v>
      </c>
      <c r="S830">
        <v>0.61040000000000005</v>
      </c>
      <c r="T830">
        <v>0.61040000000000005</v>
      </c>
      <c r="V830">
        <v>34521439.049999997</v>
      </c>
      <c r="X830">
        <v>243629.92</v>
      </c>
      <c r="Y830">
        <v>7864059.7600000007</v>
      </c>
      <c r="Z830">
        <v>42629128.729999997</v>
      </c>
      <c r="AA830">
        <v>0.75375827001603513</v>
      </c>
      <c r="AB830">
        <v>786944676</v>
      </c>
      <c r="AC830">
        <v>3.6994699999999998E-2</v>
      </c>
      <c r="AD830">
        <v>29112782.199999999</v>
      </c>
      <c r="AE830">
        <v>0</v>
      </c>
      <c r="AF830">
        <v>34521439.049999997</v>
      </c>
      <c r="AH830">
        <v>304072</v>
      </c>
      <c r="AJ830">
        <v>7789184.54</v>
      </c>
      <c r="AK830">
        <v>42554253.509999998</v>
      </c>
      <c r="AL830">
        <v>0.75243434391255481</v>
      </c>
      <c r="AO830">
        <v>52.083049006781081</v>
      </c>
      <c r="AP830">
        <v>5.725160234399328E-3</v>
      </c>
    </row>
    <row r="831" spans="1:42" x14ac:dyDescent="0.25">
      <c r="A831" t="s">
        <v>1874</v>
      </c>
      <c r="B831" t="s">
        <v>1875</v>
      </c>
      <c r="C831" t="s">
        <v>1856</v>
      </c>
      <c r="D831" t="s">
        <v>102</v>
      </c>
      <c r="F831">
        <v>1246.03</v>
      </c>
      <c r="H831">
        <v>221045644</v>
      </c>
      <c r="I831">
        <v>14789525.539999999</v>
      </c>
      <c r="J831">
        <v>11869.31</v>
      </c>
      <c r="L831">
        <v>14.94</v>
      </c>
      <c r="M831">
        <v>14.94</v>
      </c>
      <c r="N831">
        <v>18615.68</v>
      </c>
      <c r="P831">
        <v>9.06</v>
      </c>
      <c r="Q831">
        <v>11289.03</v>
      </c>
      <c r="S831">
        <v>0.66500000000000004</v>
      </c>
      <c r="T831">
        <v>0.66500000000000004</v>
      </c>
      <c r="V831">
        <v>9835034.4800000004</v>
      </c>
      <c r="X831">
        <v>86291.199999999997</v>
      </c>
      <c r="Y831">
        <v>1740025.79</v>
      </c>
      <c r="Z831">
        <v>11661351.469999999</v>
      </c>
      <c r="AA831">
        <v>0.78848719240252241</v>
      </c>
      <c r="AB831">
        <v>225995543</v>
      </c>
      <c r="AC831">
        <v>4.5560299999999998E-2</v>
      </c>
      <c r="AD831">
        <v>10296424.73</v>
      </c>
      <c r="AE831">
        <v>306824.51</v>
      </c>
      <c r="AF831">
        <v>10141858.99</v>
      </c>
      <c r="AH831">
        <v>62597.15</v>
      </c>
      <c r="AJ831">
        <v>1726785.69</v>
      </c>
      <c r="AK831">
        <v>11954935.879999999</v>
      </c>
      <c r="AL831">
        <v>0.80833802596753213</v>
      </c>
      <c r="AO831">
        <v>69.252907233373193</v>
      </c>
      <c r="AP831">
        <v>7.2180395500373029E-3</v>
      </c>
    </row>
    <row r="832" spans="1:42" x14ac:dyDescent="0.25">
      <c r="A832" t="s">
        <v>1876</v>
      </c>
      <c r="B832" t="s">
        <v>1877</v>
      </c>
      <c r="C832" t="s">
        <v>1856</v>
      </c>
      <c r="D832" t="s">
        <v>102</v>
      </c>
      <c r="F832">
        <v>1201.96</v>
      </c>
      <c r="H832">
        <v>120178256</v>
      </c>
      <c r="I832">
        <v>15225375.82</v>
      </c>
      <c r="J832">
        <v>12667.12</v>
      </c>
      <c r="L832">
        <v>7.89</v>
      </c>
      <c r="M832">
        <v>7.89</v>
      </c>
      <c r="N832">
        <v>9483.4599999999991</v>
      </c>
      <c r="P832">
        <v>16.32</v>
      </c>
      <c r="Q832">
        <v>19615.98</v>
      </c>
      <c r="S832">
        <v>0.28349999999999997</v>
      </c>
      <c r="T832">
        <v>0.28349999999999997</v>
      </c>
      <c r="V832">
        <v>4316394.04</v>
      </c>
      <c r="X832">
        <v>256509.51</v>
      </c>
      <c r="Y832">
        <v>5547218.3100000005</v>
      </c>
      <c r="Z832">
        <v>10120121.859999999</v>
      </c>
      <c r="AA832">
        <v>0.66468781983734304</v>
      </c>
      <c r="AB832">
        <v>124060543</v>
      </c>
      <c r="AC832">
        <v>3.33643E-2</v>
      </c>
      <c r="AD832">
        <v>4139193.17</v>
      </c>
      <c r="AE832">
        <v>0</v>
      </c>
      <c r="AF832">
        <v>4316394.04</v>
      </c>
      <c r="AH832">
        <v>298619.3</v>
      </c>
      <c r="AJ832">
        <v>5447087.6200000001</v>
      </c>
      <c r="AK832">
        <v>10019991.17</v>
      </c>
      <c r="AL832">
        <v>0.65811125376870994</v>
      </c>
      <c r="AO832">
        <v>213.40935638457188</v>
      </c>
      <c r="AP832">
        <v>2.5599774056487518E-2</v>
      </c>
    </row>
    <row r="833" spans="1:42" x14ac:dyDescent="0.25">
      <c r="A833" t="s">
        <v>1878</v>
      </c>
      <c r="B833" t="s">
        <v>1879</v>
      </c>
      <c r="C833" t="s">
        <v>1856</v>
      </c>
      <c r="D833" t="s">
        <v>102</v>
      </c>
      <c r="F833">
        <v>565.37</v>
      </c>
      <c r="H833">
        <v>79646475</v>
      </c>
      <c r="I833">
        <v>7008511.3200000003</v>
      </c>
      <c r="J833">
        <v>12396.32</v>
      </c>
      <c r="L833">
        <v>11.36</v>
      </c>
      <c r="M833">
        <v>11.36</v>
      </c>
      <c r="N833">
        <v>6422.6</v>
      </c>
      <c r="P833">
        <v>0.32</v>
      </c>
      <c r="Q833">
        <v>180.91</v>
      </c>
      <c r="S833">
        <v>0.46779999999999999</v>
      </c>
      <c r="T833">
        <v>0.46779999999999999</v>
      </c>
      <c r="V833">
        <v>3278581.59</v>
      </c>
      <c r="X833">
        <v>2032890.69</v>
      </c>
      <c r="Y833">
        <v>506718.26</v>
      </c>
      <c r="Z833">
        <v>5818190.5399999991</v>
      </c>
      <c r="AA833">
        <v>0.8301606823972425</v>
      </c>
      <c r="AB833">
        <v>79646475</v>
      </c>
      <c r="AC833">
        <v>3.5177E-2</v>
      </c>
      <c r="AD833">
        <v>2801724.05</v>
      </c>
      <c r="AE833">
        <v>0</v>
      </c>
      <c r="AF833">
        <v>3278581.59</v>
      </c>
      <c r="AH833">
        <v>91782.6</v>
      </c>
      <c r="AJ833">
        <v>491129.96</v>
      </c>
      <c r="AK833">
        <v>5802602.2399999993</v>
      </c>
      <c r="AL833">
        <v>0.82793648680302034</v>
      </c>
      <c r="AO833">
        <v>3595.6819251109891</v>
      </c>
      <c r="AP833">
        <v>0.35034121001545682</v>
      </c>
    </row>
    <row r="834" spans="1:42" x14ac:dyDescent="0.25">
      <c r="A834" t="s">
        <v>1880</v>
      </c>
      <c r="B834" t="s">
        <v>1881</v>
      </c>
      <c r="C834" t="s">
        <v>1856</v>
      </c>
      <c r="D834" t="s">
        <v>102</v>
      </c>
      <c r="F834">
        <v>1351.14</v>
      </c>
      <c r="H834">
        <v>126490934</v>
      </c>
      <c r="I834">
        <v>17694435.440000001</v>
      </c>
      <c r="J834">
        <v>13095.93</v>
      </c>
      <c r="L834">
        <v>7.14</v>
      </c>
      <c r="M834">
        <v>7.14</v>
      </c>
      <c r="N834">
        <v>9647.1299999999992</v>
      </c>
      <c r="P834">
        <v>22.94</v>
      </c>
      <c r="Q834">
        <v>30995.15</v>
      </c>
      <c r="S834">
        <v>0.2487</v>
      </c>
      <c r="T834">
        <v>0.2487</v>
      </c>
      <c r="V834">
        <v>4400606.09</v>
      </c>
      <c r="X834">
        <v>88176.66</v>
      </c>
      <c r="Y834">
        <v>6889881.4200000009</v>
      </c>
      <c r="Z834">
        <v>11378664.170000002</v>
      </c>
      <c r="AA834">
        <v>0.6430645503544814</v>
      </c>
      <c r="AB834">
        <v>126682284</v>
      </c>
      <c r="AC834">
        <v>3.3491100000000003E-2</v>
      </c>
      <c r="AD834">
        <v>4242729.04</v>
      </c>
      <c r="AE834">
        <v>0</v>
      </c>
      <c r="AF834">
        <v>4400606.09</v>
      </c>
      <c r="AH834">
        <v>583933.24</v>
      </c>
      <c r="AJ834">
        <v>6681454.9400000004</v>
      </c>
      <c r="AK834">
        <v>11170237.690000001</v>
      </c>
      <c r="AL834">
        <v>0.63128533983902002</v>
      </c>
      <c r="AO834">
        <v>65.260935210266879</v>
      </c>
      <c r="AP834">
        <v>7.8938929006800735E-3</v>
      </c>
    </row>
    <row r="835" spans="1:42" x14ac:dyDescent="0.25">
      <c r="A835" t="s">
        <v>1882</v>
      </c>
      <c r="B835" t="s">
        <v>1883</v>
      </c>
      <c r="C835" t="s">
        <v>1856</v>
      </c>
      <c r="D835" t="s">
        <v>102</v>
      </c>
      <c r="F835">
        <v>1497.5</v>
      </c>
      <c r="H835">
        <v>185358136</v>
      </c>
      <c r="I835">
        <v>17469700.75</v>
      </c>
      <c r="J835">
        <v>11665.91</v>
      </c>
      <c r="L835">
        <v>10.61</v>
      </c>
      <c r="M835">
        <v>10.61</v>
      </c>
      <c r="N835">
        <v>15888.47</v>
      </c>
      <c r="P835">
        <v>1.74</v>
      </c>
      <c r="Q835">
        <v>2605.65</v>
      </c>
      <c r="S835">
        <v>0.42580000000000001</v>
      </c>
      <c r="T835">
        <v>0.42580000000000001</v>
      </c>
      <c r="V835">
        <v>7438598.5700000003</v>
      </c>
      <c r="X835">
        <v>86410.76</v>
      </c>
      <c r="Y835">
        <v>4469909.82</v>
      </c>
      <c r="Z835">
        <v>11994919.15</v>
      </c>
      <c r="AA835">
        <v>0.68661274292291474</v>
      </c>
      <c r="AB835">
        <v>190627827</v>
      </c>
      <c r="AC835">
        <v>3.4977099999999997E-2</v>
      </c>
      <c r="AD835">
        <v>6667608.5599999996</v>
      </c>
      <c r="AE835">
        <v>0</v>
      </c>
      <c r="AF835">
        <v>7438598.5700000003</v>
      </c>
      <c r="AH835">
        <v>60112.15</v>
      </c>
      <c r="AJ835">
        <v>4451071.43</v>
      </c>
      <c r="AK835">
        <v>11976080.76</v>
      </c>
      <c r="AL835">
        <v>0.68553439646068348</v>
      </c>
      <c r="AO835">
        <v>57.703345575959929</v>
      </c>
      <c r="AP835">
        <v>7.2152786651715926E-3</v>
      </c>
    </row>
    <row r="836" spans="1:42" x14ac:dyDescent="0.25">
      <c r="A836" t="s">
        <v>1884</v>
      </c>
      <c r="B836" t="s">
        <v>1885</v>
      </c>
      <c r="C836" t="s">
        <v>1856</v>
      </c>
      <c r="D836" t="s">
        <v>102</v>
      </c>
      <c r="F836">
        <v>874.71</v>
      </c>
      <c r="H836">
        <v>179680852</v>
      </c>
      <c r="I836">
        <v>10800380.050000001</v>
      </c>
      <c r="J836">
        <v>12347.38</v>
      </c>
      <c r="L836">
        <v>16.63</v>
      </c>
      <c r="M836">
        <v>16.63</v>
      </c>
      <c r="N836">
        <v>14546.42</v>
      </c>
      <c r="P836">
        <v>22.09</v>
      </c>
      <c r="Q836">
        <v>19322.34</v>
      </c>
      <c r="S836">
        <v>0.74719999999999998</v>
      </c>
      <c r="T836">
        <v>0.74719999999999998</v>
      </c>
      <c r="V836">
        <v>8070043.9699999997</v>
      </c>
      <c r="X836">
        <v>80678.58</v>
      </c>
      <c r="Y836">
        <v>796104.1</v>
      </c>
      <c r="Z836">
        <v>8946826.6500000004</v>
      </c>
      <c r="AA836">
        <v>0.82838072443571087</v>
      </c>
      <c r="AB836">
        <v>193146867</v>
      </c>
      <c r="AC836">
        <v>3.58464E-2</v>
      </c>
      <c r="AD836">
        <v>6923619.8499999996</v>
      </c>
      <c r="AE836">
        <v>0</v>
      </c>
      <c r="AF836">
        <v>8070043.9699999997</v>
      </c>
      <c r="AH836">
        <v>155964.19</v>
      </c>
      <c r="AJ836">
        <v>769337.63</v>
      </c>
      <c r="AK836">
        <v>8920060.1799999997</v>
      </c>
      <c r="AL836">
        <v>0.8259024347944125</v>
      </c>
      <c r="AO836">
        <v>92.234660630380347</v>
      </c>
      <c r="AP836">
        <v>9.0446228357172372E-3</v>
      </c>
    </row>
    <row r="837" spans="1:42" x14ac:dyDescent="0.25">
      <c r="A837" t="s">
        <v>1886</v>
      </c>
      <c r="B837" t="s">
        <v>1887</v>
      </c>
      <c r="C837" t="s">
        <v>1856</v>
      </c>
      <c r="D837" t="s">
        <v>102</v>
      </c>
      <c r="F837">
        <v>12892.87</v>
      </c>
      <c r="H837">
        <v>2007416176</v>
      </c>
      <c r="I837">
        <v>183463987.90000001</v>
      </c>
      <c r="J837">
        <v>14229.87</v>
      </c>
      <c r="L837">
        <v>10.94</v>
      </c>
      <c r="M837">
        <v>10.94</v>
      </c>
      <c r="N837">
        <v>141047.99</v>
      </c>
      <c r="P837">
        <v>0.98</v>
      </c>
      <c r="Q837">
        <v>12635.01</v>
      </c>
      <c r="S837">
        <v>0.44419999999999998</v>
      </c>
      <c r="T837">
        <v>0.44419999999999998</v>
      </c>
      <c r="V837">
        <v>81494703.420000002</v>
      </c>
      <c r="X837">
        <v>6611556.7999999998</v>
      </c>
      <c r="Y837">
        <v>48782487.229999989</v>
      </c>
      <c r="Z837">
        <v>136888747.44999999</v>
      </c>
      <c r="AA837">
        <v>0.74613415426581375</v>
      </c>
      <c r="AB837">
        <v>2007416176</v>
      </c>
      <c r="AC837">
        <v>4.7530700000000002E-2</v>
      </c>
      <c r="AD837">
        <v>95413896.030000001</v>
      </c>
      <c r="AE837">
        <v>6182905.3499999996</v>
      </c>
      <c r="AF837">
        <v>87677608.769999996</v>
      </c>
      <c r="AH837">
        <v>21894325.32</v>
      </c>
      <c r="AJ837">
        <v>43224265.810000002</v>
      </c>
      <c r="AK837">
        <v>137513431.38</v>
      </c>
      <c r="AL837">
        <v>0.74953909458761958</v>
      </c>
      <c r="AO837">
        <v>512.80721825318949</v>
      </c>
      <c r="AP837">
        <v>4.8079352930477361E-2</v>
      </c>
    </row>
    <row r="838" spans="1:42" x14ac:dyDescent="0.25">
      <c r="A838" t="s">
        <v>1888</v>
      </c>
      <c r="B838" t="s">
        <v>1889</v>
      </c>
      <c r="C838" t="s">
        <v>1890</v>
      </c>
      <c r="D838" t="s">
        <v>97</v>
      </c>
      <c r="F838">
        <v>9.66</v>
      </c>
      <c r="H838">
        <v>0</v>
      </c>
      <c r="I838">
        <v>117789.36</v>
      </c>
      <c r="J838">
        <v>12193.51</v>
      </c>
      <c r="L838">
        <v>0</v>
      </c>
      <c r="M838">
        <v>0</v>
      </c>
      <c r="N838">
        <v>0</v>
      </c>
      <c r="P838">
        <v>0</v>
      </c>
      <c r="Q838">
        <v>0</v>
      </c>
      <c r="S838">
        <v>0</v>
      </c>
      <c r="T838">
        <v>0.1</v>
      </c>
      <c r="V838">
        <v>11778.93</v>
      </c>
      <c r="X838">
        <v>0</v>
      </c>
      <c r="Y838">
        <v>67745.98</v>
      </c>
      <c r="Z838">
        <v>79524.91</v>
      </c>
      <c r="AA838">
        <v>0.67514510648500003</v>
      </c>
      <c r="AB838">
        <v>0</v>
      </c>
      <c r="AC838">
        <v>0</v>
      </c>
      <c r="AD838">
        <v>0</v>
      </c>
      <c r="AE838">
        <v>0</v>
      </c>
      <c r="AF838">
        <v>11778.93</v>
      </c>
      <c r="AH838">
        <v>0</v>
      </c>
      <c r="AJ838">
        <v>67745.98</v>
      </c>
      <c r="AK838">
        <v>79524.91</v>
      </c>
      <c r="AL838">
        <v>0.67514510648500003</v>
      </c>
      <c r="AO838">
        <v>0</v>
      </c>
      <c r="AP838">
        <v>0</v>
      </c>
    </row>
    <row r="839" spans="1:42" x14ac:dyDescent="0.25">
      <c r="A839" t="s">
        <v>1891</v>
      </c>
      <c r="B839" t="s">
        <v>1892</v>
      </c>
      <c r="C839" t="s">
        <v>1890</v>
      </c>
      <c r="D839" t="s">
        <v>97</v>
      </c>
      <c r="F839">
        <v>17.98</v>
      </c>
      <c r="H839">
        <v>0</v>
      </c>
      <c r="I839">
        <v>212325.44</v>
      </c>
      <c r="J839">
        <v>11808.97</v>
      </c>
      <c r="L839">
        <v>0</v>
      </c>
      <c r="M839">
        <v>0</v>
      </c>
      <c r="N839">
        <v>0</v>
      </c>
      <c r="P839">
        <v>0</v>
      </c>
      <c r="Q839">
        <v>0</v>
      </c>
      <c r="S839">
        <v>0</v>
      </c>
      <c r="T839">
        <v>0.1</v>
      </c>
      <c r="V839">
        <v>21232.54</v>
      </c>
      <c r="X839">
        <v>0</v>
      </c>
      <c r="Y839">
        <v>303804.17000000004</v>
      </c>
      <c r="Z839">
        <v>325036.71000000002</v>
      </c>
      <c r="AA839">
        <v>1</v>
      </c>
      <c r="AB839">
        <v>0</v>
      </c>
      <c r="AC839">
        <v>0</v>
      </c>
      <c r="AD839">
        <v>0</v>
      </c>
      <c r="AE839">
        <v>0</v>
      </c>
      <c r="AF839">
        <v>21232.54</v>
      </c>
      <c r="AH839">
        <v>0</v>
      </c>
      <c r="AJ839">
        <v>303804.17</v>
      </c>
      <c r="AK839">
        <v>325036.70999999996</v>
      </c>
      <c r="AL839">
        <v>1.5308420413493549</v>
      </c>
      <c r="AO839">
        <v>0</v>
      </c>
      <c r="AP839">
        <v>0</v>
      </c>
    </row>
    <row r="840" spans="1:42" x14ac:dyDescent="0.25">
      <c r="A840" t="s">
        <v>1893</v>
      </c>
      <c r="B840" t="s">
        <v>1894</v>
      </c>
      <c r="C840" t="s">
        <v>1895</v>
      </c>
      <c r="D840" t="s">
        <v>102</v>
      </c>
      <c r="F840">
        <v>854.87</v>
      </c>
      <c r="H840">
        <v>85623331</v>
      </c>
      <c r="I840">
        <v>10980663.27</v>
      </c>
      <c r="J840">
        <v>12844.83</v>
      </c>
      <c r="L840">
        <v>7.79</v>
      </c>
      <c r="M840">
        <v>7.79</v>
      </c>
      <c r="N840">
        <v>6659.43</v>
      </c>
      <c r="P840">
        <v>17.13</v>
      </c>
      <c r="Q840">
        <v>14643.92</v>
      </c>
      <c r="S840">
        <v>0.27879999999999999</v>
      </c>
      <c r="T840">
        <v>0.27879999999999999</v>
      </c>
      <c r="V840">
        <v>3061408.91</v>
      </c>
      <c r="X840">
        <v>1668349.14</v>
      </c>
      <c r="Y840">
        <v>3060771.0900000008</v>
      </c>
      <c r="Z840">
        <v>7790529.1400000006</v>
      </c>
      <c r="AA840">
        <v>0.70947710064876623</v>
      </c>
      <c r="AB840">
        <v>85623331</v>
      </c>
      <c r="AC840">
        <v>4.0765599999999999E-2</v>
      </c>
      <c r="AD840">
        <v>3490486.46</v>
      </c>
      <c r="AE840">
        <v>119626.82</v>
      </c>
      <c r="AF840">
        <v>3181035.73</v>
      </c>
      <c r="AH840">
        <v>497675.36</v>
      </c>
      <c r="AJ840">
        <v>2916185</v>
      </c>
      <c r="AK840">
        <v>7765569.8700000001</v>
      </c>
      <c r="AL840">
        <v>0.70720408039613802</v>
      </c>
      <c r="AO840">
        <v>1951.5822756676453</v>
      </c>
      <c r="AP840">
        <v>0.21483924141165442</v>
      </c>
    </row>
    <row r="841" spans="1:42" x14ac:dyDescent="0.25">
      <c r="A841" t="s">
        <v>1896</v>
      </c>
      <c r="B841" t="s">
        <v>1897</v>
      </c>
      <c r="C841" t="s">
        <v>1895</v>
      </c>
      <c r="D841" t="s">
        <v>102</v>
      </c>
      <c r="F841">
        <v>629.45000000000005</v>
      </c>
      <c r="H841">
        <v>93042018</v>
      </c>
      <c r="I841">
        <v>7921614.3799999999</v>
      </c>
      <c r="J841">
        <v>12584.97</v>
      </c>
      <c r="L841">
        <v>11.74</v>
      </c>
      <c r="M841">
        <v>11.74</v>
      </c>
      <c r="N841">
        <v>7389.74</v>
      </c>
      <c r="P841">
        <v>0.03</v>
      </c>
      <c r="Q841">
        <v>18.88</v>
      </c>
      <c r="S841">
        <v>0.48920000000000002</v>
      </c>
      <c r="T841">
        <v>0.48920000000000002</v>
      </c>
      <c r="V841">
        <v>3875253.75</v>
      </c>
      <c r="X841">
        <v>257208.89</v>
      </c>
      <c r="Y841">
        <v>2207608.25</v>
      </c>
      <c r="Z841">
        <v>6340070.8900000006</v>
      </c>
      <c r="AA841">
        <v>0.80035086105769271</v>
      </c>
      <c r="AB841">
        <v>93042018</v>
      </c>
      <c r="AC841">
        <v>4.96657E-2</v>
      </c>
      <c r="AD841">
        <v>4620996.95</v>
      </c>
      <c r="AE841">
        <v>364817.57</v>
      </c>
      <c r="AF841">
        <v>4240071.32</v>
      </c>
      <c r="AH841">
        <v>321860.31</v>
      </c>
      <c r="AJ841">
        <v>2143349.11</v>
      </c>
      <c r="AK841">
        <v>6640629.3200000003</v>
      </c>
      <c r="AL841">
        <v>0.83829242392382153</v>
      </c>
      <c r="AO841">
        <v>408.62481531495752</v>
      </c>
      <c r="AP841">
        <v>3.8732607649902676E-2</v>
      </c>
    </row>
    <row r="842" spans="1:42" x14ac:dyDescent="0.25">
      <c r="A842" t="s">
        <v>1898</v>
      </c>
      <c r="B842" t="s">
        <v>1899</v>
      </c>
      <c r="C842" t="s">
        <v>1895</v>
      </c>
      <c r="D842" t="s">
        <v>102</v>
      </c>
      <c r="F842">
        <v>860.79</v>
      </c>
      <c r="H842">
        <v>96301052</v>
      </c>
      <c r="I842">
        <v>11171211.35</v>
      </c>
      <c r="J842">
        <v>12977.85</v>
      </c>
      <c r="L842">
        <v>8.6199999999999992</v>
      </c>
      <c r="M842">
        <v>8.6199999999999992</v>
      </c>
      <c r="N842">
        <v>7420</v>
      </c>
      <c r="P842">
        <v>10.95</v>
      </c>
      <c r="Q842">
        <v>9425.65</v>
      </c>
      <c r="S842">
        <v>0.31950000000000001</v>
      </c>
      <c r="T842">
        <v>0.31950000000000001</v>
      </c>
      <c r="V842">
        <v>3569202.02</v>
      </c>
      <c r="X842">
        <v>176513.57</v>
      </c>
      <c r="Y842">
        <v>4066674.31</v>
      </c>
      <c r="Z842">
        <v>7812389.9000000004</v>
      </c>
      <c r="AA842">
        <v>0.6993323870826238</v>
      </c>
      <c r="AB842">
        <v>96301052</v>
      </c>
      <c r="AC842">
        <v>3.6863800000000002E-2</v>
      </c>
      <c r="AD842">
        <v>3550022.72</v>
      </c>
      <c r="AE842">
        <v>0</v>
      </c>
      <c r="AF842">
        <v>3569202.02</v>
      </c>
      <c r="AH842">
        <v>491451.07</v>
      </c>
      <c r="AJ842">
        <v>3918910.88</v>
      </c>
      <c r="AK842">
        <v>7664626.4699999997</v>
      </c>
      <c r="AL842">
        <v>0.68610522439001209</v>
      </c>
      <c r="AO842">
        <v>205.05996816877521</v>
      </c>
      <c r="AP842">
        <v>2.3029637607375798E-2</v>
      </c>
    </row>
    <row r="843" spans="1:42" x14ac:dyDescent="0.25">
      <c r="A843" t="s">
        <v>1900</v>
      </c>
      <c r="B843" t="s">
        <v>1901</v>
      </c>
      <c r="C843" t="s">
        <v>1890</v>
      </c>
      <c r="D843" t="s">
        <v>211</v>
      </c>
      <c r="F843">
        <v>693.88</v>
      </c>
      <c r="H843">
        <v>88180533</v>
      </c>
      <c r="I843">
        <v>8824448.8300000001</v>
      </c>
      <c r="J843">
        <v>12717.54</v>
      </c>
      <c r="L843">
        <v>9.99</v>
      </c>
      <c r="M843">
        <v>6.91</v>
      </c>
      <c r="N843">
        <v>4794.71</v>
      </c>
      <c r="P843">
        <v>25.2</v>
      </c>
      <c r="Q843">
        <v>17485.77</v>
      </c>
      <c r="S843">
        <v>0.23849999999999999</v>
      </c>
      <c r="T843">
        <v>0.23849999999999999</v>
      </c>
      <c r="V843">
        <v>2104631.04</v>
      </c>
      <c r="X843">
        <v>56928.24</v>
      </c>
      <c r="Y843">
        <v>3728487.58</v>
      </c>
      <c r="Z843">
        <v>5890046.8600000003</v>
      </c>
      <c r="AA843">
        <v>0.66746909336432747</v>
      </c>
      <c r="AB843">
        <v>88180533</v>
      </c>
      <c r="AC843">
        <v>2.8697500000000001E-2</v>
      </c>
      <c r="AD843">
        <v>2530560.84</v>
      </c>
      <c r="AE843">
        <v>101584.25</v>
      </c>
      <c r="AF843">
        <v>2206215.29</v>
      </c>
      <c r="AH843">
        <v>474352.67</v>
      </c>
      <c r="AJ843">
        <v>3570750.65</v>
      </c>
      <c r="AK843">
        <v>5833894.1799999997</v>
      </c>
      <c r="AL843">
        <v>0.66110578602561854</v>
      </c>
      <c r="AO843">
        <v>82.043350435233762</v>
      </c>
      <c r="AP843">
        <v>9.7581886547006245E-3</v>
      </c>
    </row>
    <row r="844" spans="1:42" x14ac:dyDescent="0.25">
      <c r="A844" t="s">
        <v>1902</v>
      </c>
      <c r="B844" t="s">
        <v>1903</v>
      </c>
      <c r="C844" t="s">
        <v>1890</v>
      </c>
      <c r="D844" t="s">
        <v>211</v>
      </c>
      <c r="F844">
        <v>1399.5</v>
      </c>
      <c r="H844">
        <v>267244998</v>
      </c>
      <c r="I844">
        <v>15413352.210000001</v>
      </c>
      <c r="J844">
        <v>11013.47</v>
      </c>
      <c r="L844">
        <v>17.329999999999998</v>
      </c>
      <c r="M844">
        <v>11.99</v>
      </c>
      <c r="N844">
        <v>16780</v>
      </c>
      <c r="P844">
        <v>0</v>
      </c>
      <c r="Q844">
        <v>0</v>
      </c>
      <c r="S844">
        <v>0.50329999999999997</v>
      </c>
      <c r="T844">
        <v>0.50329999999999997</v>
      </c>
      <c r="V844">
        <v>7757540.1600000001</v>
      </c>
      <c r="X844">
        <v>77341.34</v>
      </c>
      <c r="Y844">
        <v>2642516.84</v>
      </c>
      <c r="Z844">
        <v>10477398.34</v>
      </c>
      <c r="AA844">
        <v>0.67976117052605778</v>
      </c>
      <c r="AB844">
        <v>267244998</v>
      </c>
      <c r="AC844">
        <v>2.6650699999999999E-2</v>
      </c>
      <c r="AD844">
        <v>7122266.2599999998</v>
      </c>
      <c r="AE844">
        <v>0</v>
      </c>
      <c r="AF844">
        <v>7757540.1600000001</v>
      </c>
      <c r="AH844">
        <v>57627.15</v>
      </c>
      <c r="AJ844">
        <v>2624062.38</v>
      </c>
      <c r="AK844">
        <v>10458943.879999999</v>
      </c>
      <c r="AL844">
        <v>0.6785638670615961</v>
      </c>
      <c r="AO844">
        <v>55.26355126831011</v>
      </c>
      <c r="AP844">
        <v>7.394756190239736E-3</v>
      </c>
    </row>
    <row r="845" spans="1:42" x14ac:dyDescent="0.25">
      <c r="A845" t="s">
        <v>1904</v>
      </c>
      <c r="B845" t="s">
        <v>1905</v>
      </c>
      <c r="C845" t="s">
        <v>1890</v>
      </c>
      <c r="D845" t="s">
        <v>211</v>
      </c>
      <c r="F845">
        <v>915.04</v>
      </c>
      <c r="H845">
        <v>153516644</v>
      </c>
      <c r="I845">
        <v>10522829.52</v>
      </c>
      <c r="J845">
        <v>11499.85</v>
      </c>
      <c r="L845">
        <v>14.58</v>
      </c>
      <c r="M845">
        <v>10.09</v>
      </c>
      <c r="N845">
        <v>9232.75</v>
      </c>
      <c r="P845">
        <v>3.38</v>
      </c>
      <c r="Q845">
        <v>3092.83</v>
      </c>
      <c r="S845">
        <v>0.39710000000000001</v>
      </c>
      <c r="T845">
        <v>0.39710000000000001</v>
      </c>
      <c r="V845">
        <v>4178615.6</v>
      </c>
      <c r="X845">
        <v>92265.94</v>
      </c>
      <c r="Y845">
        <v>3014873.36</v>
      </c>
      <c r="Z845">
        <v>7285754.9000000004</v>
      </c>
      <c r="AA845">
        <v>0.69237602739381843</v>
      </c>
      <c r="AB845">
        <v>153516644</v>
      </c>
      <c r="AC845">
        <v>2.47438E-2</v>
      </c>
      <c r="AD845">
        <v>3798585.13</v>
      </c>
      <c r="AE845">
        <v>0</v>
      </c>
      <c r="AF845">
        <v>4178615.6</v>
      </c>
      <c r="AH845">
        <v>92328.56</v>
      </c>
      <c r="AJ845">
        <v>2986470.88</v>
      </c>
      <c r="AK845">
        <v>7257352.4199999999</v>
      </c>
      <c r="AL845">
        <v>0.68967689785399089</v>
      </c>
      <c r="AO845">
        <v>100.83268490994929</v>
      </c>
      <c r="AP845">
        <v>1.2713443506716186E-2</v>
      </c>
    </row>
    <row r="846" spans="1:42" x14ac:dyDescent="0.25">
      <c r="A846" t="s">
        <v>1906</v>
      </c>
      <c r="B846" t="s">
        <v>1907</v>
      </c>
      <c r="C846" t="s">
        <v>1890</v>
      </c>
      <c r="D846" t="s">
        <v>211</v>
      </c>
      <c r="F846">
        <v>539.72</v>
      </c>
      <c r="H846">
        <v>60188808</v>
      </c>
      <c r="I846">
        <v>7170997.1200000001</v>
      </c>
      <c r="J846">
        <v>13286.51</v>
      </c>
      <c r="L846">
        <v>8.39</v>
      </c>
      <c r="M846">
        <v>5.8</v>
      </c>
      <c r="N846">
        <v>3130.37</v>
      </c>
      <c r="P846">
        <v>37.57</v>
      </c>
      <c r="Q846">
        <v>20277.28</v>
      </c>
      <c r="S846">
        <v>0.19259999999999999</v>
      </c>
      <c r="T846">
        <v>0.19259999999999999</v>
      </c>
      <c r="V846">
        <v>1381134.04</v>
      </c>
      <c r="X846">
        <v>77331.3</v>
      </c>
      <c r="Y846">
        <v>3822812.2600000002</v>
      </c>
      <c r="Z846">
        <v>5281277.6000000006</v>
      </c>
      <c r="AA846">
        <v>0.73647743983475489</v>
      </c>
      <c r="AB846">
        <v>60188808</v>
      </c>
      <c r="AC846">
        <v>2.38423E-2</v>
      </c>
      <c r="AD846">
        <v>1435039.61</v>
      </c>
      <c r="AE846">
        <v>10382.209999999999</v>
      </c>
      <c r="AF846">
        <v>1391516.25</v>
      </c>
      <c r="AH846">
        <v>1010346.56</v>
      </c>
      <c r="AJ846">
        <v>3556563.14</v>
      </c>
      <c r="AK846">
        <v>5025410.6900000004</v>
      </c>
      <c r="AL846">
        <v>0.70079664039803724</v>
      </c>
      <c r="AO846">
        <v>143.28040465426517</v>
      </c>
      <c r="AP846">
        <v>1.538805577698964E-2</v>
      </c>
    </row>
    <row r="847" spans="1:42" x14ac:dyDescent="0.25">
      <c r="A847" t="s">
        <v>1908</v>
      </c>
      <c r="B847" t="s">
        <v>1909</v>
      </c>
      <c r="C847" t="s">
        <v>1890</v>
      </c>
      <c r="D847" t="s">
        <v>211</v>
      </c>
      <c r="F847">
        <v>174.75</v>
      </c>
      <c r="H847">
        <v>28142378</v>
      </c>
      <c r="I847">
        <v>2068269.88</v>
      </c>
      <c r="J847">
        <v>11835.59</v>
      </c>
      <c r="L847">
        <v>13.6</v>
      </c>
      <c r="M847">
        <v>9.41</v>
      </c>
      <c r="N847">
        <v>1644.39</v>
      </c>
      <c r="P847">
        <v>6.35</v>
      </c>
      <c r="Q847">
        <v>1109.6600000000001</v>
      </c>
      <c r="S847">
        <v>0.36049999999999999</v>
      </c>
      <c r="T847">
        <v>0.36049999999999999</v>
      </c>
      <c r="V847">
        <v>745611.29</v>
      </c>
      <c r="X847">
        <v>67746.880000000005</v>
      </c>
      <c r="Y847">
        <v>263852.33</v>
      </c>
      <c r="Z847">
        <v>1077210.5</v>
      </c>
      <c r="AA847">
        <v>0.5208268565028854</v>
      </c>
      <c r="AB847">
        <v>28142378</v>
      </c>
      <c r="AC847">
        <v>4.3455100000000003E-2</v>
      </c>
      <c r="AD847">
        <v>1222929.8500000001</v>
      </c>
      <c r="AE847">
        <v>172073.34</v>
      </c>
      <c r="AF847">
        <v>917684.63</v>
      </c>
      <c r="AH847">
        <v>24893.1</v>
      </c>
      <c r="AJ847">
        <v>251924.22</v>
      </c>
      <c r="AK847">
        <v>1237355.73</v>
      </c>
      <c r="AL847">
        <v>0.59825641806474505</v>
      </c>
      <c r="AO847">
        <v>387.67885550786843</v>
      </c>
      <c r="AP847">
        <v>5.4751336545715922E-2</v>
      </c>
    </row>
    <row r="848" spans="1:42" x14ac:dyDescent="0.25">
      <c r="A848" t="s">
        <v>1910</v>
      </c>
      <c r="B848" t="s">
        <v>1911</v>
      </c>
      <c r="C848" t="s">
        <v>1890</v>
      </c>
      <c r="D848" t="s">
        <v>211</v>
      </c>
      <c r="F848">
        <v>1507.45</v>
      </c>
      <c r="H848">
        <v>377516142</v>
      </c>
      <c r="I848">
        <v>18823263.640000001</v>
      </c>
      <c r="J848">
        <v>12486.82</v>
      </c>
      <c r="L848">
        <v>20.05</v>
      </c>
      <c r="M848">
        <v>13.88</v>
      </c>
      <c r="N848">
        <v>20923.400000000001</v>
      </c>
      <c r="P848">
        <v>3.8</v>
      </c>
      <c r="Q848">
        <v>5728.31</v>
      </c>
      <c r="S848">
        <v>0.60880000000000001</v>
      </c>
      <c r="T848">
        <v>0.60880000000000001</v>
      </c>
      <c r="V848">
        <v>11459602.9</v>
      </c>
      <c r="X848">
        <v>2271965.11</v>
      </c>
      <c r="Y848">
        <v>2430469.3600000003</v>
      </c>
      <c r="Z848">
        <v>16162037.370000001</v>
      </c>
      <c r="AA848">
        <v>0.85862035824941574</v>
      </c>
      <c r="AB848">
        <v>377516142</v>
      </c>
      <c r="AC848">
        <v>3.1399700000000003E-2</v>
      </c>
      <c r="AD848">
        <v>11853893.6</v>
      </c>
      <c r="AE848">
        <v>240044.17</v>
      </c>
      <c r="AF848">
        <v>11699647.07</v>
      </c>
      <c r="AH848">
        <v>993205.82</v>
      </c>
      <c r="AJ848">
        <v>2290050.27</v>
      </c>
      <c r="AK848">
        <v>16261662.449999999</v>
      </c>
      <c r="AL848">
        <v>0.86391301535210285</v>
      </c>
      <c r="AO848">
        <v>1507.1578559819561</v>
      </c>
      <c r="AP848">
        <v>0.13971296704661337</v>
      </c>
    </row>
    <row r="849" spans="1:42" x14ac:dyDescent="0.25">
      <c r="A849" t="s">
        <v>1912</v>
      </c>
      <c r="B849" t="s">
        <v>1913</v>
      </c>
      <c r="C849" t="s">
        <v>1890</v>
      </c>
      <c r="D849" t="s">
        <v>211</v>
      </c>
      <c r="F849">
        <v>182.21</v>
      </c>
      <c r="H849">
        <v>63272815</v>
      </c>
      <c r="I849">
        <v>2066206.63</v>
      </c>
      <c r="J849">
        <v>11339.69</v>
      </c>
      <c r="L849">
        <v>30.62</v>
      </c>
      <c r="M849">
        <v>21.19</v>
      </c>
      <c r="N849">
        <v>3861.02</v>
      </c>
      <c r="P849">
        <v>85.74</v>
      </c>
      <c r="Q849">
        <v>15622.68</v>
      </c>
      <c r="S849">
        <v>0.90510000000000002</v>
      </c>
      <c r="T849">
        <v>0.9</v>
      </c>
      <c r="V849">
        <v>1859585.96</v>
      </c>
      <c r="X849">
        <v>73990.009999999995</v>
      </c>
      <c r="Y849">
        <v>407404.37999999995</v>
      </c>
      <c r="Z849">
        <v>2340980.35</v>
      </c>
      <c r="AA849">
        <v>1</v>
      </c>
      <c r="AB849">
        <v>63272815</v>
      </c>
      <c r="AC849">
        <v>3.3960299999999999E-2</v>
      </c>
      <c r="AD849">
        <v>2148763.77</v>
      </c>
      <c r="AE849">
        <v>260260.02</v>
      </c>
      <c r="AF849">
        <v>2119845.98</v>
      </c>
      <c r="AH849">
        <v>200766.17</v>
      </c>
      <c r="AJ849">
        <v>407404.38</v>
      </c>
      <c r="AK849">
        <v>2601240.3699999996</v>
      </c>
      <c r="AL849">
        <v>1.2589449342731032</v>
      </c>
      <c r="AO849">
        <v>406.0699742055869</v>
      </c>
      <c r="AP849">
        <v>2.8444126445723278E-2</v>
      </c>
    </row>
    <row r="850" spans="1:42" x14ac:dyDescent="0.25">
      <c r="A850" t="s">
        <v>1914</v>
      </c>
      <c r="B850" t="s">
        <v>1915</v>
      </c>
      <c r="C850" t="s">
        <v>1890</v>
      </c>
      <c r="D850" t="s">
        <v>211</v>
      </c>
      <c r="F850">
        <v>457.31</v>
      </c>
      <c r="H850">
        <v>67598997</v>
      </c>
      <c r="I850">
        <v>5668002.4400000004</v>
      </c>
      <c r="J850">
        <v>12394.22</v>
      </c>
      <c r="L850">
        <v>11.92</v>
      </c>
      <c r="M850">
        <v>8.25</v>
      </c>
      <c r="N850">
        <v>3772.8</v>
      </c>
      <c r="P850">
        <v>13.54</v>
      </c>
      <c r="Q850">
        <v>6191.97</v>
      </c>
      <c r="S850">
        <v>0.30099999999999999</v>
      </c>
      <c r="T850">
        <v>0.30099999999999999</v>
      </c>
      <c r="V850">
        <v>1706068.73</v>
      </c>
      <c r="X850">
        <v>137570.07999999999</v>
      </c>
      <c r="Y850">
        <v>2459383.3800000004</v>
      </c>
      <c r="Z850">
        <v>4303022.1900000004</v>
      </c>
      <c r="AA850">
        <v>0.75917790007161678</v>
      </c>
      <c r="AB850">
        <v>67598997</v>
      </c>
      <c r="AC850">
        <v>2.61576E-2</v>
      </c>
      <c r="AD850">
        <v>1768227.52</v>
      </c>
      <c r="AE850">
        <v>18709.79</v>
      </c>
      <c r="AF850">
        <v>1724778.52</v>
      </c>
      <c r="AH850">
        <v>286340.44</v>
      </c>
      <c r="AJ850">
        <v>2390426.27</v>
      </c>
      <c r="AK850">
        <v>4252774.87</v>
      </c>
      <c r="AL850">
        <v>0.75031281567338204</v>
      </c>
      <c r="AO850">
        <v>300.82456101987708</v>
      </c>
      <c r="AP850">
        <v>3.2348310034102504E-2</v>
      </c>
    </row>
    <row r="851" spans="1:42" x14ac:dyDescent="0.25">
      <c r="A851" t="s">
        <v>1916</v>
      </c>
      <c r="B851" t="s">
        <v>1917</v>
      </c>
      <c r="C851" t="s">
        <v>1890</v>
      </c>
      <c r="D851" t="s">
        <v>211</v>
      </c>
      <c r="F851">
        <v>3376.79</v>
      </c>
      <c r="H851">
        <v>480731271</v>
      </c>
      <c r="I851">
        <v>43030479.149999999</v>
      </c>
      <c r="J851">
        <v>12743.01</v>
      </c>
      <c r="L851">
        <v>11.17</v>
      </c>
      <c r="M851">
        <v>7.73</v>
      </c>
      <c r="N851">
        <v>26102.58</v>
      </c>
      <c r="P851">
        <v>17.64</v>
      </c>
      <c r="Q851">
        <v>59566.57</v>
      </c>
      <c r="S851">
        <v>0.27589999999999998</v>
      </c>
      <c r="T851">
        <v>0.27589999999999998</v>
      </c>
      <c r="V851">
        <v>11872109.189999999</v>
      </c>
      <c r="X851">
        <v>3777133.16</v>
      </c>
      <c r="Y851">
        <v>12101094.419999998</v>
      </c>
      <c r="Z851">
        <v>27750336.769999996</v>
      </c>
      <c r="AA851">
        <v>0.6448995530183399</v>
      </c>
      <c r="AB851">
        <v>480731271</v>
      </c>
      <c r="AC851">
        <v>3.1238999999999999E-2</v>
      </c>
      <c r="AD851">
        <v>15017564.17</v>
      </c>
      <c r="AE851">
        <v>867831.02</v>
      </c>
      <c r="AF851">
        <v>12739940.210000001</v>
      </c>
      <c r="AH851">
        <v>2495493.56</v>
      </c>
      <c r="AJ851">
        <v>11214943.539999999</v>
      </c>
      <c r="AK851">
        <v>27732016.91</v>
      </c>
      <c r="AL851">
        <v>0.64447381153551486</v>
      </c>
      <c r="AO851">
        <v>1118.5573162678165</v>
      </c>
      <c r="AP851">
        <v>0.13620117037495344</v>
      </c>
    </row>
    <row r="852" spans="1:42" x14ac:dyDescent="0.25">
      <c r="A852" t="s">
        <v>1918</v>
      </c>
      <c r="B852" t="s">
        <v>1919</v>
      </c>
      <c r="C852" t="s">
        <v>1890</v>
      </c>
      <c r="D852" t="s">
        <v>211</v>
      </c>
      <c r="F852">
        <v>188.72</v>
      </c>
      <c r="H852">
        <v>15126144</v>
      </c>
      <c r="I852">
        <v>2333982.0499999998</v>
      </c>
      <c r="J852">
        <v>12367.43</v>
      </c>
      <c r="L852">
        <v>6.48</v>
      </c>
      <c r="M852">
        <v>4.4800000000000004</v>
      </c>
      <c r="N852">
        <v>845.46</v>
      </c>
      <c r="P852">
        <v>55.5</v>
      </c>
      <c r="Q852">
        <v>10473.959999999999</v>
      </c>
      <c r="S852">
        <v>0.14560000000000001</v>
      </c>
      <c r="T852">
        <v>0.14560000000000001</v>
      </c>
      <c r="V852">
        <v>339827.78</v>
      </c>
      <c r="X852">
        <v>26399.78</v>
      </c>
      <c r="Y852">
        <v>1526429.8900000004</v>
      </c>
      <c r="Z852">
        <v>1892657.4500000004</v>
      </c>
      <c r="AA852">
        <v>0.81091345582542096</v>
      </c>
      <c r="AB852">
        <v>15126144</v>
      </c>
      <c r="AC852">
        <v>2.3643500000000001E-2</v>
      </c>
      <c r="AD852">
        <v>357634.98</v>
      </c>
      <c r="AE852">
        <v>2592.7199999999998</v>
      </c>
      <c r="AF852">
        <v>342420.5</v>
      </c>
      <c r="AH852">
        <v>181494.46</v>
      </c>
      <c r="AJ852">
        <v>1492111.72</v>
      </c>
      <c r="AK852">
        <v>1860932</v>
      </c>
      <c r="AL852">
        <v>0.79732061349829153</v>
      </c>
      <c r="AO852">
        <v>139.88861805849936</v>
      </c>
      <c r="AP852">
        <v>1.4186321692571249E-2</v>
      </c>
    </row>
    <row r="853" spans="1:42" x14ac:dyDescent="0.25">
      <c r="A853" t="s">
        <v>1920</v>
      </c>
      <c r="B853" t="s">
        <v>1921</v>
      </c>
      <c r="C853" t="s">
        <v>1890</v>
      </c>
      <c r="D853" t="s">
        <v>222</v>
      </c>
      <c r="F853">
        <v>1819.5</v>
      </c>
      <c r="H853">
        <v>643502955</v>
      </c>
      <c r="I853">
        <v>25129120.039999999</v>
      </c>
      <c r="J853">
        <v>13811</v>
      </c>
      <c r="L853">
        <v>25.6</v>
      </c>
      <c r="M853">
        <v>7.87</v>
      </c>
      <c r="N853">
        <v>14319.46</v>
      </c>
      <c r="P853">
        <v>16.48</v>
      </c>
      <c r="Q853">
        <v>29985.360000000001</v>
      </c>
      <c r="S853">
        <v>0.28260000000000002</v>
      </c>
      <c r="T853">
        <v>0.28260000000000002</v>
      </c>
      <c r="V853">
        <v>7101489.3200000003</v>
      </c>
      <c r="X853">
        <v>3329353.8</v>
      </c>
      <c r="Y853">
        <v>4799505.3499999996</v>
      </c>
      <c r="Z853">
        <v>15230348.470000001</v>
      </c>
      <c r="AA853">
        <v>0.60608363706157065</v>
      </c>
      <c r="AB853">
        <v>643502955</v>
      </c>
      <c r="AC853">
        <v>1.93137E-2</v>
      </c>
      <c r="AD853">
        <v>12428423.02</v>
      </c>
      <c r="AE853">
        <v>1505391.46</v>
      </c>
      <c r="AF853">
        <v>8606880.7799999993</v>
      </c>
      <c r="AH853">
        <v>877820.8</v>
      </c>
      <c r="AJ853">
        <v>4453717.37</v>
      </c>
      <c r="AK853">
        <v>16389951.949999999</v>
      </c>
      <c r="AL853">
        <v>0.6522294423326731</v>
      </c>
      <c r="AO853">
        <v>1829.8179719703214</v>
      </c>
      <c r="AP853">
        <v>0.20313383530084114</v>
      </c>
    </row>
    <row r="854" spans="1:42" x14ac:dyDescent="0.25">
      <c r="A854" t="s">
        <v>1922</v>
      </c>
      <c r="B854" t="s">
        <v>1923</v>
      </c>
      <c r="C854" t="s">
        <v>1890</v>
      </c>
      <c r="D854" t="s">
        <v>222</v>
      </c>
      <c r="F854">
        <v>1414</v>
      </c>
      <c r="H854">
        <v>504325257</v>
      </c>
      <c r="I854">
        <v>17958624.18</v>
      </c>
      <c r="J854">
        <v>12700.58</v>
      </c>
      <c r="L854">
        <v>28.08</v>
      </c>
      <c r="M854">
        <v>8.64</v>
      </c>
      <c r="N854">
        <v>12216.96</v>
      </c>
      <c r="P854">
        <v>10.82</v>
      </c>
      <c r="Q854">
        <v>15299.48</v>
      </c>
      <c r="S854">
        <v>0.3206</v>
      </c>
      <c r="T854">
        <v>0.3206</v>
      </c>
      <c r="V854">
        <v>5757534.9100000001</v>
      </c>
      <c r="X854">
        <v>155623.64000000001</v>
      </c>
      <c r="Y854">
        <v>3105148.5900000003</v>
      </c>
      <c r="Z854">
        <v>9018307.1400000006</v>
      </c>
      <c r="AA854">
        <v>0.50217138293051578</v>
      </c>
      <c r="AB854">
        <v>504325257</v>
      </c>
      <c r="AC854">
        <v>2.4992E-2</v>
      </c>
      <c r="AD854">
        <v>12604096.82</v>
      </c>
      <c r="AE854">
        <v>2195007.7400000002</v>
      </c>
      <c r="AF854">
        <v>7952542.6500000004</v>
      </c>
      <c r="AH854">
        <v>100230.71</v>
      </c>
      <c r="AJ854">
        <v>3055250.87</v>
      </c>
      <c r="AK854">
        <v>11163417.16</v>
      </c>
      <c r="AL854">
        <v>0.62161873026066072</v>
      </c>
      <c r="AO854">
        <v>110.05915134370581</v>
      </c>
      <c r="AP854">
        <v>1.3940502067558676E-2</v>
      </c>
    </row>
    <row r="855" spans="1:42" x14ac:dyDescent="0.25">
      <c r="A855" t="s">
        <v>1924</v>
      </c>
      <c r="B855" t="s">
        <v>1925</v>
      </c>
      <c r="C855" t="s">
        <v>1890</v>
      </c>
      <c r="D855" t="s">
        <v>222</v>
      </c>
      <c r="F855">
        <v>999.5</v>
      </c>
      <c r="H855">
        <v>459916786</v>
      </c>
      <c r="I855">
        <v>13897003.84</v>
      </c>
      <c r="J855">
        <v>13903.95</v>
      </c>
      <c r="L855">
        <v>33.090000000000003</v>
      </c>
      <c r="M855">
        <v>10.18</v>
      </c>
      <c r="N855">
        <v>10174.91</v>
      </c>
      <c r="P855">
        <v>3.06</v>
      </c>
      <c r="Q855">
        <v>3058.47</v>
      </c>
      <c r="S855">
        <v>0.40210000000000001</v>
      </c>
      <c r="T855">
        <v>0.40210000000000001</v>
      </c>
      <c r="V855">
        <v>5587985.2400000002</v>
      </c>
      <c r="X855">
        <v>1572038.02</v>
      </c>
      <c r="Y855">
        <v>1425329.8</v>
      </c>
      <c r="Z855">
        <v>8585353.0600000005</v>
      </c>
      <c r="AA855">
        <v>0.61778446338833282</v>
      </c>
      <c r="AB855">
        <v>459916786</v>
      </c>
      <c r="AC855">
        <v>2.04884E-2</v>
      </c>
      <c r="AD855">
        <v>9422959.0700000003</v>
      </c>
      <c r="AE855">
        <v>1542042.97</v>
      </c>
      <c r="AF855">
        <v>7130028.21</v>
      </c>
      <c r="AH855">
        <v>527243.30000000005</v>
      </c>
      <c r="AJ855">
        <v>1223809.21</v>
      </c>
      <c r="AK855">
        <v>9925875.4400000013</v>
      </c>
      <c r="AL855">
        <v>0.7142457147079555</v>
      </c>
      <c r="AO855">
        <v>1572.8244322161081</v>
      </c>
      <c r="AP855">
        <v>0.15837777025338129</v>
      </c>
    </row>
    <row r="856" spans="1:42" x14ac:dyDescent="0.25">
      <c r="A856" t="s">
        <v>1926</v>
      </c>
      <c r="B856" t="s">
        <v>1927</v>
      </c>
      <c r="C856" t="s">
        <v>1890</v>
      </c>
      <c r="D856" t="s">
        <v>211</v>
      </c>
      <c r="F856">
        <v>63.81</v>
      </c>
      <c r="H856">
        <v>12773889</v>
      </c>
      <c r="I856">
        <v>724399.38</v>
      </c>
      <c r="J856">
        <v>11352.44</v>
      </c>
      <c r="L856">
        <v>17.63</v>
      </c>
      <c r="M856">
        <v>12.2</v>
      </c>
      <c r="N856">
        <v>778.48</v>
      </c>
      <c r="P856">
        <v>7.0000000000000007E-2</v>
      </c>
      <c r="Q856">
        <v>4.46</v>
      </c>
      <c r="S856">
        <v>0.51519999999999999</v>
      </c>
      <c r="T856">
        <v>0.51519999999999999</v>
      </c>
      <c r="V856">
        <v>373210.56</v>
      </c>
      <c r="X856">
        <v>5839.79</v>
      </c>
      <c r="Y856">
        <v>250660.22999999995</v>
      </c>
      <c r="Z856">
        <v>629710.57999999996</v>
      </c>
      <c r="AA856">
        <v>0.8692864701237043</v>
      </c>
      <c r="AB856">
        <v>12773889</v>
      </c>
      <c r="AC856">
        <v>3.7660800000000001E-2</v>
      </c>
      <c r="AD856">
        <v>481074.87</v>
      </c>
      <c r="AE856">
        <v>55571.69</v>
      </c>
      <c r="AF856">
        <v>428782.25</v>
      </c>
      <c r="AH856">
        <v>10179.18</v>
      </c>
      <c r="AJ856">
        <v>249329.67</v>
      </c>
      <c r="AK856">
        <v>683951.71</v>
      </c>
      <c r="AL856">
        <v>0.94416385337049846</v>
      </c>
      <c r="AO856">
        <v>91.518414041686256</v>
      </c>
      <c r="AP856">
        <v>8.538307477877349E-3</v>
      </c>
    </row>
    <row r="857" spans="1:42" x14ac:dyDescent="0.25">
      <c r="A857" t="s">
        <v>1928</v>
      </c>
      <c r="B857" t="s">
        <v>1929</v>
      </c>
      <c r="C857" t="s">
        <v>1890</v>
      </c>
      <c r="D857" t="s">
        <v>102</v>
      </c>
      <c r="F857">
        <v>1015.75</v>
      </c>
      <c r="H857">
        <v>120153541</v>
      </c>
      <c r="I857">
        <v>12079986.5</v>
      </c>
      <c r="J857">
        <v>11892.67</v>
      </c>
      <c r="L857">
        <v>9.94</v>
      </c>
      <c r="M857">
        <v>9.94</v>
      </c>
      <c r="N857">
        <v>10096.549999999999</v>
      </c>
      <c r="P857">
        <v>3.96</v>
      </c>
      <c r="Q857">
        <v>4022.37</v>
      </c>
      <c r="S857">
        <v>0.38900000000000001</v>
      </c>
      <c r="T857">
        <v>0.38900000000000001</v>
      </c>
      <c r="V857">
        <v>4699114.74</v>
      </c>
      <c r="X857">
        <v>111378.73</v>
      </c>
      <c r="Y857">
        <v>3605273.5600000005</v>
      </c>
      <c r="Z857">
        <v>8415767.0300000012</v>
      </c>
      <c r="AA857">
        <v>0.69667023468941802</v>
      </c>
      <c r="AB857">
        <v>120153541</v>
      </c>
      <c r="AC857">
        <v>4.4831500000000003E-2</v>
      </c>
      <c r="AD857">
        <v>5386663.4699999997</v>
      </c>
      <c r="AE857">
        <v>267456.45</v>
      </c>
      <c r="AF857">
        <v>4966571.1900000004</v>
      </c>
      <c r="AH857">
        <v>88413.26</v>
      </c>
      <c r="AJ857">
        <v>3578455.18</v>
      </c>
      <c r="AK857">
        <v>8656405.1000000015</v>
      </c>
      <c r="AL857">
        <v>0.71659062698455844</v>
      </c>
      <c r="AO857">
        <v>109.65171548117155</v>
      </c>
      <c r="AP857">
        <v>1.2866626355090519E-2</v>
      </c>
    </row>
    <row r="858" spans="1:42" x14ac:dyDescent="0.25">
      <c r="A858" t="s">
        <v>1930</v>
      </c>
      <c r="B858" t="s">
        <v>1931</v>
      </c>
      <c r="C858" t="s">
        <v>1890</v>
      </c>
      <c r="D858" t="s">
        <v>102</v>
      </c>
      <c r="F858">
        <v>1005</v>
      </c>
      <c r="H858">
        <v>119485074</v>
      </c>
      <c r="I858">
        <v>11620578.939999999</v>
      </c>
      <c r="J858">
        <v>11562.76</v>
      </c>
      <c r="L858">
        <v>10.28</v>
      </c>
      <c r="M858">
        <v>10.28</v>
      </c>
      <c r="N858">
        <v>10331.4</v>
      </c>
      <c r="P858">
        <v>2.72</v>
      </c>
      <c r="Q858">
        <v>2733.6</v>
      </c>
      <c r="S858">
        <v>0.40760000000000002</v>
      </c>
      <c r="T858">
        <v>0.40760000000000002</v>
      </c>
      <c r="V858">
        <v>4736547.97</v>
      </c>
      <c r="X858">
        <v>205535.98</v>
      </c>
      <c r="Y858">
        <v>2420897.9899999998</v>
      </c>
      <c r="Z858">
        <v>7362981.9399999995</v>
      </c>
      <c r="AA858">
        <v>0.63361575856219776</v>
      </c>
      <c r="AB858">
        <v>119485074</v>
      </c>
      <c r="AC858">
        <v>4.0713100000000002E-2</v>
      </c>
      <c r="AD858">
        <v>4864607.76</v>
      </c>
      <c r="AE858">
        <v>52197.17</v>
      </c>
      <c r="AF858">
        <v>4788745.1399999997</v>
      </c>
      <c r="AH858">
        <v>45319.3</v>
      </c>
      <c r="AJ858">
        <v>2404293.71</v>
      </c>
      <c r="AK858">
        <v>7398574.8300000001</v>
      </c>
      <c r="AL858">
        <v>0.63667867738782391</v>
      </c>
      <c r="AO858">
        <v>204.5134129353234</v>
      </c>
      <c r="AP858">
        <v>2.7780482690610297E-2</v>
      </c>
    </row>
    <row r="859" spans="1:42" x14ac:dyDescent="0.25">
      <c r="A859" t="s">
        <v>1932</v>
      </c>
      <c r="B859" t="s">
        <v>1933</v>
      </c>
      <c r="C859" t="s">
        <v>1890</v>
      </c>
      <c r="D859" t="s">
        <v>102</v>
      </c>
      <c r="F859">
        <v>451.38</v>
      </c>
      <c r="H859">
        <v>59404177</v>
      </c>
      <c r="I859">
        <v>5452824.0800000001</v>
      </c>
      <c r="J859">
        <v>12080.34</v>
      </c>
      <c r="L859">
        <v>10.89</v>
      </c>
      <c r="M859">
        <v>10.89</v>
      </c>
      <c r="N859">
        <v>4915.5200000000004</v>
      </c>
      <c r="P859">
        <v>1.08</v>
      </c>
      <c r="Q859">
        <v>487.49</v>
      </c>
      <c r="S859">
        <v>0.44140000000000001</v>
      </c>
      <c r="T859">
        <v>0.44140000000000001</v>
      </c>
      <c r="V859">
        <v>2406876.54</v>
      </c>
      <c r="X859">
        <v>309127.39</v>
      </c>
      <c r="Y859">
        <v>1159842.01</v>
      </c>
      <c r="Z859">
        <v>3875845.9400000004</v>
      </c>
      <c r="AA859">
        <v>0.71079607248213306</v>
      </c>
      <c r="AB859">
        <v>59404177</v>
      </c>
      <c r="AC859">
        <v>4.8969400000000003E-2</v>
      </c>
      <c r="AD859">
        <v>2908986.9</v>
      </c>
      <c r="AE859">
        <v>221631.51</v>
      </c>
      <c r="AF859">
        <v>2628508.0499999998</v>
      </c>
      <c r="AH859">
        <v>115526.71</v>
      </c>
      <c r="AJ859">
        <v>1126431.23</v>
      </c>
      <c r="AK859">
        <v>4064066.67</v>
      </c>
      <c r="AL859">
        <v>0.74531409969859141</v>
      </c>
      <c r="AO859">
        <v>684.84955026806688</v>
      </c>
      <c r="AP859">
        <v>7.6063562707252536E-2</v>
      </c>
    </row>
    <row r="860" spans="1:42" x14ac:dyDescent="0.25">
      <c r="A860" t="s">
        <v>1934</v>
      </c>
      <c r="B860" t="s">
        <v>1935</v>
      </c>
      <c r="C860" t="s">
        <v>1890</v>
      </c>
      <c r="D860" t="s">
        <v>102</v>
      </c>
      <c r="F860">
        <v>3101</v>
      </c>
      <c r="H860">
        <v>583205962</v>
      </c>
      <c r="I860">
        <v>35167490.990000002</v>
      </c>
      <c r="J860">
        <v>11340.69</v>
      </c>
      <c r="L860">
        <v>16.579999999999998</v>
      </c>
      <c r="M860">
        <v>16.579999999999998</v>
      </c>
      <c r="N860">
        <v>51414.58</v>
      </c>
      <c r="P860">
        <v>21.62</v>
      </c>
      <c r="Q860">
        <v>67043.62</v>
      </c>
      <c r="S860">
        <v>0.74490000000000001</v>
      </c>
      <c r="T860">
        <v>0.74490000000000001</v>
      </c>
      <c r="V860">
        <v>26196264.030000001</v>
      </c>
      <c r="X860">
        <v>1325396.76</v>
      </c>
      <c r="Y860">
        <v>2416431.6800000002</v>
      </c>
      <c r="Z860">
        <v>29938092.470000003</v>
      </c>
      <c r="AA860">
        <v>0.85130021014331114</v>
      </c>
      <c r="AB860">
        <v>583205962</v>
      </c>
      <c r="AC860">
        <v>5.01022E-2</v>
      </c>
      <c r="AD860">
        <v>29219901.739999998</v>
      </c>
      <c r="AE860">
        <v>2252307.73</v>
      </c>
      <c r="AF860">
        <v>28448571.760000002</v>
      </c>
      <c r="AH860">
        <v>184590.13</v>
      </c>
      <c r="AJ860">
        <v>2388983.16</v>
      </c>
      <c r="AK860">
        <v>32162951.680000003</v>
      </c>
      <c r="AL860">
        <v>0.91456486586278363</v>
      </c>
      <c r="AO860">
        <v>427.40946791357629</v>
      </c>
      <c r="AP860">
        <v>4.1208803631794029E-2</v>
      </c>
    </row>
    <row r="861" spans="1:42" x14ac:dyDescent="0.25">
      <c r="A861" t="s">
        <v>1936</v>
      </c>
      <c r="B861" t="s">
        <v>1937</v>
      </c>
      <c r="C861" t="s">
        <v>1938</v>
      </c>
      <c r="D861" t="s">
        <v>211</v>
      </c>
      <c r="F861">
        <v>883.75</v>
      </c>
      <c r="H861">
        <v>177426956</v>
      </c>
      <c r="I861">
        <v>9977340.1799999997</v>
      </c>
      <c r="J861">
        <v>11289.77</v>
      </c>
      <c r="L861">
        <v>17.78</v>
      </c>
      <c r="M861">
        <v>12.3</v>
      </c>
      <c r="N861">
        <v>10870.12</v>
      </c>
      <c r="P861">
        <v>0.13</v>
      </c>
      <c r="Q861">
        <v>114.88</v>
      </c>
      <c r="S861">
        <v>0.52080000000000004</v>
      </c>
      <c r="T861">
        <v>0.52080000000000004</v>
      </c>
      <c r="V861">
        <v>5196198.76</v>
      </c>
      <c r="X861">
        <v>56965.64</v>
      </c>
      <c r="Y861">
        <v>1791315.3599999996</v>
      </c>
      <c r="Z861">
        <v>7044479.7599999988</v>
      </c>
      <c r="AA861">
        <v>0.70604786775948125</v>
      </c>
      <c r="AB861">
        <v>177426956</v>
      </c>
      <c r="AC861">
        <v>1.9904600000000001E-2</v>
      </c>
      <c r="AD861">
        <v>3531612.58</v>
      </c>
      <c r="AE861">
        <v>0</v>
      </c>
      <c r="AF861">
        <v>5196198.76</v>
      </c>
      <c r="AH861">
        <v>72001.83</v>
      </c>
      <c r="AJ861">
        <v>1770150.26</v>
      </c>
      <c r="AK861">
        <v>7023314.6599999992</v>
      </c>
      <c r="AL861">
        <v>0.70392655089364708</v>
      </c>
      <c r="AO861">
        <v>64.458998585572843</v>
      </c>
      <c r="AP861">
        <v>8.1109337624351869E-3</v>
      </c>
    </row>
    <row r="862" spans="1:42" x14ac:dyDescent="0.25">
      <c r="A862" t="s">
        <v>1939</v>
      </c>
      <c r="B862" t="s">
        <v>1940</v>
      </c>
      <c r="C862" t="s">
        <v>1938</v>
      </c>
      <c r="D862" t="s">
        <v>211</v>
      </c>
      <c r="F862">
        <v>209.39</v>
      </c>
      <c r="H862">
        <v>44892401</v>
      </c>
      <c r="I862">
        <v>2578494.71</v>
      </c>
      <c r="J862">
        <v>12314.31</v>
      </c>
      <c r="L862">
        <v>17.41</v>
      </c>
      <c r="M862">
        <v>12.05</v>
      </c>
      <c r="N862">
        <v>2523.14</v>
      </c>
      <c r="P862">
        <v>0.01</v>
      </c>
      <c r="Q862">
        <v>2.09</v>
      </c>
      <c r="S862">
        <v>0.50670000000000004</v>
      </c>
      <c r="T862">
        <v>0.50670000000000004</v>
      </c>
      <c r="V862">
        <v>1306523.26</v>
      </c>
      <c r="X862">
        <v>31770.7</v>
      </c>
      <c r="Y862">
        <v>495842.23</v>
      </c>
      <c r="Z862">
        <v>1834136.19</v>
      </c>
      <c r="AA862">
        <v>0.71132051692283671</v>
      </c>
      <c r="AB862">
        <v>44892401</v>
      </c>
      <c r="AC862">
        <v>2.5313599999999999E-2</v>
      </c>
      <c r="AD862">
        <v>1136388.28</v>
      </c>
      <c r="AE862">
        <v>0</v>
      </c>
      <c r="AF862">
        <v>1306523.26</v>
      </c>
      <c r="AH862">
        <v>72943.850000000006</v>
      </c>
      <c r="AJ862">
        <v>474784.83</v>
      </c>
      <c r="AK862">
        <v>1813078.79</v>
      </c>
      <c r="AL862">
        <v>0.70315396923967322</v>
      </c>
      <c r="AO862">
        <v>151.7297865227566</v>
      </c>
      <c r="AP862">
        <v>1.7523066385879457E-2</v>
      </c>
    </row>
    <row r="863" spans="1:42" x14ac:dyDescent="0.25">
      <c r="A863" t="s">
        <v>1941</v>
      </c>
      <c r="B863" t="s">
        <v>1942</v>
      </c>
      <c r="C863" t="s">
        <v>1938</v>
      </c>
      <c r="D863" t="s">
        <v>102</v>
      </c>
      <c r="F863">
        <v>924.78</v>
      </c>
      <c r="H863">
        <v>167938658</v>
      </c>
      <c r="I863">
        <v>11660475.460000001</v>
      </c>
      <c r="J863">
        <v>12608.91</v>
      </c>
      <c r="L863">
        <v>14.4</v>
      </c>
      <c r="M863">
        <v>14.4</v>
      </c>
      <c r="N863">
        <v>13316.83</v>
      </c>
      <c r="P863">
        <v>6.1</v>
      </c>
      <c r="Q863">
        <v>5641.15</v>
      </c>
      <c r="S863">
        <v>0.63670000000000004</v>
      </c>
      <c r="T863">
        <v>0.63670000000000004</v>
      </c>
      <c r="V863">
        <v>7424224.7199999997</v>
      </c>
      <c r="X863">
        <v>440311.52</v>
      </c>
      <c r="Y863">
        <v>2634289.1399999997</v>
      </c>
      <c r="Z863">
        <v>10498825.379999999</v>
      </c>
      <c r="AA863">
        <v>0.90037712578831652</v>
      </c>
      <c r="AB863">
        <v>167938658</v>
      </c>
      <c r="AC863">
        <v>4.616E-2</v>
      </c>
      <c r="AD863">
        <v>7752048.4500000002</v>
      </c>
      <c r="AE863">
        <v>208725.36</v>
      </c>
      <c r="AF863">
        <v>7632950.0800000001</v>
      </c>
      <c r="AH863">
        <v>420567.35</v>
      </c>
      <c r="AJ863">
        <v>2592391.0099999998</v>
      </c>
      <c r="AK863">
        <v>10665652.609999999</v>
      </c>
      <c r="AL863">
        <v>0.91468419504739462</v>
      </c>
      <c r="AO863">
        <v>476.1256947598348</v>
      </c>
      <c r="AP863">
        <v>4.1283129696833433E-2</v>
      </c>
    </row>
    <row r="864" spans="1:42" x14ac:dyDescent="0.25">
      <c r="A864" t="s">
        <v>1943</v>
      </c>
      <c r="B864" t="s">
        <v>1944</v>
      </c>
      <c r="C864" t="s">
        <v>1938</v>
      </c>
      <c r="D864" t="s">
        <v>102</v>
      </c>
      <c r="F864">
        <v>1170.95</v>
      </c>
      <c r="H864">
        <v>174426342</v>
      </c>
      <c r="I864">
        <v>14314589.439999999</v>
      </c>
      <c r="J864">
        <v>12224.76</v>
      </c>
      <c r="L864">
        <v>12.18</v>
      </c>
      <c r="M864">
        <v>12.18</v>
      </c>
      <c r="N864">
        <v>14262.17</v>
      </c>
      <c r="P864">
        <v>0.06</v>
      </c>
      <c r="Q864">
        <v>70.25</v>
      </c>
      <c r="S864">
        <v>0.5141</v>
      </c>
      <c r="T864">
        <v>0.5141</v>
      </c>
      <c r="V864">
        <v>7359130.4299999997</v>
      </c>
      <c r="X864">
        <v>406461.11</v>
      </c>
      <c r="Y864">
        <v>2619367.6800000002</v>
      </c>
      <c r="Z864">
        <v>10384959.220000001</v>
      </c>
      <c r="AA864">
        <v>0.72548075957950775</v>
      </c>
      <c r="AB864">
        <v>174426342</v>
      </c>
      <c r="AC864">
        <v>4.7568899999999997E-2</v>
      </c>
      <c r="AD864">
        <v>8297269.21</v>
      </c>
      <c r="AE864">
        <v>482297.14</v>
      </c>
      <c r="AF864">
        <v>7841427.5700000003</v>
      </c>
      <c r="AH864">
        <v>186562.2</v>
      </c>
      <c r="AJ864">
        <v>2568152.7599999998</v>
      </c>
      <c r="AK864">
        <v>10816041.440000001</v>
      </c>
      <c r="AL864">
        <v>0.75559564494222764</v>
      </c>
      <c r="AO864">
        <v>347.12080789102862</v>
      </c>
      <c r="AP864">
        <v>3.7579470479543568E-2</v>
      </c>
    </row>
    <row r="865" spans="1:42" x14ac:dyDescent="0.25">
      <c r="A865" t="s">
        <v>1945</v>
      </c>
      <c r="B865" t="s">
        <v>1946</v>
      </c>
      <c r="C865" t="s">
        <v>1938</v>
      </c>
      <c r="D865" t="s">
        <v>102</v>
      </c>
      <c r="F865">
        <v>326.54000000000002</v>
      </c>
      <c r="H865">
        <v>54310735</v>
      </c>
      <c r="I865">
        <v>4166975.46</v>
      </c>
      <c r="J865">
        <v>12760.99</v>
      </c>
      <c r="L865">
        <v>13.03</v>
      </c>
      <c r="M865">
        <v>13.03</v>
      </c>
      <c r="N865">
        <v>4254.8100000000004</v>
      </c>
      <c r="P865">
        <v>1.21</v>
      </c>
      <c r="Q865">
        <v>395.11</v>
      </c>
      <c r="S865">
        <v>0.56189999999999996</v>
      </c>
      <c r="T865">
        <v>0.56189999999999996</v>
      </c>
      <c r="V865">
        <v>2341423.5099999998</v>
      </c>
      <c r="X865">
        <v>76867.19</v>
      </c>
      <c r="Y865">
        <v>977964.46</v>
      </c>
      <c r="Z865">
        <v>3396255.1599999997</v>
      </c>
      <c r="AA865">
        <v>0.81504083539767225</v>
      </c>
      <c r="AB865">
        <v>54310735</v>
      </c>
      <c r="AC865">
        <v>4.5119699999999999E-2</v>
      </c>
      <c r="AD865">
        <v>2450484.06</v>
      </c>
      <c r="AE865">
        <v>61281.120000000003</v>
      </c>
      <c r="AF865">
        <v>2402704.63</v>
      </c>
      <c r="AH865">
        <v>183680.63</v>
      </c>
      <c r="AJ865">
        <v>943991.04</v>
      </c>
      <c r="AK865">
        <v>3423562.86</v>
      </c>
      <c r="AL865">
        <v>0.8215941977253689</v>
      </c>
      <c r="AO865">
        <v>235.39900165370244</v>
      </c>
      <c r="AP865">
        <v>2.2452396273512559E-2</v>
      </c>
    </row>
    <row r="866" spans="1:42" x14ac:dyDescent="0.25">
      <c r="A866" t="s">
        <v>1947</v>
      </c>
      <c r="B866" t="s">
        <v>1948</v>
      </c>
      <c r="C866" t="s">
        <v>1938</v>
      </c>
      <c r="D866" t="s">
        <v>102</v>
      </c>
      <c r="F866">
        <v>499.3</v>
      </c>
      <c r="H866">
        <v>89501542</v>
      </c>
      <c r="I866">
        <v>5960549.0099999998</v>
      </c>
      <c r="J866">
        <v>11937.81</v>
      </c>
      <c r="L866">
        <v>15.01</v>
      </c>
      <c r="M866">
        <v>15.01</v>
      </c>
      <c r="N866">
        <v>7494.49</v>
      </c>
      <c r="P866">
        <v>9.48</v>
      </c>
      <c r="Q866">
        <v>4733.3599999999997</v>
      </c>
      <c r="S866">
        <v>0.66859999999999997</v>
      </c>
      <c r="T866">
        <v>0.66859999999999997</v>
      </c>
      <c r="V866">
        <v>3985223.06</v>
      </c>
      <c r="X866">
        <v>168235.44</v>
      </c>
      <c r="Y866">
        <v>928518.89999999991</v>
      </c>
      <c r="Z866">
        <v>5081977.4000000004</v>
      </c>
      <c r="AA866">
        <v>0.85260223369927468</v>
      </c>
      <c r="AB866">
        <v>89501542</v>
      </c>
      <c r="AC866">
        <v>4.9658899999999999E-2</v>
      </c>
      <c r="AD866">
        <v>4444548.12</v>
      </c>
      <c r="AE866">
        <v>307104.73</v>
      </c>
      <c r="AF866">
        <v>4292327.79</v>
      </c>
      <c r="AH866">
        <v>80987.95</v>
      </c>
      <c r="AJ866">
        <v>916581.45</v>
      </c>
      <c r="AK866">
        <v>5377144.6800000006</v>
      </c>
      <c r="AL866">
        <v>0.90212238352184959</v>
      </c>
      <c r="AO866">
        <v>336.94259963949531</v>
      </c>
      <c r="AP866">
        <v>3.1287132858028283E-2</v>
      </c>
    </row>
    <row r="867" spans="1:42" x14ac:dyDescent="0.25">
      <c r="A867" t="s">
        <v>1949</v>
      </c>
      <c r="B867" t="s">
        <v>1950</v>
      </c>
      <c r="C867" t="s">
        <v>1938</v>
      </c>
      <c r="D867" t="s">
        <v>211</v>
      </c>
      <c r="F867">
        <v>825.75</v>
      </c>
      <c r="H867">
        <v>161727362</v>
      </c>
      <c r="I867">
        <v>9186262.5500000007</v>
      </c>
      <c r="J867">
        <v>11124.75</v>
      </c>
      <c r="L867">
        <v>17.600000000000001</v>
      </c>
      <c r="M867">
        <v>12.18</v>
      </c>
      <c r="N867">
        <v>10057.629999999999</v>
      </c>
      <c r="P867">
        <v>0.06</v>
      </c>
      <c r="Q867">
        <v>49.54</v>
      </c>
      <c r="S867">
        <v>0.5141</v>
      </c>
      <c r="T867">
        <v>0.5141</v>
      </c>
      <c r="V867">
        <v>4722657.57</v>
      </c>
      <c r="X867">
        <v>14462.49</v>
      </c>
      <c r="Y867">
        <v>2045050.5999999999</v>
      </c>
      <c r="Z867">
        <v>6782170.6600000001</v>
      </c>
      <c r="AA867">
        <v>0.7382948857694035</v>
      </c>
      <c r="AB867">
        <v>161727362</v>
      </c>
      <c r="AC867">
        <v>2.3557100000000001E-2</v>
      </c>
      <c r="AD867">
        <v>3809827.63</v>
      </c>
      <c r="AE867">
        <v>0</v>
      </c>
      <c r="AF867">
        <v>4722657.57</v>
      </c>
      <c r="AH867">
        <v>44137.15</v>
      </c>
      <c r="AJ867">
        <v>2033499.68</v>
      </c>
      <c r="AK867">
        <v>6770619.7400000002</v>
      </c>
      <c r="AL867">
        <v>0.73703747341730397</v>
      </c>
      <c r="AO867">
        <v>17.514368755676657</v>
      </c>
      <c r="AP867">
        <v>2.1360659076092199E-3</v>
      </c>
    </row>
    <row r="868" spans="1:42" x14ac:dyDescent="0.25">
      <c r="A868" t="s">
        <v>1951</v>
      </c>
      <c r="B868" t="s">
        <v>1952</v>
      </c>
      <c r="C868" t="s">
        <v>1938</v>
      </c>
      <c r="D868" t="s">
        <v>222</v>
      </c>
      <c r="F868">
        <v>978.83</v>
      </c>
      <c r="H868">
        <v>384046719</v>
      </c>
      <c r="I868">
        <v>12226608.029999999</v>
      </c>
      <c r="J868">
        <v>12491.04</v>
      </c>
      <c r="L868">
        <v>31.41</v>
      </c>
      <c r="M868">
        <v>9.66</v>
      </c>
      <c r="N868">
        <v>9455.49</v>
      </c>
      <c r="P868">
        <v>5.15</v>
      </c>
      <c r="Q868">
        <v>5040.97</v>
      </c>
      <c r="S868">
        <v>0.37390000000000001</v>
      </c>
      <c r="T868">
        <v>0.37390000000000001</v>
      </c>
      <c r="V868">
        <v>4571528.74</v>
      </c>
      <c r="X868">
        <v>118701.75</v>
      </c>
      <c r="Y868">
        <v>2247564.3899999997</v>
      </c>
      <c r="Z868">
        <v>6937794.8799999999</v>
      </c>
      <c r="AA868">
        <v>0.56743414551091975</v>
      </c>
      <c r="AB868">
        <v>384046719</v>
      </c>
      <c r="AC868">
        <v>2.39516E-2</v>
      </c>
      <c r="AD868">
        <v>9198533.3900000006</v>
      </c>
      <c r="AE868">
        <v>1730037.03</v>
      </c>
      <c r="AF868">
        <v>6301565.7699999996</v>
      </c>
      <c r="AH868">
        <v>47094.3</v>
      </c>
      <c r="AJ868">
        <v>2227193</v>
      </c>
      <c r="AK868">
        <v>8647460.5199999996</v>
      </c>
      <c r="AL868">
        <v>0.70726570270201095</v>
      </c>
      <c r="AO868">
        <v>121.2690150485784</v>
      </c>
      <c r="AP868">
        <v>1.3726775592148063E-2</v>
      </c>
    </row>
    <row r="869" spans="1:42" x14ac:dyDescent="0.25">
      <c r="A869" t="s">
        <v>1953</v>
      </c>
      <c r="B869" t="s">
        <v>1954</v>
      </c>
      <c r="C869" t="s">
        <v>1938</v>
      </c>
      <c r="D869" t="s">
        <v>102</v>
      </c>
      <c r="F869">
        <v>1556</v>
      </c>
      <c r="H869">
        <v>221069935</v>
      </c>
      <c r="I869">
        <v>18355190.940000001</v>
      </c>
      <c r="J869">
        <v>11796.39</v>
      </c>
      <c r="L869">
        <v>12.04</v>
      </c>
      <c r="M869">
        <v>12.04</v>
      </c>
      <c r="N869">
        <v>18734.240000000002</v>
      </c>
      <c r="P869">
        <v>0.01</v>
      </c>
      <c r="Q869">
        <v>15.56</v>
      </c>
      <c r="S869">
        <v>0.50619999999999998</v>
      </c>
      <c r="T869">
        <v>0.50619999999999998</v>
      </c>
      <c r="V869">
        <v>9291397.6500000004</v>
      </c>
      <c r="X869">
        <v>537226.89</v>
      </c>
      <c r="Y869">
        <v>3818077.44</v>
      </c>
      <c r="Z869">
        <v>13646701.98</v>
      </c>
      <c r="AA869">
        <v>0.74347916208601417</v>
      </c>
      <c r="AB869">
        <v>221069935</v>
      </c>
      <c r="AC869">
        <v>4.3523800000000001E-2</v>
      </c>
      <c r="AD869">
        <v>9621803.6300000008</v>
      </c>
      <c r="AE869">
        <v>167251.5</v>
      </c>
      <c r="AF869">
        <v>9458649.1500000004</v>
      </c>
      <c r="AH869">
        <v>176246.91</v>
      </c>
      <c r="AJ869">
        <v>3772866.43</v>
      </c>
      <c r="AK869">
        <v>13768742.470000001</v>
      </c>
      <c r="AL869">
        <v>0.75012798913439138</v>
      </c>
      <c r="AO869">
        <v>345.2614974293059</v>
      </c>
      <c r="AP869">
        <v>3.9017861737957252E-2</v>
      </c>
    </row>
    <row r="870" spans="1:42" x14ac:dyDescent="0.25">
      <c r="A870" t="s">
        <v>1958</v>
      </c>
      <c r="B870" t="s">
        <v>1959</v>
      </c>
      <c r="C870" t="s">
        <v>1957</v>
      </c>
      <c r="D870" t="s">
        <v>97</v>
      </c>
      <c r="F870">
        <v>41</v>
      </c>
      <c r="H870">
        <v>0</v>
      </c>
      <c r="I870">
        <v>553868.84</v>
      </c>
      <c r="J870">
        <v>13508.99</v>
      </c>
      <c r="L870">
        <v>0</v>
      </c>
      <c r="M870">
        <v>0</v>
      </c>
      <c r="N870">
        <v>0</v>
      </c>
      <c r="P870">
        <v>0</v>
      </c>
      <c r="Q870">
        <v>0</v>
      </c>
      <c r="S870">
        <v>0</v>
      </c>
      <c r="T870">
        <v>0.1</v>
      </c>
      <c r="V870">
        <v>55386.879999999997</v>
      </c>
      <c r="X870">
        <v>0</v>
      </c>
      <c r="Y870">
        <v>128533.07999999999</v>
      </c>
      <c r="Z870">
        <v>183919.96</v>
      </c>
      <c r="AA870">
        <v>0.33206410384090213</v>
      </c>
      <c r="AB870">
        <v>0</v>
      </c>
      <c r="AC870">
        <v>0</v>
      </c>
      <c r="AD870">
        <v>0</v>
      </c>
      <c r="AE870">
        <v>0</v>
      </c>
      <c r="AF870">
        <v>55386.879999999997</v>
      </c>
      <c r="AH870">
        <v>0</v>
      </c>
      <c r="AJ870">
        <v>128533.08</v>
      </c>
      <c r="AK870">
        <v>183919.96</v>
      </c>
      <c r="AL870">
        <v>0.33206410384090213</v>
      </c>
      <c r="AO870">
        <v>0</v>
      </c>
      <c r="AP870">
        <v>0</v>
      </c>
    </row>
    <row r="871" spans="1:42" x14ac:dyDescent="0.25">
      <c r="A871" t="s">
        <v>1960</v>
      </c>
      <c r="B871" t="s">
        <v>1961</v>
      </c>
      <c r="C871" t="s">
        <v>1957</v>
      </c>
      <c r="D871" t="s">
        <v>102</v>
      </c>
      <c r="F871">
        <v>796.04</v>
      </c>
      <c r="H871">
        <v>83332016</v>
      </c>
      <c r="I871">
        <v>9883985.2100000009</v>
      </c>
      <c r="J871">
        <v>12416.44</v>
      </c>
      <c r="L871">
        <v>8.43</v>
      </c>
      <c r="M871">
        <v>8.43</v>
      </c>
      <c r="N871">
        <v>6710.61</v>
      </c>
      <c r="P871">
        <v>12.25</v>
      </c>
      <c r="Q871">
        <v>9751.49</v>
      </c>
      <c r="S871">
        <v>0.31</v>
      </c>
      <c r="T871">
        <v>0.31</v>
      </c>
      <c r="V871">
        <v>3064035.41</v>
      </c>
      <c r="X871">
        <v>105810.76</v>
      </c>
      <c r="Y871">
        <v>3098065.25</v>
      </c>
      <c r="Z871">
        <v>6267911.4199999999</v>
      </c>
      <c r="AA871">
        <v>0.63414819901374575</v>
      </c>
      <c r="AB871">
        <v>83332016</v>
      </c>
      <c r="AC871">
        <v>4.1878199999999997E-2</v>
      </c>
      <c r="AD871">
        <v>3489794.83</v>
      </c>
      <c r="AE871">
        <v>131985.42000000001</v>
      </c>
      <c r="AF871">
        <v>3196020.83</v>
      </c>
      <c r="AH871">
        <v>156468.95000000001</v>
      </c>
      <c r="AJ871">
        <v>3040820.8</v>
      </c>
      <c r="AK871">
        <v>6342652.3899999997</v>
      </c>
      <c r="AL871">
        <v>0.64171002437183933</v>
      </c>
      <c r="AO871">
        <v>132.92141098437264</v>
      </c>
      <c r="AP871">
        <v>1.6682415099213723E-2</v>
      </c>
    </row>
    <row r="872" spans="1:42" x14ac:dyDescent="0.25">
      <c r="A872" t="s">
        <v>1962</v>
      </c>
      <c r="B872" t="s">
        <v>1963</v>
      </c>
      <c r="C872" t="s">
        <v>1957</v>
      </c>
      <c r="D872" t="s">
        <v>102</v>
      </c>
      <c r="F872">
        <v>1254.8800000000001</v>
      </c>
      <c r="H872">
        <v>52557422</v>
      </c>
      <c r="I872">
        <v>16198278.470000001</v>
      </c>
      <c r="J872">
        <v>12908.22</v>
      </c>
      <c r="L872">
        <v>3.24</v>
      </c>
      <c r="M872">
        <v>3.24</v>
      </c>
      <c r="N872">
        <v>4065.81</v>
      </c>
      <c r="P872">
        <v>75.510000000000005</v>
      </c>
      <c r="Q872">
        <v>94755.98</v>
      </c>
      <c r="S872">
        <v>0.1091</v>
      </c>
      <c r="T872">
        <v>0.1091</v>
      </c>
      <c r="V872">
        <v>1767232.18</v>
      </c>
      <c r="X872">
        <v>190998.73</v>
      </c>
      <c r="Y872">
        <v>8502649.9199999999</v>
      </c>
      <c r="Z872">
        <v>10460880.83</v>
      </c>
      <c r="AA872">
        <v>0.64580201219370692</v>
      </c>
      <c r="AB872">
        <v>52557422</v>
      </c>
      <c r="AC872">
        <v>4.0297899999999998E-2</v>
      </c>
      <c r="AD872">
        <v>2117953.73</v>
      </c>
      <c r="AE872">
        <v>38263.72</v>
      </c>
      <c r="AF872">
        <v>1805495.9</v>
      </c>
      <c r="AH872">
        <v>596197.25</v>
      </c>
      <c r="AJ872">
        <v>8291478.0499999998</v>
      </c>
      <c r="AK872">
        <v>10287972.68</v>
      </c>
      <c r="AL872">
        <v>0.63512753525344223</v>
      </c>
      <c r="AO872">
        <v>152.20477655233967</v>
      </c>
      <c r="AP872">
        <v>1.8565244673647403E-2</v>
      </c>
    </row>
    <row r="873" spans="1:42" x14ac:dyDescent="0.25">
      <c r="A873" t="s">
        <v>1964</v>
      </c>
      <c r="B873" t="s">
        <v>1965</v>
      </c>
      <c r="C873" t="s">
        <v>1957</v>
      </c>
      <c r="D873" t="s">
        <v>102</v>
      </c>
      <c r="F873">
        <v>918.11</v>
      </c>
      <c r="H873">
        <v>70751939</v>
      </c>
      <c r="I873">
        <v>12190073.880000001</v>
      </c>
      <c r="J873">
        <v>13277.35</v>
      </c>
      <c r="L873">
        <v>5.8</v>
      </c>
      <c r="M873">
        <v>5.8</v>
      </c>
      <c r="N873">
        <v>5325.03</v>
      </c>
      <c r="P873">
        <v>37.57</v>
      </c>
      <c r="Q873">
        <v>34493.39</v>
      </c>
      <c r="S873">
        <v>0.19259999999999999</v>
      </c>
      <c r="T873">
        <v>0.19259999999999999</v>
      </c>
      <c r="V873">
        <v>2347808.2200000002</v>
      </c>
      <c r="X873">
        <v>154028.75</v>
      </c>
      <c r="Y873">
        <v>6081125.7699999996</v>
      </c>
      <c r="Z873">
        <v>8582962.7400000002</v>
      </c>
      <c r="AA873">
        <v>0.70409439881097746</v>
      </c>
      <c r="AB873">
        <v>70751939</v>
      </c>
      <c r="AC873">
        <v>3.8665999999999999E-2</v>
      </c>
      <c r="AD873">
        <v>2735694.47</v>
      </c>
      <c r="AE873">
        <v>74706.89</v>
      </c>
      <c r="AF873">
        <v>2422515.11</v>
      </c>
      <c r="AH873">
        <v>854646.32</v>
      </c>
      <c r="AJ873">
        <v>5828231.1299999999</v>
      </c>
      <c r="AK873">
        <v>8404774.9900000002</v>
      </c>
      <c r="AL873">
        <v>0.68947695253837127</v>
      </c>
      <c r="AO873">
        <v>167.76720654387819</v>
      </c>
      <c r="AP873">
        <v>1.8326338323543863E-2</v>
      </c>
    </row>
    <row r="874" spans="1:42" x14ac:dyDescent="0.25">
      <c r="A874" t="s">
        <v>1966</v>
      </c>
      <c r="B874" t="s">
        <v>1967</v>
      </c>
      <c r="C874" t="s">
        <v>1957</v>
      </c>
      <c r="D874" t="s">
        <v>102</v>
      </c>
      <c r="F874">
        <v>374.38</v>
      </c>
      <c r="H874">
        <v>40713639</v>
      </c>
      <c r="I874">
        <v>4808454.71</v>
      </c>
      <c r="J874">
        <v>12843.78</v>
      </c>
      <c r="L874">
        <v>8.4600000000000009</v>
      </c>
      <c r="M874">
        <v>8.4600000000000009</v>
      </c>
      <c r="N874">
        <v>3167.25</v>
      </c>
      <c r="P874">
        <v>12.04</v>
      </c>
      <c r="Q874">
        <v>4507.53</v>
      </c>
      <c r="S874">
        <v>0.3115</v>
      </c>
      <c r="T874">
        <v>0.3115</v>
      </c>
      <c r="V874">
        <v>1497833.64</v>
      </c>
      <c r="X874">
        <v>103198.12</v>
      </c>
      <c r="Y874">
        <v>1867693.6300000001</v>
      </c>
      <c r="Z874">
        <v>3468725.3899999997</v>
      </c>
      <c r="AA874">
        <v>0.72138048483355677</v>
      </c>
      <c r="AB874">
        <v>40713639</v>
      </c>
      <c r="AC874">
        <v>4.6291300000000001E-2</v>
      </c>
      <c r="AD874">
        <v>1884687.27</v>
      </c>
      <c r="AE874">
        <v>120504.9</v>
      </c>
      <c r="AF874">
        <v>1618338.54</v>
      </c>
      <c r="AH874">
        <v>140964.79999999999</v>
      </c>
      <c r="AJ874">
        <v>1828418.08</v>
      </c>
      <c r="AK874">
        <v>3549954.74</v>
      </c>
      <c r="AL874">
        <v>0.73827351074291392</v>
      </c>
      <c r="AO874">
        <v>275.65072920561994</v>
      </c>
      <c r="AP874">
        <v>2.9070263583135143E-2</v>
      </c>
    </row>
    <row r="875" spans="1:42" x14ac:dyDescent="0.25">
      <c r="A875" t="s">
        <v>1968</v>
      </c>
      <c r="B875" t="s">
        <v>1969</v>
      </c>
      <c r="C875" t="s">
        <v>1957</v>
      </c>
      <c r="D875" t="s">
        <v>102</v>
      </c>
      <c r="F875">
        <v>206.78</v>
      </c>
      <c r="H875">
        <v>22297830</v>
      </c>
      <c r="I875">
        <v>2541083.59</v>
      </c>
      <c r="J875">
        <v>12288.82</v>
      </c>
      <c r="L875">
        <v>8.77</v>
      </c>
      <c r="M875">
        <v>8.77</v>
      </c>
      <c r="N875">
        <v>1813.46</v>
      </c>
      <c r="P875">
        <v>9.98</v>
      </c>
      <c r="Q875">
        <v>2063.66</v>
      </c>
      <c r="S875">
        <v>0.32719999999999999</v>
      </c>
      <c r="T875">
        <v>0.32719999999999999</v>
      </c>
      <c r="V875">
        <v>831442.55</v>
      </c>
      <c r="X875">
        <v>119517.9</v>
      </c>
      <c r="Y875">
        <v>1012074.12</v>
      </c>
      <c r="Z875">
        <v>1963034.57</v>
      </c>
      <c r="AA875">
        <v>0.77251869152403607</v>
      </c>
      <c r="AB875">
        <v>22297830</v>
      </c>
      <c r="AC875">
        <v>3.9211000000000003E-2</v>
      </c>
      <c r="AD875">
        <v>874320.21</v>
      </c>
      <c r="AE875">
        <v>14029.57</v>
      </c>
      <c r="AF875">
        <v>845472.12</v>
      </c>
      <c r="AH875">
        <v>63588.6</v>
      </c>
      <c r="AJ875">
        <v>997608.9</v>
      </c>
      <c r="AK875">
        <v>1962598.92</v>
      </c>
      <c r="AL875">
        <v>0.77234724891517637</v>
      </c>
      <c r="AO875">
        <v>577.99545410581288</v>
      </c>
      <c r="AP875">
        <v>6.0897771206355297E-2</v>
      </c>
    </row>
    <row r="876" spans="1:42" x14ac:dyDescent="0.25">
      <c r="A876" t="s">
        <v>1970</v>
      </c>
      <c r="B876" t="s">
        <v>1971</v>
      </c>
      <c r="C876" t="s">
        <v>1957</v>
      </c>
      <c r="D876" t="s">
        <v>102</v>
      </c>
      <c r="F876">
        <v>1110.95</v>
      </c>
      <c r="H876">
        <v>81229592</v>
      </c>
      <c r="I876">
        <v>14888961.550000001</v>
      </c>
      <c r="J876">
        <v>13402</v>
      </c>
      <c r="L876">
        <v>5.45</v>
      </c>
      <c r="M876">
        <v>5.45</v>
      </c>
      <c r="N876">
        <v>6054.67</v>
      </c>
      <c r="P876">
        <v>41.99</v>
      </c>
      <c r="Q876">
        <v>46648.79</v>
      </c>
      <c r="S876">
        <v>0.17929999999999999</v>
      </c>
      <c r="T876">
        <v>0.17929999999999999</v>
      </c>
      <c r="V876">
        <v>2669590.7999999998</v>
      </c>
      <c r="X876">
        <v>617117.42000000004</v>
      </c>
      <c r="Y876">
        <v>7398407.7400000002</v>
      </c>
      <c r="Z876">
        <v>10685115.960000001</v>
      </c>
      <c r="AA876">
        <v>0.71765353977960944</v>
      </c>
      <c r="AB876">
        <v>81229592</v>
      </c>
      <c r="AC876">
        <v>4.4666299999999999E-2</v>
      </c>
      <c r="AD876">
        <v>3628225.32</v>
      </c>
      <c r="AE876">
        <v>171883.16</v>
      </c>
      <c r="AF876">
        <v>2841473.96</v>
      </c>
      <c r="AH876">
        <v>1252674.29</v>
      </c>
      <c r="AJ876">
        <v>7044719.5800000001</v>
      </c>
      <c r="AK876">
        <v>10503310.960000001</v>
      </c>
      <c r="AL876">
        <v>0.7054428157885867</v>
      </c>
      <c r="AO876">
        <v>555.48622350240782</v>
      </c>
      <c r="AP876">
        <v>5.8754560571440989E-2</v>
      </c>
    </row>
    <row r="877" spans="1:42" x14ac:dyDescent="0.25">
      <c r="A877" t="s">
        <v>1972</v>
      </c>
      <c r="B877" t="s">
        <v>1973</v>
      </c>
      <c r="C877" t="s">
        <v>1957</v>
      </c>
      <c r="D877" t="s">
        <v>211</v>
      </c>
      <c r="F877">
        <v>78.5</v>
      </c>
      <c r="H877">
        <v>44645386</v>
      </c>
      <c r="I877">
        <v>903974.33</v>
      </c>
      <c r="J877">
        <v>11515.59</v>
      </c>
      <c r="L877">
        <v>49.38</v>
      </c>
      <c r="M877">
        <v>34.18</v>
      </c>
      <c r="N877">
        <v>2683.13</v>
      </c>
      <c r="P877">
        <v>495.06</v>
      </c>
      <c r="Q877">
        <v>38862.21</v>
      </c>
      <c r="S877">
        <v>0.99909999999999999</v>
      </c>
      <c r="T877">
        <v>0.9</v>
      </c>
      <c r="V877">
        <v>813576.89</v>
      </c>
      <c r="X877">
        <v>72238.27</v>
      </c>
      <c r="Y877">
        <v>90168.94</v>
      </c>
      <c r="Z877">
        <v>975984.10000000009</v>
      </c>
      <c r="AA877">
        <v>1</v>
      </c>
      <c r="AB877">
        <v>44645386</v>
      </c>
      <c r="AC877">
        <v>2.1681700000000002E-2</v>
      </c>
      <c r="AD877">
        <v>967987.86</v>
      </c>
      <c r="AE877">
        <v>138969.87</v>
      </c>
      <c r="AF877">
        <v>952546.76</v>
      </c>
      <c r="AH877">
        <v>37721.5</v>
      </c>
      <c r="AJ877">
        <v>90168.94</v>
      </c>
      <c r="AK877">
        <v>1114953.97</v>
      </c>
      <c r="AL877">
        <v>1.2333911849023411</v>
      </c>
      <c r="AO877">
        <v>920.23273885350329</v>
      </c>
      <c r="AP877">
        <v>6.4790360807451097E-2</v>
      </c>
    </row>
    <row r="878" spans="1:42" x14ac:dyDescent="0.25">
      <c r="A878" t="s">
        <v>1974</v>
      </c>
      <c r="B878" t="s">
        <v>1975</v>
      </c>
      <c r="C878" t="s">
        <v>1957</v>
      </c>
      <c r="D878" t="s">
        <v>102</v>
      </c>
      <c r="F878">
        <v>947.96</v>
      </c>
      <c r="H878">
        <v>85839875</v>
      </c>
      <c r="I878">
        <v>11763520.560000001</v>
      </c>
      <c r="J878">
        <v>12409.3</v>
      </c>
      <c r="L878">
        <v>7.29</v>
      </c>
      <c r="M878">
        <v>7.29</v>
      </c>
      <c r="N878">
        <v>6910.62</v>
      </c>
      <c r="P878">
        <v>21.52</v>
      </c>
      <c r="Q878">
        <v>20400.09</v>
      </c>
      <c r="S878">
        <v>0.2555</v>
      </c>
      <c r="T878">
        <v>0.2555</v>
      </c>
      <c r="V878">
        <v>3005579.5</v>
      </c>
      <c r="X878">
        <v>382152.33</v>
      </c>
      <c r="Y878">
        <v>4265612.6100000003</v>
      </c>
      <c r="Z878">
        <v>7653344.4400000004</v>
      </c>
      <c r="AA878">
        <v>0.6505998268939992</v>
      </c>
      <c r="AB878">
        <v>85839875</v>
      </c>
      <c r="AC878">
        <v>4.13561E-2</v>
      </c>
      <c r="AD878">
        <v>3550002.45</v>
      </c>
      <c r="AE878">
        <v>139100.06</v>
      </c>
      <c r="AF878">
        <v>3144679.56</v>
      </c>
      <c r="AH878">
        <v>285826.56</v>
      </c>
      <c r="AJ878">
        <v>4165744.76</v>
      </c>
      <c r="AK878">
        <v>7692576.6500000004</v>
      </c>
      <c r="AL878">
        <v>0.65393490076069538</v>
      </c>
      <c r="AO878">
        <v>403.13128191062913</v>
      </c>
      <c r="AP878">
        <v>4.9678065931263747E-2</v>
      </c>
    </row>
    <row r="879" spans="1:42" x14ac:dyDescent="0.25">
      <c r="A879" t="s">
        <v>1976</v>
      </c>
      <c r="B879" t="s">
        <v>1977</v>
      </c>
      <c r="C879" t="s">
        <v>1957</v>
      </c>
      <c r="D879" t="s">
        <v>102</v>
      </c>
      <c r="F879">
        <v>5068.8599999999997</v>
      </c>
      <c r="H879">
        <v>335794140</v>
      </c>
      <c r="I879">
        <v>72141302.650000006</v>
      </c>
      <c r="J879">
        <v>14232.25</v>
      </c>
      <c r="L879">
        <v>4.6500000000000004</v>
      </c>
      <c r="M879">
        <v>4.6500000000000004</v>
      </c>
      <c r="N879">
        <v>23570.19</v>
      </c>
      <c r="P879">
        <v>52.99</v>
      </c>
      <c r="Q879">
        <v>268598.89</v>
      </c>
      <c r="S879">
        <v>0.1512</v>
      </c>
      <c r="T879">
        <v>0.1512</v>
      </c>
      <c r="V879">
        <v>10907764.960000001</v>
      </c>
      <c r="X879">
        <v>3598658.15</v>
      </c>
      <c r="Y879">
        <v>38095649.199999996</v>
      </c>
      <c r="Z879">
        <v>52602072.309999995</v>
      </c>
      <c r="AA879">
        <v>0.72915334735780502</v>
      </c>
      <c r="AB879">
        <v>335794140</v>
      </c>
      <c r="AC879">
        <v>4.55669E-2</v>
      </c>
      <c r="AD879">
        <v>15301097.99</v>
      </c>
      <c r="AE879">
        <v>664271.94999999995</v>
      </c>
      <c r="AF879">
        <v>11572036.91</v>
      </c>
      <c r="AH879">
        <v>10818331.68</v>
      </c>
      <c r="AJ879">
        <v>35165540.270000003</v>
      </c>
      <c r="AK879">
        <v>50336235.330000006</v>
      </c>
      <c r="AL879">
        <v>0.69774502928247306</v>
      </c>
      <c r="AO879">
        <v>709.95414156240258</v>
      </c>
      <c r="AP879">
        <v>7.1492397601996022E-2</v>
      </c>
    </row>
    <row r="880" spans="1:42" x14ac:dyDescent="0.25">
      <c r="A880" t="s">
        <v>1978</v>
      </c>
      <c r="B880" t="s">
        <v>1979</v>
      </c>
      <c r="C880" t="s">
        <v>1957</v>
      </c>
      <c r="D880" t="s">
        <v>222</v>
      </c>
      <c r="F880">
        <v>70.5</v>
      </c>
      <c r="H880">
        <v>64447142</v>
      </c>
      <c r="I880">
        <v>902073.32</v>
      </c>
      <c r="J880">
        <v>12795.36</v>
      </c>
      <c r="L880">
        <v>71.44</v>
      </c>
      <c r="M880">
        <v>21.98</v>
      </c>
      <c r="N880">
        <v>1549.59</v>
      </c>
      <c r="P880">
        <v>101</v>
      </c>
      <c r="Q880">
        <v>7120.5</v>
      </c>
      <c r="S880">
        <v>0.92269999999999996</v>
      </c>
      <c r="T880">
        <v>0.9</v>
      </c>
      <c r="V880">
        <v>811865.98</v>
      </c>
      <c r="X880">
        <v>187037.69</v>
      </c>
      <c r="Y880">
        <v>49601.569999999992</v>
      </c>
      <c r="Z880">
        <v>1048505.2399999999</v>
      </c>
      <c r="AA880">
        <v>1</v>
      </c>
      <c r="AB880">
        <v>64447142</v>
      </c>
      <c r="AC880">
        <v>1.92569E-2</v>
      </c>
      <c r="AD880">
        <v>1241052.1599999999</v>
      </c>
      <c r="AE880">
        <v>386267.56</v>
      </c>
      <c r="AF880">
        <v>1198133.54</v>
      </c>
      <c r="AH880">
        <v>7222.24</v>
      </c>
      <c r="AJ880">
        <v>49601.57</v>
      </c>
      <c r="AK880">
        <v>1434772.8</v>
      </c>
      <c r="AL880">
        <v>1.5905279185066687</v>
      </c>
      <c r="AO880">
        <v>2653.0168794326241</v>
      </c>
      <c r="AP880">
        <v>0.13036049331294822</v>
      </c>
    </row>
    <row r="881" spans="1:42" x14ac:dyDescent="0.25">
      <c r="A881" t="s">
        <v>1980</v>
      </c>
      <c r="B881" t="s">
        <v>1981</v>
      </c>
      <c r="C881" t="s">
        <v>1957</v>
      </c>
      <c r="D881" t="s">
        <v>102</v>
      </c>
      <c r="F881">
        <v>861.54</v>
      </c>
      <c r="H881">
        <v>110327085</v>
      </c>
      <c r="I881">
        <v>10546261.43</v>
      </c>
      <c r="J881">
        <v>12241.17</v>
      </c>
      <c r="L881">
        <v>10.46</v>
      </c>
      <c r="M881">
        <v>10.46</v>
      </c>
      <c r="N881">
        <v>9011.7000000000007</v>
      </c>
      <c r="P881">
        <v>2.16</v>
      </c>
      <c r="Q881">
        <v>1860.92</v>
      </c>
      <c r="S881">
        <v>0.41749999999999998</v>
      </c>
      <c r="T881">
        <v>0.41749999999999998</v>
      </c>
      <c r="V881">
        <v>4403064.1399999997</v>
      </c>
      <c r="X881">
        <v>207001.88</v>
      </c>
      <c r="Y881">
        <v>2677447.09</v>
      </c>
      <c r="Z881">
        <v>7287513.1099999994</v>
      </c>
      <c r="AA881">
        <v>0.69100440552989395</v>
      </c>
      <c r="AB881">
        <v>110327085</v>
      </c>
      <c r="AC881">
        <v>4.8736000000000002E-2</v>
      </c>
      <c r="AD881">
        <v>5376900.8099999996</v>
      </c>
      <c r="AE881">
        <v>406576.8</v>
      </c>
      <c r="AF881">
        <v>4809640.9400000004</v>
      </c>
      <c r="AH881">
        <v>202818.01</v>
      </c>
      <c r="AJ881">
        <v>2614777.21</v>
      </c>
      <c r="AK881">
        <v>7631420.0300000003</v>
      </c>
      <c r="AL881">
        <v>0.72361377353036094</v>
      </c>
      <c r="AO881">
        <v>240.26961023283889</v>
      </c>
      <c r="AP881">
        <v>2.712494911644904E-2</v>
      </c>
    </row>
    <row r="882" spans="1:42" x14ac:dyDescent="0.25">
      <c r="A882" t="s">
        <v>1982</v>
      </c>
      <c r="B882" t="s">
        <v>1983</v>
      </c>
      <c r="C882" t="s">
        <v>1984</v>
      </c>
      <c r="D882" t="s">
        <v>97</v>
      </c>
      <c r="F882">
        <v>65</v>
      </c>
      <c r="H882">
        <v>0</v>
      </c>
      <c r="I882">
        <v>946817.23</v>
      </c>
      <c r="J882">
        <v>14566.41</v>
      </c>
      <c r="L882">
        <v>0</v>
      </c>
      <c r="M882">
        <v>0</v>
      </c>
      <c r="N882">
        <v>0</v>
      </c>
      <c r="P882">
        <v>0</v>
      </c>
      <c r="Q882">
        <v>0</v>
      </c>
      <c r="S882">
        <v>0</v>
      </c>
      <c r="T882">
        <v>0.1</v>
      </c>
      <c r="V882">
        <v>94681.72</v>
      </c>
      <c r="X882">
        <v>0</v>
      </c>
      <c r="Y882">
        <v>379567.33</v>
      </c>
      <c r="Z882">
        <v>474249.05000000005</v>
      </c>
      <c r="AA882">
        <v>0.50088764227495108</v>
      </c>
      <c r="AB882">
        <v>0</v>
      </c>
      <c r="AC882">
        <v>0</v>
      </c>
      <c r="AD882">
        <v>0</v>
      </c>
      <c r="AE882">
        <v>0</v>
      </c>
      <c r="AF882">
        <v>94681.72</v>
      </c>
      <c r="AH882">
        <v>0</v>
      </c>
      <c r="AJ882">
        <v>379567.33</v>
      </c>
      <c r="AK882">
        <v>474249.05000000005</v>
      </c>
      <c r="AL882">
        <v>0.50088764227495108</v>
      </c>
      <c r="AO882">
        <v>0</v>
      </c>
      <c r="AP882">
        <v>0</v>
      </c>
    </row>
    <row r="883" spans="1:42" x14ac:dyDescent="0.25">
      <c r="A883" t="s">
        <v>1985</v>
      </c>
      <c r="B883" t="s">
        <v>1986</v>
      </c>
      <c r="C883" t="s">
        <v>1984</v>
      </c>
      <c r="D883" t="s">
        <v>97</v>
      </c>
      <c r="F883">
        <v>42.97</v>
      </c>
      <c r="H883">
        <v>0</v>
      </c>
      <c r="I883">
        <v>594613.72</v>
      </c>
      <c r="J883">
        <v>13837.88</v>
      </c>
      <c r="L883">
        <v>0</v>
      </c>
      <c r="M883">
        <v>0</v>
      </c>
      <c r="N883">
        <v>0</v>
      </c>
      <c r="P883">
        <v>0</v>
      </c>
      <c r="Q883">
        <v>0</v>
      </c>
      <c r="S883">
        <v>0</v>
      </c>
      <c r="T883">
        <v>0.1</v>
      </c>
      <c r="V883">
        <v>59461.37</v>
      </c>
      <c r="X883">
        <v>0</v>
      </c>
      <c r="Y883">
        <v>542924.93000000005</v>
      </c>
      <c r="Z883">
        <v>602386.30000000005</v>
      </c>
      <c r="AA883">
        <v>1</v>
      </c>
      <c r="AB883">
        <v>0</v>
      </c>
      <c r="AC883">
        <v>0</v>
      </c>
      <c r="AD883">
        <v>0</v>
      </c>
      <c r="AE883">
        <v>0</v>
      </c>
      <c r="AF883">
        <v>59461.37</v>
      </c>
      <c r="AH883">
        <v>0</v>
      </c>
      <c r="AJ883">
        <v>542924.93000000005</v>
      </c>
      <c r="AK883">
        <v>602386.30000000005</v>
      </c>
      <c r="AL883">
        <v>1.0130716459082041</v>
      </c>
      <c r="AO883">
        <v>0</v>
      </c>
      <c r="AP883">
        <v>0</v>
      </c>
    </row>
    <row r="884" spans="1:42" x14ac:dyDescent="0.25">
      <c r="A884" t="s">
        <v>1987</v>
      </c>
      <c r="B884" t="s">
        <v>1988</v>
      </c>
      <c r="C884" t="s">
        <v>1984</v>
      </c>
      <c r="D884" t="s">
        <v>97</v>
      </c>
      <c r="F884">
        <v>13</v>
      </c>
      <c r="H884">
        <v>0</v>
      </c>
      <c r="I884">
        <v>184001.35</v>
      </c>
      <c r="J884">
        <v>14153.95</v>
      </c>
      <c r="L884">
        <v>0</v>
      </c>
      <c r="M884">
        <v>0</v>
      </c>
      <c r="N884">
        <v>0</v>
      </c>
      <c r="P884">
        <v>0</v>
      </c>
      <c r="Q884">
        <v>0</v>
      </c>
      <c r="S884">
        <v>0</v>
      </c>
      <c r="T884">
        <v>0.1</v>
      </c>
      <c r="V884">
        <v>18400.13</v>
      </c>
      <c r="X884">
        <v>0</v>
      </c>
      <c r="Y884">
        <v>105157.07</v>
      </c>
      <c r="Z884">
        <v>123557.20000000001</v>
      </c>
      <c r="AA884">
        <v>0.67150159496112394</v>
      </c>
      <c r="AB884">
        <v>0</v>
      </c>
      <c r="AC884">
        <v>0</v>
      </c>
      <c r="AD884">
        <v>0</v>
      </c>
      <c r="AE884">
        <v>0</v>
      </c>
      <c r="AF884">
        <v>18400.13</v>
      </c>
      <c r="AH884">
        <v>0</v>
      </c>
      <c r="AJ884">
        <v>105157.07</v>
      </c>
      <c r="AK884">
        <v>123557.20000000001</v>
      </c>
      <c r="AL884">
        <v>0.67150159496112394</v>
      </c>
      <c r="AO884">
        <v>0</v>
      </c>
      <c r="AP884">
        <v>0</v>
      </c>
    </row>
    <row r="885" spans="1:42" x14ac:dyDescent="0.25">
      <c r="A885" t="s">
        <v>1989</v>
      </c>
      <c r="B885" t="s">
        <v>1990</v>
      </c>
      <c r="C885" t="s">
        <v>1984</v>
      </c>
      <c r="D885" t="s">
        <v>211</v>
      </c>
      <c r="F885">
        <v>1234.75</v>
      </c>
      <c r="H885">
        <v>676989004</v>
      </c>
      <c r="I885">
        <v>14990805.68</v>
      </c>
      <c r="J885">
        <v>12140.76</v>
      </c>
      <c r="L885">
        <v>45.16</v>
      </c>
      <c r="M885">
        <v>31.26</v>
      </c>
      <c r="N885">
        <v>38598.28</v>
      </c>
      <c r="P885">
        <v>373.64</v>
      </c>
      <c r="Q885">
        <v>461351.99</v>
      </c>
      <c r="S885">
        <v>0.99690000000000001</v>
      </c>
      <c r="T885">
        <v>0.9</v>
      </c>
      <c r="V885">
        <v>13491725.109999999</v>
      </c>
      <c r="X885">
        <v>394163.09</v>
      </c>
      <c r="Y885">
        <v>558288.07999999996</v>
      </c>
      <c r="Z885">
        <v>14444176.279999999</v>
      </c>
      <c r="AA885">
        <v>0.96353568903042441</v>
      </c>
      <c r="AB885">
        <v>676989004</v>
      </c>
      <c r="AC885">
        <v>2.7214499999999999E-2</v>
      </c>
      <c r="AD885">
        <v>18423917.239999998</v>
      </c>
      <c r="AE885">
        <v>4438972.91</v>
      </c>
      <c r="AF885">
        <v>17930698.02</v>
      </c>
      <c r="AH885">
        <v>78143.95</v>
      </c>
      <c r="AJ885">
        <v>555438.61</v>
      </c>
      <c r="AK885">
        <v>18880299.719999999</v>
      </c>
      <c r="AL885">
        <v>1.2594586390502795</v>
      </c>
      <c r="AO885">
        <v>319.22501720996155</v>
      </c>
      <c r="AP885">
        <v>2.0876950887726693E-2</v>
      </c>
    </row>
    <row r="886" spans="1:42" x14ac:dyDescent="0.25">
      <c r="A886" t="s">
        <v>1997</v>
      </c>
      <c r="B886" t="s">
        <v>1998</v>
      </c>
      <c r="C886" t="s">
        <v>1984</v>
      </c>
      <c r="D886" t="s">
        <v>211</v>
      </c>
      <c r="F886">
        <v>110.75</v>
      </c>
      <c r="H886">
        <v>99462603</v>
      </c>
      <c r="I886">
        <v>1541287.82</v>
      </c>
      <c r="J886">
        <v>13916.82</v>
      </c>
      <c r="L886">
        <v>64.53</v>
      </c>
      <c r="M886">
        <v>44.67</v>
      </c>
      <c r="N886">
        <v>4947.2</v>
      </c>
      <c r="P886">
        <v>1071.9000000000001</v>
      </c>
      <c r="Q886">
        <v>118712.92</v>
      </c>
      <c r="S886">
        <v>0.99990000000000001</v>
      </c>
      <c r="T886">
        <v>0.9</v>
      </c>
      <c r="V886">
        <v>1387159.03</v>
      </c>
      <c r="X886">
        <v>54741.01</v>
      </c>
      <c r="Y886">
        <v>130578.84</v>
      </c>
      <c r="Z886">
        <v>1572478.8800000001</v>
      </c>
      <c r="AA886">
        <v>1</v>
      </c>
      <c r="AB886">
        <v>100773644</v>
      </c>
      <c r="AC886">
        <v>2.9205800000000001E-2</v>
      </c>
      <c r="AD886">
        <v>2943174.89</v>
      </c>
      <c r="AE886">
        <v>1400414.27</v>
      </c>
      <c r="AF886">
        <v>2787573.3</v>
      </c>
      <c r="AH886">
        <v>67469.69</v>
      </c>
      <c r="AJ886">
        <v>130578.84</v>
      </c>
      <c r="AK886">
        <v>2972893.1499999994</v>
      </c>
      <c r="AL886">
        <v>1.928837113628783</v>
      </c>
      <c r="AO886">
        <v>494.27548532731379</v>
      </c>
      <c r="AP886">
        <v>1.8413379572689993E-2</v>
      </c>
    </row>
    <row r="887" spans="1:42" x14ac:dyDescent="0.25">
      <c r="A887" t="s">
        <v>1999</v>
      </c>
      <c r="B887" t="s">
        <v>2000</v>
      </c>
      <c r="C887" t="s">
        <v>1984</v>
      </c>
      <c r="D887" t="s">
        <v>211</v>
      </c>
      <c r="F887">
        <v>269.97000000000003</v>
      </c>
      <c r="H887">
        <v>81399667</v>
      </c>
      <c r="I887">
        <v>4035823.13</v>
      </c>
      <c r="J887">
        <v>14949.15</v>
      </c>
      <c r="L887">
        <v>20.16</v>
      </c>
      <c r="M887">
        <v>13.95</v>
      </c>
      <c r="N887">
        <v>3766.08</v>
      </c>
      <c r="P887">
        <v>4.08</v>
      </c>
      <c r="Q887">
        <v>1101.47</v>
      </c>
      <c r="S887">
        <v>0.61260000000000003</v>
      </c>
      <c r="T887">
        <v>0.61260000000000003</v>
      </c>
      <c r="V887">
        <v>2472345.2400000002</v>
      </c>
      <c r="X887">
        <v>1179157.26</v>
      </c>
      <c r="Y887">
        <v>671836.2</v>
      </c>
      <c r="Z887">
        <v>4323338.7</v>
      </c>
      <c r="AA887">
        <v>1</v>
      </c>
      <c r="AB887">
        <v>81830432</v>
      </c>
      <c r="AC887">
        <v>2.1419799999999999E-2</v>
      </c>
      <c r="AD887">
        <v>1752791.48</v>
      </c>
      <c r="AE887">
        <v>0</v>
      </c>
      <c r="AF887">
        <v>2472345.2400000002</v>
      </c>
      <c r="AH887">
        <v>398591.64</v>
      </c>
      <c r="AJ887">
        <v>671836.2</v>
      </c>
      <c r="AK887">
        <v>4323338.7</v>
      </c>
      <c r="AL887">
        <v>1.0712408747208901</v>
      </c>
      <c r="AO887">
        <v>4367.7344149349919</v>
      </c>
      <c r="AP887">
        <v>0.27274228132993605</v>
      </c>
    </row>
    <row r="888" spans="1:42" x14ac:dyDescent="0.25">
      <c r="A888" t="s">
        <v>2001</v>
      </c>
      <c r="B888" t="s">
        <v>2002</v>
      </c>
      <c r="C888" t="s">
        <v>1984</v>
      </c>
      <c r="D888" t="s">
        <v>211</v>
      </c>
      <c r="F888">
        <v>10541.71</v>
      </c>
      <c r="H888">
        <v>908859697</v>
      </c>
      <c r="I888">
        <v>168405535.53</v>
      </c>
      <c r="J888">
        <v>15975.16</v>
      </c>
      <c r="L888">
        <v>5.39</v>
      </c>
      <c r="M888">
        <v>3.73</v>
      </c>
      <c r="N888">
        <v>39320.57</v>
      </c>
      <c r="P888">
        <v>67.239999999999995</v>
      </c>
      <c r="Q888">
        <v>708824.58</v>
      </c>
      <c r="S888">
        <v>0.1227</v>
      </c>
      <c r="T888">
        <v>0.1227</v>
      </c>
      <c r="V888">
        <v>20663359.199999999</v>
      </c>
      <c r="X888">
        <v>1694166.51</v>
      </c>
      <c r="Y888">
        <v>94393522.429999992</v>
      </c>
      <c r="Z888">
        <v>116751048.13999999</v>
      </c>
      <c r="AA888">
        <v>0.6932732215278149</v>
      </c>
      <c r="AB888">
        <v>1012277549</v>
      </c>
      <c r="AC888">
        <v>2.7501399999999999E-2</v>
      </c>
      <c r="AD888">
        <v>27839049.780000001</v>
      </c>
      <c r="AE888">
        <v>880457.23</v>
      </c>
      <c r="AF888">
        <v>21543816.43</v>
      </c>
      <c r="AH888">
        <v>24483419.719999999</v>
      </c>
      <c r="AJ888">
        <v>86883801.969999999</v>
      </c>
      <c r="AK888">
        <v>110121784.91</v>
      </c>
      <c r="AL888">
        <v>0.6539083443036986</v>
      </c>
      <c r="AO888">
        <v>160.71078695961094</v>
      </c>
      <c r="AP888">
        <v>1.538448102148547E-2</v>
      </c>
    </row>
    <row r="889" spans="1:42" x14ac:dyDescent="0.25">
      <c r="A889" t="s">
        <v>2003</v>
      </c>
      <c r="B889" t="s">
        <v>2004</v>
      </c>
      <c r="C889" t="s">
        <v>1984</v>
      </c>
      <c r="D889" t="s">
        <v>211</v>
      </c>
      <c r="F889">
        <v>451.46</v>
      </c>
      <c r="H889">
        <v>62643716</v>
      </c>
      <c r="I889">
        <v>7152084.4299999997</v>
      </c>
      <c r="J889">
        <v>15842.12</v>
      </c>
      <c r="L889">
        <v>8.75</v>
      </c>
      <c r="M889">
        <v>6.05</v>
      </c>
      <c r="N889">
        <v>2731.33</v>
      </c>
      <c r="P889">
        <v>34.57</v>
      </c>
      <c r="Q889">
        <v>15606.97</v>
      </c>
      <c r="S889">
        <v>0.2024</v>
      </c>
      <c r="T889">
        <v>0.2024</v>
      </c>
      <c r="V889">
        <v>1447581.88</v>
      </c>
      <c r="X889">
        <v>62256.43</v>
      </c>
      <c r="Y889">
        <v>2898273.7099999995</v>
      </c>
      <c r="Z889">
        <v>4408112.0199999996</v>
      </c>
      <c r="AA889">
        <v>0.61633948300579555</v>
      </c>
      <c r="AB889">
        <v>70845315</v>
      </c>
      <c r="AC889">
        <v>2.5496999999999999E-2</v>
      </c>
      <c r="AD889">
        <v>1806342.99</v>
      </c>
      <c r="AE889">
        <v>72613.240000000005</v>
      </c>
      <c r="AF889">
        <v>1520195.12</v>
      </c>
      <c r="AH889">
        <v>579755.48</v>
      </c>
      <c r="AJ889">
        <v>2675844.42</v>
      </c>
      <c r="AK889">
        <v>4258295.97</v>
      </c>
      <c r="AL889">
        <v>0.59539229600509624</v>
      </c>
      <c r="AO889">
        <v>137.90021264342357</v>
      </c>
      <c r="AP889">
        <v>1.462003356239233E-2</v>
      </c>
    </row>
    <row r="890" spans="1:42" x14ac:dyDescent="0.25">
      <c r="A890" t="s">
        <v>2007</v>
      </c>
      <c r="B890" t="s">
        <v>2008</v>
      </c>
      <c r="C890" t="s">
        <v>1984</v>
      </c>
      <c r="D890" t="s">
        <v>211</v>
      </c>
      <c r="F890">
        <v>302.8</v>
      </c>
      <c r="H890">
        <v>64391353</v>
      </c>
      <c r="I890">
        <v>4992831.59</v>
      </c>
      <c r="J890">
        <v>16488.87</v>
      </c>
      <c r="L890">
        <v>12.89</v>
      </c>
      <c r="M890">
        <v>8.92</v>
      </c>
      <c r="N890">
        <v>2700.97</v>
      </c>
      <c r="P890">
        <v>9.06</v>
      </c>
      <c r="Q890">
        <v>2743.36</v>
      </c>
      <c r="S890">
        <v>0.33489999999999998</v>
      </c>
      <c r="T890">
        <v>0.33489999999999998</v>
      </c>
      <c r="V890">
        <v>1672099.29</v>
      </c>
      <c r="X890">
        <v>21633.95</v>
      </c>
      <c r="Y890">
        <v>1679578</v>
      </c>
      <c r="Z890">
        <v>3373311.24</v>
      </c>
      <c r="AA890">
        <v>0.67563088784254399</v>
      </c>
      <c r="AB890">
        <v>69942795</v>
      </c>
      <c r="AC890">
        <v>4.5627599999999997E-2</v>
      </c>
      <c r="AD890">
        <v>3191321.87</v>
      </c>
      <c r="AE890">
        <v>508787.64</v>
      </c>
      <c r="AF890">
        <v>2180886.9300000002</v>
      </c>
      <c r="AH890">
        <v>943188.75</v>
      </c>
      <c r="AJ890">
        <v>1373636.7</v>
      </c>
      <c r="AK890">
        <v>3576157.58</v>
      </c>
      <c r="AL890">
        <v>0.71625840277941366</v>
      </c>
      <c r="AO890">
        <v>71.446334214002647</v>
      </c>
      <c r="AP890">
        <v>6.0494957271989116E-3</v>
      </c>
    </row>
    <row r="891" spans="1:42" x14ac:dyDescent="0.25">
      <c r="A891" t="s">
        <v>2009</v>
      </c>
      <c r="B891" t="s">
        <v>2010</v>
      </c>
      <c r="C891" t="s">
        <v>1984</v>
      </c>
      <c r="D891" t="s">
        <v>211</v>
      </c>
      <c r="F891">
        <v>288.48</v>
      </c>
      <c r="H891">
        <v>58019207</v>
      </c>
      <c r="I891">
        <v>3905701.51</v>
      </c>
      <c r="J891">
        <v>13538.89</v>
      </c>
      <c r="L891">
        <v>14.85</v>
      </c>
      <c r="M891">
        <v>10.28</v>
      </c>
      <c r="N891">
        <v>2965.57</v>
      </c>
      <c r="P891">
        <v>2.72</v>
      </c>
      <c r="Q891">
        <v>784.66</v>
      </c>
      <c r="S891">
        <v>0.40760000000000002</v>
      </c>
      <c r="T891">
        <v>0.40760000000000002</v>
      </c>
      <c r="V891">
        <v>1591963.93</v>
      </c>
      <c r="X891">
        <v>13649.05</v>
      </c>
      <c r="Y891">
        <v>1104816.7299999997</v>
      </c>
      <c r="Z891">
        <v>2710429.71</v>
      </c>
      <c r="AA891">
        <v>0.69396744811663813</v>
      </c>
      <c r="AB891">
        <v>67341321</v>
      </c>
      <c r="AC891">
        <v>2.53292E-2</v>
      </c>
      <c r="AD891">
        <v>1705701.78</v>
      </c>
      <c r="AE891">
        <v>46359.54</v>
      </c>
      <c r="AF891">
        <v>1638323.47</v>
      </c>
      <c r="AH891">
        <v>109580.82</v>
      </c>
      <c r="AJ891">
        <v>1071281.43</v>
      </c>
      <c r="AK891">
        <v>2723253.95</v>
      </c>
      <c r="AL891">
        <v>0.69725091459946209</v>
      </c>
      <c r="AO891">
        <v>47.313678591236823</v>
      </c>
      <c r="AP891">
        <v>5.0120371623806875E-3</v>
      </c>
    </row>
    <row r="892" spans="1:42" x14ac:dyDescent="0.25">
      <c r="A892" t="s">
        <v>2011</v>
      </c>
      <c r="B892" t="s">
        <v>2012</v>
      </c>
      <c r="C892" t="s">
        <v>1984</v>
      </c>
      <c r="D892" t="s">
        <v>211</v>
      </c>
      <c r="F892">
        <v>577.5</v>
      </c>
      <c r="H892">
        <v>137936068</v>
      </c>
      <c r="I892">
        <v>7536589.9400000004</v>
      </c>
      <c r="J892">
        <v>13050.37</v>
      </c>
      <c r="L892">
        <v>18.3</v>
      </c>
      <c r="M892">
        <v>12.66</v>
      </c>
      <c r="N892">
        <v>7311.15</v>
      </c>
      <c r="P892">
        <v>0.53</v>
      </c>
      <c r="Q892">
        <v>306.07</v>
      </c>
      <c r="S892">
        <v>0.54110000000000003</v>
      </c>
      <c r="T892">
        <v>0.54110000000000003</v>
      </c>
      <c r="V892">
        <v>4078048.81</v>
      </c>
      <c r="X892">
        <v>98875.74</v>
      </c>
      <c r="Y892">
        <v>992856.51000000013</v>
      </c>
      <c r="Z892">
        <v>5169781.0600000005</v>
      </c>
      <c r="AA892">
        <v>0.68595758839972132</v>
      </c>
      <c r="AB892">
        <v>159501490</v>
      </c>
      <c r="AC892">
        <v>3.25615E-2</v>
      </c>
      <c r="AD892">
        <v>5193607.76</v>
      </c>
      <c r="AE892">
        <v>603628.93999999994</v>
      </c>
      <c r="AF892">
        <v>4681677.75</v>
      </c>
      <c r="AH892">
        <v>151682.41</v>
      </c>
      <c r="AJ892">
        <v>945221.8</v>
      </c>
      <c r="AK892">
        <v>5725775.29</v>
      </c>
      <c r="AL892">
        <v>0.75973024080967844</v>
      </c>
      <c r="AO892">
        <v>171.21340259740262</v>
      </c>
      <c r="AP892">
        <v>1.7268533079299382E-2</v>
      </c>
    </row>
    <row r="893" spans="1:42" x14ac:dyDescent="0.25">
      <c r="A893" t="s">
        <v>2013</v>
      </c>
      <c r="B893" t="s">
        <v>2014</v>
      </c>
      <c r="C893" t="s">
        <v>1984</v>
      </c>
      <c r="D893" t="s">
        <v>211</v>
      </c>
      <c r="F893">
        <v>1460.88</v>
      </c>
      <c r="H893">
        <v>737316065</v>
      </c>
      <c r="I893">
        <v>18525407.5</v>
      </c>
      <c r="J893">
        <v>12680.99</v>
      </c>
      <c r="L893">
        <v>39.799999999999997</v>
      </c>
      <c r="M893">
        <v>27.55</v>
      </c>
      <c r="N893">
        <v>40247.24</v>
      </c>
      <c r="P893">
        <v>243.98</v>
      </c>
      <c r="Q893">
        <v>356425.5</v>
      </c>
      <c r="S893">
        <v>0.98650000000000004</v>
      </c>
      <c r="T893">
        <v>0.9</v>
      </c>
      <c r="V893">
        <v>16672866.75</v>
      </c>
      <c r="X893">
        <v>519892.69</v>
      </c>
      <c r="Y893">
        <v>1442131.4599999997</v>
      </c>
      <c r="Z893">
        <v>18634890.900000002</v>
      </c>
      <c r="AA893">
        <v>1</v>
      </c>
      <c r="AB893">
        <v>748364017</v>
      </c>
      <c r="AC893">
        <v>2.81479E-2</v>
      </c>
      <c r="AD893">
        <v>21064875.510000002</v>
      </c>
      <c r="AE893">
        <v>3952807.88</v>
      </c>
      <c r="AF893">
        <v>20625674.629999999</v>
      </c>
      <c r="AH893">
        <v>226069.5</v>
      </c>
      <c r="AJ893">
        <v>1442131.46</v>
      </c>
      <c r="AK893">
        <v>22587698.780000001</v>
      </c>
      <c r="AL893">
        <v>1.2192821550619062</v>
      </c>
      <c r="AO893">
        <v>355.87638272821857</v>
      </c>
      <c r="AP893">
        <v>2.3016629319509634E-2</v>
      </c>
    </row>
    <row r="894" spans="1:42" x14ac:dyDescent="0.25">
      <c r="A894" t="s">
        <v>2015</v>
      </c>
      <c r="B894" t="s">
        <v>2016</v>
      </c>
      <c r="C894" t="s">
        <v>1984</v>
      </c>
      <c r="D894" t="s">
        <v>211</v>
      </c>
      <c r="F894">
        <v>1614.25</v>
      </c>
      <c r="H894">
        <v>278225306</v>
      </c>
      <c r="I894">
        <v>19600538.48</v>
      </c>
      <c r="J894">
        <v>12142.19</v>
      </c>
      <c r="L894">
        <v>14.19</v>
      </c>
      <c r="M894">
        <v>9.82</v>
      </c>
      <c r="N894">
        <v>15851.93</v>
      </c>
      <c r="P894">
        <v>4.45</v>
      </c>
      <c r="Q894">
        <v>7183.41</v>
      </c>
      <c r="S894">
        <v>0.38250000000000001</v>
      </c>
      <c r="T894">
        <v>0.38250000000000001</v>
      </c>
      <c r="V894">
        <v>7497205.96</v>
      </c>
      <c r="X894">
        <v>141043.62</v>
      </c>
      <c r="Y894">
        <v>3677402.3099999996</v>
      </c>
      <c r="Z894">
        <v>11315651.890000001</v>
      </c>
      <c r="AA894">
        <v>0.57731331726147561</v>
      </c>
      <c r="AB894">
        <v>285852587</v>
      </c>
      <c r="AC894">
        <v>3.6347900000000002E-2</v>
      </c>
      <c r="AD894">
        <v>10390141.24</v>
      </c>
      <c r="AE894">
        <v>1106547.74</v>
      </c>
      <c r="AF894">
        <v>8603753.6999999993</v>
      </c>
      <c r="AH894">
        <v>74138.490000000005</v>
      </c>
      <c r="AJ894">
        <v>3646064.95</v>
      </c>
      <c r="AK894">
        <v>12390862.27</v>
      </c>
      <c r="AL894">
        <v>0.63216948262127537</v>
      </c>
      <c r="AO894">
        <v>87.374087037323832</v>
      </c>
      <c r="AP894">
        <v>1.1382873679540948E-2</v>
      </c>
    </row>
    <row r="895" spans="1:42" x14ac:dyDescent="0.25">
      <c r="A895" t="s">
        <v>2017</v>
      </c>
      <c r="B895" t="s">
        <v>2018</v>
      </c>
      <c r="C895" t="s">
        <v>1984</v>
      </c>
      <c r="D895" t="s">
        <v>211</v>
      </c>
      <c r="F895">
        <v>4964.5</v>
      </c>
      <c r="H895">
        <v>1358192602</v>
      </c>
      <c r="I895">
        <v>60300438.159999996</v>
      </c>
      <c r="J895">
        <v>12146.32</v>
      </c>
      <c r="L895">
        <v>22.52</v>
      </c>
      <c r="M895">
        <v>15.59</v>
      </c>
      <c r="N895">
        <v>77396.55</v>
      </c>
      <c r="P895">
        <v>13.39</v>
      </c>
      <c r="Q895">
        <v>66474.649999999994</v>
      </c>
      <c r="S895">
        <v>0.69789999999999996</v>
      </c>
      <c r="T895">
        <v>0.69789999999999996</v>
      </c>
      <c r="V895">
        <v>42083675.789999999</v>
      </c>
      <c r="X895">
        <v>275462.71000000002</v>
      </c>
      <c r="Y895">
        <v>5065007.4000000004</v>
      </c>
      <c r="Z895">
        <v>47424145.899999999</v>
      </c>
      <c r="AA895">
        <v>0.78646436654681851</v>
      </c>
      <c r="AB895">
        <v>1376843091</v>
      </c>
      <c r="AC895">
        <v>3.0795699999999999E-2</v>
      </c>
      <c r="AD895">
        <v>42400846.770000003</v>
      </c>
      <c r="AE895">
        <v>221353.62</v>
      </c>
      <c r="AF895">
        <v>42305029.409999996</v>
      </c>
      <c r="AH895">
        <v>258319.3</v>
      </c>
      <c r="AJ895">
        <v>5009847.0199999996</v>
      </c>
      <c r="AK895">
        <v>47590339.140000001</v>
      </c>
      <c r="AL895">
        <v>0.78922045331950541</v>
      </c>
      <c r="AO895">
        <v>55.486496122469539</v>
      </c>
      <c r="AP895">
        <v>5.7882064927011999E-3</v>
      </c>
    </row>
    <row r="896" spans="1:42" x14ac:dyDescent="0.25">
      <c r="A896" t="s">
        <v>2021</v>
      </c>
      <c r="B896" t="s">
        <v>2022</v>
      </c>
      <c r="C896" t="s">
        <v>1984</v>
      </c>
      <c r="D896" t="s">
        <v>211</v>
      </c>
      <c r="F896">
        <v>1493.63</v>
      </c>
      <c r="H896">
        <v>590994202</v>
      </c>
      <c r="I896">
        <v>18273849.940000001</v>
      </c>
      <c r="J896">
        <v>12234.52</v>
      </c>
      <c r="L896">
        <v>32.340000000000003</v>
      </c>
      <c r="M896">
        <v>22.38</v>
      </c>
      <c r="N896">
        <v>33427.43</v>
      </c>
      <c r="P896">
        <v>109.2</v>
      </c>
      <c r="Q896">
        <v>163104.39000000001</v>
      </c>
      <c r="S896">
        <v>0.93049999999999999</v>
      </c>
      <c r="T896">
        <v>0.9</v>
      </c>
      <c r="V896">
        <v>16446464.939999999</v>
      </c>
      <c r="X896">
        <v>120583.11</v>
      </c>
      <c r="Y896">
        <v>1416281.8699999999</v>
      </c>
      <c r="Z896">
        <v>17983329.919999998</v>
      </c>
      <c r="AA896">
        <v>0.98410187120098447</v>
      </c>
      <c r="AB896">
        <v>590994202</v>
      </c>
      <c r="AC896">
        <v>2.6992100000000002E-2</v>
      </c>
      <c r="AD896">
        <v>15952174.59</v>
      </c>
      <c r="AE896">
        <v>0</v>
      </c>
      <c r="AF896">
        <v>16446464.939999999</v>
      </c>
      <c r="AH896">
        <v>127055.02</v>
      </c>
      <c r="AJ896">
        <v>1414261.93</v>
      </c>
      <c r="AK896">
        <v>17981309.98</v>
      </c>
      <c r="AL896">
        <v>0.98399133401223493</v>
      </c>
      <c r="AO896">
        <v>80.731580110201321</v>
      </c>
      <c r="AP896">
        <v>6.7060247631635563E-3</v>
      </c>
    </row>
    <row r="897" spans="1:42" x14ac:dyDescent="0.25">
      <c r="A897" t="s">
        <v>2023</v>
      </c>
      <c r="B897" t="s">
        <v>2024</v>
      </c>
      <c r="C897" t="s">
        <v>1984</v>
      </c>
      <c r="D897" t="s">
        <v>211</v>
      </c>
      <c r="F897">
        <v>2772.71</v>
      </c>
      <c r="H897">
        <v>891522258</v>
      </c>
      <c r="I897">
        <v>33844879.380000003</v>
      </c>
      <c r="J897">
        <v>12206.42</v>
      </c>
      <c r="L897">
        <v>26.34</v>
      </c>
      <c r="M897">
        <v>18.23</v>
      </c>
      <c r="N897">
        <v>50546.5</v>
      </c>
      <c r="P897">
        <v>39.69</v>
      </c>
      <c r="Q897">
        <v>110048.85</v>
      </c>
      <c r="S897">
        <v>0.81379999999999997</v>
      </c>
      <c r="T897">
        <v>0.81379999999999997</v>
      </c>
      <c r="V897">
        <v>27542962.829999998</v>
      </c>
      <c r="X897">
        <v>102121.52</v>
      </c>
      <c r="Y897">
        <v>2914725.3600000003</v>
      </c>
      <c r="Z897">
        <v>30559809.709999997</v>
      </c>
      <c r="AA897">
        <v>0.90293746852762446</v>
      </c>
      <c r="AB897">
        <v>891522258</v>
      </c>
      <c r="AC897">
        <v>3.3546899999999998E-2</v>
      </c>
      <c r="AD897">
        <v>29907808.030000001</v>
      </c>
      <c r="AE897">
        <v>1924511.02</v>
      </c>
      <c r="AF897">
        <v>29467473.850000001</v>
      </c>
      <c r="AH897">
        <v>187715.88</v>
      </c>
      <c r="AJ897">
        <v>2896505.18</v>
      </c>
      <c r="AK897">
        <v>32466100.550000001</v>
      </c>
      <c r="AL897">
        <v>0.95926181876674776</v>
      </c>
      <c r="AO897">
        <v>36.830941569799947</v>
      </c>
      <c r="AP897">
        <v>3.1454815413611476E-3</v>
      </c>
    </row>
    <row r="898" spans="1:42" x14ac:dyDescent="0.25">
      <c r="A898" t="s">
        <v>2029</v>
      </c>
      <c r="B898" t="s">
        <v>2030</v>
      </c>
      <c r="C898" t="s">
        <v>1984</v>
      </c>
      <c r="D898" t="s">
        <v>102</v>
      </c>
      <c r="F898">
        <v>25653.78</v>
      </c>
      <c r="H898">
        <v>3205899968</v>
      </c>
      <c r="I898">
        <v>347276804.47000003</v>
      </c>
      <c r="J898">
        <v>13537.06</v>
      </c>
      <c r="L898">
        <v>9.23</v>
      </c>
      <c r="M898">
        <v>9.23</v>
      </c>
      <c r="N898">
        <v>236784.38</v>
      </c>
      <c r="P898">
        <v>7.29</v>
      </c>
      <c r="Q898">
        <v>187016.05</v>
      </c>
      <c r="S898">
        <v>0.35099999999999998</v>
      </c>
      <c r="T898">
        <v>0.35099999999999998</v>
      </c>
      <c r="V898">
        <v>121894158.36</v>
      </c>
      <c r="X898">
        <v>777527.59</v>
      </c>
      <c r="Y898">
        <v>96286126.050000012</v>
      </c>
      <c r="Z898">
        <v>218957812</v>
      </c>
      <c r="AA898">
        <v>0.63049938602770972</v>
      </c>
      <c r="AB898">
        <v>3449483629</v>
      </c>
      <c r="AC898">
        <v>4.47578E-2</v>
      </c>
      <c r="AD898">
        <v>154391298.37</v>
      </c>
      <c r="AE898">
        <v>11406496.140000001</v>
      </c>
      <c r="AF898">
        <v>133300654.5</v>
      </c>
      <c r="AH898">
        <v>2910817.51</v>
      </c>
      <c r="AJ898">
        <v>95210577.189999998</v>
      </c>
      <c r="AK898">
        <v>229288759.28</v>
      </c>
      <c r="AL898">
        <v>0.66024783783049179</v>
      </c>
      <c r="AO898">
        <v>30.308499955951909</v>
      </c>
      <c r="AP898">
        <v>3.3910410280972758E-3</v>
      </c>
    </row>
    <row r="899" spans="1:42" x14ac:dyDescent="0.25">
      <c r="A899" t="s">
        <v>2031</v>
      </c>
      <c r="B899" t="s">
        <v>2032</v>
      </c>
      <c r="C899" t="s">
        <v>1984</v>
      </c>
      <c r="D899" t="s">
        <v>211</v>
      </c>
      <c r="F899">
        <v>306.22000000000003</v>
      </c>
      <c r="H899">
        <v>98795811</v>
      </c>
      <c r="I899">
        <v>4054932.85</v>
      </c>
      <c r="J899">
        <v>13241.89</v>
      </c>
      <c r="L899">
        <v>24.36</v>
      </c>
      <c r="M899">
        <v>16.86</v>
      </c>
      <c r="N899">
        <v>5162.8599999999997</v>
      </c>
      <c r="P899">
        <v>24.3</v>
      </c>
      <c r="Q899">
        <v>7441.14</v>
      </c>
      <c r="S899">
        <v>0.75749999999999995</v>
      </c>
      <c r="T899">
        <v>0.75749999999999995</v>
      </c>
      <c r="V899">
        <v>3071611.63</v>
      </c>
      <c r="X899">
        <v>93601.65</v>
      </c>
      <c r="Y899">
        <v>308901.20999999996</v>
      </c>
      <c r="Z899">
        <v>3474114.4899999998</v>
      </c>
      <c r="AA899">
        <v>0.85676252074063319</v>
      </c>
      <c r="AB899">
        <v>100459758</v>
      </c>
      <c r="AC899">
        <v>2.41024E-2</v>
      </c>
      <c r="AD899">
        <v>2421321.27</v>
      </c>
      <c r="AE899">
        <v>0</v>
      </c>
      <c r="AF899">
        <v>3071611.63</v>
      </c>
      <c r="AH899">
        <v>58767.06</v>
      </c>
      <c r="AJ899">
        <v>300483.56</v>
      </c>
      <c r="AK899">
        <v>3465696.84</v>
      </c>
      <c r="AL899">
        <v>0.85468661706691385</v>
      </c>
      <c r="AO899">
        <v>305.66798380249492</v>
      </c>
      <c r="AP899">
        <v>2.7008031666151157E-2</v>
      </c>
    </row>
    <row r="900" spans="1:42" x14ac:dyDescent="0.25">
      <c r="A900" t="s">
        <v>2033</v>
      </c>
      <c r="B900" t="s">
        <v>2034</v>
      </c>
      <c r="C900" t="s">
        <v>1984</v>
      </c>
      <c r="D900" t="s">
        <v>222</v>
      </c>
      <c r="F900">
        <v>6734.66</v>
      </c>
      <c r="H900">
        <v>2918336444</v>
      </c>
      <c r="I900">
        <v>107036686.90000001</v>
      </c>
      <c r="J900">
        <v>15893.4</v>
      </c>
      <c r="L900">
        <v>27.26</v>
      </c>
      <c r="M900">
        <v>8.3800000000000008</v>
      </c>
      <c r="N900">
        <v>56436.45</v>
      </c>
      <c r="P900">
        <v>12.6</v>
      </c>
      <c r="Q900">
        <v>84856.71</v>
      </c>
      <c r="S900">
        <v>0.3075</v>
      </c>
      <c r="T900">
        <v>0.3075</v>
      </c>
      <c r="V900">
        <v>32913781.219999999</v>
      </c>
      <c r="X900">
        <v>7553073.4699999997</v>
      </c>
      <c r="Y900">
        <v>20048476.27</v>
      </c>
      <c r="Z900">
        <v>60515330.959999993</v>
      </c>
      <c r="AA900">
        <v>0.56536999334197435</v>
      </c>
      <c r="AB900">
        <v>3011921324</v>
      </c>
      <c r="AC900">
        <v>2.2148600000000001E-2</v>
      </c>
      <c r="AD900">
        <v>66709840.630000003</v>
      </c>
      <c r="AE900">
        <v>10392288.26</v>
      </c>
      <c r="AF900">
        <v>43306069.479999997</v>
      </c>
      <c r="AH900">
        <v>5923846.4199999999</v>
      </c>
      <c r="AJ900">
        <v>17473794.859999999</v>
      </c>
      <c r="AK900">
        <v>68332937.810000002</v>
      </c>
      <c r="AL900">
        <v>0.63840669763854585</v>
      </c>
      <c r="AO900">
        <v>1121.5226113864694</v>
      </c>
      <c r="AP900">
        <v>0.11053342227142859</v>
      </c>
    </row>
    <row r="901" spans="1:42" x14ac:dyDescent="0.25">
      <c r="A901" t="s">
        <v>2035</v>
      </c>
      <c r="B901" t="s">
        <v>2036</v>
      </c>
      <c r="C901" t="s">
        <v>1984</v>
      </c>
      <c r="D901" t="s">
        <v>222</v>
      </c>
      <c r="F901">
        <v>3879.5</v>
      </c>
      <c r="H901">
        <v>2468065814</v>
      </c>
      <c r="I901">
        <v>55331609.75</v>
      </c>
      <c r="J901">
        <v>14262.56</v>
      </c>
      <c r="L901">
        <v>44.6</v>
      </c>
      <c r="M901">
        <v>13.72</v>
      </c>
      <c r="N901">
        <v>53226.74</v>
      </c>
      <c r="P901">
        <v>3.2</v>
      </c>
      <c r="Q901">
        <v>12414.4</v>
      </c>
      <c r="S901">
        <v>0.6</v>
      </c>
      <c r="T901">
        <v>0.6</v>
      </c>
      <c r="V901">
        <v>33198965.850000001</v>
      </c>
      <c r="X901">
        <v>910622.27</v>
      </c>
      <c r="Y901">
        <v>3389002.4199999995</v>
      </c>
      <c r="Z901">
        <v>37498590.540000007</v>
      </c>
      <c r="AA901">
        <v>0.67770648114932186</v>
      </c>
      <c r="AB901">
        <v>2544717712</v>
      </c>
      <c r="AC901">
        <v>1.8122699999999999E-2</v>
      </c>
      <c r="AD901">
        <v>46117155.670000002</v>
      </c>
      <c r="AE901">
        <v>7750913.8899999997</v>
      </c>
      <c r="AF901">
        <v>40949879.740000002</v>
      </c>
      <c r="AH901">
        <v>493571.65</v>
      </c>
      <c r="AJ901">
        <v>3229927.47</v>
      </c>
      <c r="AK901">
        <v>45090429.480000004</v>
      </c>
      <c r="AL901">
        <v>0.81491266355213898</v>
      </c>
      <c r="AO901">
        <v>234.72670962752932</v>
      </c>
      <c r="AP901">
        <v>2.0195466765378877E-2</v>
      </c>
    </row>
    <row r="902" spans="1:42" x14ac:dyDescent="0.25">
      <c r="A902" t="s">
        <v>2041</v>
      </c>
      <c r="B902" t="s">
        <v>2042</v>
      </c>
      <c r="C902" t="s">
        <v>1984</v>
      </c>
      <c r="D902" t="s">
        <v>222</v>
      </c>
      <c r="F902">
        <v>6817.48</v>
      </c>
      <c r="H902">
        <v>3926119190</v>
      </c>
      <c r="I902">
        <v>92415838.069999993</v>
      </c>
      <c r="J902">
        <v>13555.71</v>
      </c>
      <c r="L902">
        <v>42.48</v>
      </c>
      <c r="M902">
        <v>13.07</v>
      </c>
      <c r="N902">
        <v>89104.46</v>
      </c>
      <c r="P902">
        <v>1.29</v>
      </c>
      <c r="Q902">
        <v>8794.5400000000009</v>
      </c>
      <c r="S902">
        <v>0.56410000000000005</v>
      </c>
      <c r="T902">
        <v>0.56410000000000005</v>
      </c>
      <c r="V902">
        <v>52131774.25</v>
      </c>
      <c r="X902">
        <v>627395.77</v>
      </c>
      <c r="Y902">
        <v>8490169.75</v>
      </c>
      <c r="Z902">
        <v>61249339.770000003</v>
      </c>
      <c r="AA902">
        <v>0.66275804071166833</v>
      </c>
      <c r="AB902">
        <v>3951099103</v>
      </c>
      <c r="AC902">
        <v>1.5051999999999999E-2</v>
      </c>
      <c r="AD902">
        <v>59471943.689999998</v>
      </c>
      <c r="AE902">
        <v>4140589.58</v>
      </c>
      <c r="AF902">
        <v>56272363.829999998</v>
      </c>
      <c r="AH902">
        <v>288615</v>
      </c>
      <c r="AJ902">
        <v>8392836.6600000001</v>
      </c>
      <c r="AK902">
        <v>65292596.260000005</v>
      </c>
      <c r="AL902">
        <v>0.70650872862879199</v>
      </c>
      <c r="AO902">
        <v>92.02751896595224</v>
      </c>
      <c r="AP902">
        <v>9.6089879394849476E-3</v>
      </c>
    </row>
    <row r="903" spans="1:42" x14ac:dyDescent="0.25">
      <c r="A903" t="s">
        <v>2047</v>
      </c>
      <c r="B903" t="s">
        <v>2048</v>
      </c>
      <c r="C903" t="s">
        <v>813</v>
      </c>
      <c r="D903" t="s">
        <v>2049</v>
      </c>
      <c r="F903">
        <v>998</v>
      </c>
      <c r="H903">
        <v>0</v>
      </c>
      <c r="I903">
        <v>11398744.140000001</v>
      </c>
      <c r="J903">
        <v>11421.58</v>
      </c>
      <c r="L903">
        <v>0</v>
      </c>
      <c r="M903">
        <v>0</v>
      </c>
      <c r="N903">
        <v>0</v>
      </c>
      <c r="P903">
        <v>0</v>
      </c>
      <c r="Q903">
        <v>0</v>
      </c>
      <c r="S903">
        <v>0</v>
      </c>
      <c r="T903">
        <v>0.1</v>
      </c>
      <c r="V903">
        <v>1139874.4099999999</v>
      </c>
      <c r="X903">
        <v>0</v>
      </c>
      <c r="Y903">
        <v>6230672.3599999994</v>
      </c>
      <c r="Z903">
        <v>7370546.7699999996</v>
      </c>
      <c r="AA903">
        <v>0.64661042299700211</v>
      </c>
      <c r="AB903">
        <v>0</v>
      </c>
      <c r="AC903">
        <v>0</v>
      </c>
      <c r="AD903">
        <v>0</v>
      </c>
      <c r="AE903">
        <v>0</v>
      </c>
      <c r="AF903">
        <v>1139874.4099999999</v>
      </c>
      <c r="AH903">
        <v>0</v>
      </c>
      <c r="AJ903">
        <v>6230672.3600000003</v>
      </c>
      <c r="AK903">
        <v>7370546.7700000005</v>
      </c>
      <c r="AL903">
        <v>0.64661042299700222</v>
      </c>
      <c r="AO903">
        <v>0</v>
      </c>
      <c r="AP903">
        <v>0</v>
      </c>
    </row>
    <row r="904" spans="1:42" x14ac:dyDescent="0.25">
      <c r="A904" t="s">
        <v>2050</v>
      </c>
      <c r="B904" t="s">
        <v>2051</v>
      </c>
      <c r="C904" t="s">
        <v>565</v>
      </c>
      <c r="D904" t="s">
        <v>2049</v>
      </c>
      <c r="F904">
        <v>313.5</v>
      </c>
      <c r="H904">
        <v>0</v>
      </c>
      <c r="I904">
        <v>3638207.56</v>
      </c>
      <c r="J904">
        <v>11605.12</v>
      </c>
      <c r="L904">
        <v>0</v>
      </c>
      <c r="M904">
        <v>0</v>
      </c>
      <c r="N904">
        <v>0</v>
      </c>
      <c r="P904">
        <v>0</v>
      </c>
      <c r="Q904">
        <v>0</v>
      </c>
      <c r="S904">
        <v>0</v>
      </c>
      <c r="T904">
        <v>0.1</v>
      </c>
      <c r="V904">
        <v>363820.75</v>
      </c>
      <c r="X904">
        <v>0</v>
      </c>
      <c r="Y904">
        <v>2016394.3399999999</v>
      </c>
      <c r="Z904">
        <v>2380215.09</v>
      </c>
      <c r="AA904">
        <v>0.65422740477181562</v>
      </c>
      <c r="AB904">
        <v>0</v>
      </c>
      <c r="AC904">
        <v>0</v>
      </c>
      <c r="AD904">
        <v>0</v>
      </c>
      <c r="AE904">
        <v>0</v>
      </c>
      <c r="AF904">
        <v>363820.75</v>
      </c>
      <c r="AH904">
        <v>0</v>
      </c>
      <c r="AJ904">
        <v>2016394.34</v>
      </c>
      <c r="AK904">
        <v>2380215.09</v>
      </c>
      <c r="AL904">
        <v>0.65422740477181562</v>
      </c>
      <c r="AO904">
        <v>0</v>
      </c>
      <c r="AP904">
        <v>0</v>
      </c>
    </row>
    <row r="905" spans="1:42" x14ac:dyDescent="0.25">
      <c r="A905" t="s">
        <v>406</v>
      </c>
      <c r="B905" t="s">
        <v>407</v>
      </c>
      <c r="C905" t="s">
        <v>233</v>
      </c>
      <c r="D905" t="s">
        <v>211</v>
      </c>
      <c r="F905">
        <v>2181.75</v>
      </c>
      <c r="H905">
        <v>1098382529</v>
      </c>
      <c r="I905">
        <v>27223597.039999999</v>
      </c>
      <c r="J905">
        <v>12477.87</v>
      </c>
      <c r="L905">
        <v>40.340000000000003</v>
      </c>
      <c r="M905">
        <v>27.92</v>
      </c>
      <c r="N905">
        <v>60914.46</v>
      </c>
      <c r="P905">
        <v>255.68</v>
      </c>
      <c r="Q905">
        <v>557829.84</v>
      </c>
      <c r="S905">
        <v>0.98819999999999997</v>
      </c>
      <c r="T905">
        <v>0.9</v>
      </c>
      <c r="V905">
        <v>24501237.329999998</v>
      </c>
      <c r="X905">
        <v>342888.54</v>
      </c>
      <c r="Y905">
        <v>1582016.3800000001</v>
      </c>
      <c r="Z905">
        <v>26426142.249999996</v>
      </c>
      <c r="AA905">
        <v>0.9707072217962861</v>
      </c>
      <c r="AB905">
        <v>1201533028</v>
      </c>
      <c r="AC905">
        <v>1.7559100000000001E-2</v>
      </c>
      <c r="AD905">
        <v>21097838.59</v>
      </c>
      <c r="AE905">
        <v>0</v>
      </c>
      <c r="AF905">
        <v>24501237.329999998</v>
      </c>
      <c r="AH905">
        <v>174009.22</v>
      </c>
      <c r="AJ905">
        <v>1576919.16</v>
      </c>
      <c r="AK905">
        <v>26421045.029999997</v>
      </c>
      <c r="AL905">
        <v>0.97051998643600257</v>
      </c>
      <c r="AO905">
        <v>157.16215881746302</v>
      </c>
      <c r="AP905">
        <v>1.2977856841418056E-2</v>
      </c>
    </row>
    <row r="906" spans="1:42" x14ac:dyDescent="0.25">
      <c r="A906" t="s">
        <v>606</v>
      </c>
      <c r="B906" t="s">
        <v>607</v>
      </c>
      <c r="C906" t="s">
        <v>608</v>
      </c>
      <c r="D906" t="s">
        <v>102</v>
      </c>
      <c r="F906">
        <v>1275.21</v>
      </c>
      <c r="H906">
        <v>124346892</v>
      </c>
      <c r="I906">
        <v>15754685.449999999</v>
      </c>
      <c r="J906">
        <v>12354.58</v>
      </c>
      <c r="L906">
        <v>7.89</v>
      </c>
      <c r="M906">
        <v>7.89</v>
      </c>
      <c r="N906">
        <v>10061.4</v>
      </c>
      <c r="P906">
        <v>16.32</v>
      </c>
      <c r="Q906">
        <v>20811.419999999998</v>
      </c>
      <c r="S906">
        <v>0.28349999999999997</v>
      </c>
      <c r="T906">
        <v>0.28349999999999997</v>
      </c>
      <c r="V906">
        <v>4466453.32</v>
      </c>
      <c r="X906">
        <v>225895.63</v>
      </c>
      <c r="Y906">
        <v>6171286.2200000007</v>
      </c>
      <c r="Z906">
        <v>10863635.170000002</v>
      </c>
      <c r="AA906">
        <v>0.68954948065941879</v>
      </c>
      <c r="AB906">
        <v>124346892</v>
      </c>
      <c r="AC906">
        <v>2.8071700000000002E-2</v>
      </c>
      <c r="AD906">
        <v>3490628.64</v>
      </c>
      <c r="AE906">
        <v>0</v>
      </c>
      <c r="AF906">
        <v>4466453.32</v>
      </c>
      <c r="AH906">
        <v>414169.78</v>
      </c>
      <c r="AJ906">
        <v>6042706.9900000002</v>
      </c>
      <c r="AK906">
        <v>10735055.940000001</v>
      </c>
      <c r="AL906">
        <v>0.68138814793030356</v>
      </c>
      <c r="AO906">
        <v>177.14386650041953</v>
      </c>
      <c r="AP906">
        <v>2.1042799521732158E-2</v>
      </c>
    </row>
    <row r="907" spans="1:42" x14ac:dyDescent="0.25">
      <c r="A907" t="s">
        <v>609</v>
      </c>
      <c r="B907" t="s">
        <v>610</v>
      </c>
      <c r="C907" t="s">
        <v>608</v>
      </c>
      <c r="D907" t="s">
        <v>102</v>
      </c>
      <c r="F907">
        <v>364.7</v>
      </c>
      <c r="H907">
        <v>35520384</v>
      </c>
      <c r="I907">
        <v>4814475.54</v>
      </c>
      <c r="J907">
        <v>13201.19</v>
      </c>
      <c r="L907">
        <v>7.37</v>
      </c>
      <c r="M907">
        <v>7.37</v>
      </c>
      <c r="N907">
        <v>2687.83</v>
      </c>
      <c r="P907">
        <v>20.79</v>
      </c>
      <c r="Q907">
        <v>7582.11</v>
      </c>
      <c r="S907">
        <v>0.2591</v>
      </c>
      <c r="T907">
        <v>0.2591</v>
      </c>
      <c r="V907">
        <v>1247430.6100000001</v>
      </c>
      <c r="X907">
        <v>101372.19</v>
      </c>
      <c r="Y907">
        <v>2192610.44</v>
      </c>
      <c r="Z907">
        <v>3541413.24</v>
      </c>
      <c r="AA907">
        <v>0.73557612050927568</v>
      </c>
      <c r="AB907">
        <v>35520384</v>
      </c>
      <c r="AC907">
        <v>3.7386500000000003E-2</v>
      </c>
      <c r="AD907">
        <v>1327982.83</v>
      </c>
      <c r="AE907">
        <v>20871.080000000002</v>
      </c>
      <c r="AF907">
        <v>1268301.69</v>
      </c>
      <c r="AH907">
        <v>320719.21999999997</v>
      </c>
      <c r="AJ907">
        <v>2107804.61</v>
      </c>
      <c r="AK907">
        <v>3477478.4899999998</v>
      </c>
      <c r="AL907">
        <v>0.72229642898964641</v>
      </c>
      <c r="AO907">
        <v>277.96048807238827</v>
      </c>
      <c r="AP907">
        <v>2.9151061693554862E-2</v>
      </c>
    </row>
    <row r="908" spans="1:42" x14ac:dyDescent="0.25">
      <c r="A908" t="s">
        <v>611</v>
      </c>
      <c r="B908" t="s">
        <v>612</v>
      </c>
      <c r="C908" t="s">
        <v>608</v>
      </c>
      <c r="D908" t="s">
        <v>102</v>
      </c>
      <c r="F908">
        <v>831.7</v>
      </c>
      <c r="H908">
        <v>84897434</v>
      </c>
      <c r="I908">
        <v>10687309.529999999</v>
      </c>
      <c r="J908">
        <v>12849.95</v>
      </c>
      <c r="L908">
        <v>7.94</v>
      </c>
      <c r="M908">
        <v>7.94</v>
      </c>
      <c r="N908">
        <v>6603.69</v>
      </c>
      <c r="P908">
        <v>15.92</v>
      </c>
      <c r="Q908">
        <v>13240.66</v>
      </c>
      <c r="S908">
        <v>0.28589999999999999</v>
      </c>
      <c r="T908">
        <v>0.28589999999999999</v>
      </c>
      <c r="V908">
        <v>3055501.79</v>
      </c>
      <c r="X908">
        <v>227014.27</v>
      </c>
      <c r="Y908">
        <v>4330004.66</v>
      </c>
      <c r="Z908">
        <v>7612520.7200000007</v>
      </c>
      <c r="AA908">
        <v>0.7122953348203438</v>
      </c>
      <c r="AB908">
        <v>84897434</v>
      </c>
      <c r="AC908">
        <v>3.3665500000000001E-2</v>
      </c>
      <c r="AD908">
        <v>2858114.56</v>
      </c>
      <c r="AE908">
        <v>0</v>
      </c>
      <c r="AF908">
        <v>3055501.79</v>
      </c>
      <c r="AH908">
        <v>403596.22</v>
      </c>
      <c r="AJ908">
        <v>4213888.1399999997</v>
      </c>
      <c r="AK908">
        <v>7496404.1999999993</v>
      </c>
      <c r="AL908">
        <v>0.70143043756308232</v>
      </c>
      <c r="AO908">
        <v>272.95211013586629</v>
      </c>
      <c r="AP908">
        <v>3.028308825716735E-2</v>
      </c>
    </row>
    <row r="909" spans="1:42" x14ac:dyDescent="0.25">
      <c r="A909" t="s">
        <v>653</v>
      </c>
      <c r="B909" t="s">
        <v>654</v>
      </c>
      <c r="C909" t="s">
        <v>652</v>
      </c>
      <c r="D909" t="s">
        <v>102</v>
      </c>
      <c r="F909">
        <v>337.45</v>
      </c>
      <c r="H909">
        <v>25547657</v>
      </c>
      <c r="I909">
        <v>4384338.1900000004</v>
      </c>
      <c r="J909">
        <v>12992.55</v>
      </c>
      <c r="L909">
        <v>5.82</v>
      </c>
      <c r="M909">
        <v>5.82</v>
      </c>
      <c r="N909">
        <v>1963.95</v>
      </c>
      <c r="P909">
        <v>37.33</v>
      </c>
      <c r="Q909">
        <v>12597</v>
      </c>
      <c r="S909">
        <v>0.1933</v>
      </c>
      <c r="T909">
        <v>0.1933</v>
      </c>
      <c r="V909">
        <v>847492.57</v>
      </c>
      <c r="X909">
        <v>103150.73</v>
      </c>
      <c r="Y909">
        <v>2398870.6599999997</v>
      </c>
      <c r="Z909">
        <v>3349513.9599999995</v>
      </c>
      <c r="AA909">
        <v>0.76397253470084137</v>
      </c>
      <c r="AB909">
        <v>25547657</v>
      </c>
      <c r="AC909">
        <v>3.36785E-2</v>
      </c>
      <c r="AD909">
        <v>860406.76</v>
      </c>
      <c r="AE909">
        <v>2496.31</v>
      </c>
      <c r="AF909">
        <v>849988.88</v>
      </c>
      <c r="AH909">
        <v>307898.71000000002</v>
      </c>
      <c r="AJ909">
        <v>2326198.1</v>
      </c>
      <c r="AK909">
        <v>3279337.71</v>
      </c>
      <c r="AL909">
        <v>0.74796641314752221</v>
      </c>
      <c r="AO909">
        <v>305.67707808564234</v>
      </c>
      <c r="AP909">
        <v>3.1454744561821901E-2</v>
      </c>
    </row>
    <row r="910" spans="1:42" x14ac:dyDescent="0.25">
      <c r="A910" t="s">
        <v>657</v>
      </c>
      <c r="B910" t="s">
        <v>658</v>
      </c>
      <c r="C910" t="s">
        <v>652</v>
      </c>
      <c r="D910" t="s">
        <v>102</v>
      </c>
      <c r="F910">
        <v>389</v>
      </c>
      <c r="H910">
        <v>41457096</v>
      </c>
      <c r="I910">
        <v>4745113.3499999996</v>
      </c>
      <c r="J910">
        <v>12198.23</v>
      </c>
      <c r="L910">
        <v>8.73</v>
      </c>
      <c r="M910">
        <v>8.73</v>
      </c>
      <c r="N910">
        <v>3395.97</v>
      </c>
      <c r="P910">
        <v>10.24</v>
      </c>
      <c r="Q910">
        <v>3983.36</v>
      </c>
      <c r="S910">
        <v>0.3251</v>
      </c>
      <c r="T910">
        <v>0.3251</v>
      </c>
      <c r="V910">
        <v>1542636.35</v>
      </c>
      <c r="X910">
        <v>74100.820000000007</v>
      </c>
      <c r="Y910">
        <v>1330274.79</v>
      </c>
      <c r="Z910">
        <v>2947011.96</v>
      </c>
      <c r="AA910">
        <v>0.62106250001383001</v>
      </c>
      <c r="AB910">
        <v>41457096</v>
      </c>
      <c r="AC910">
        <v>3.0035300000000001E-2</v>
      </c>
      <c r="AD910">
        <v>1245176.31</v>
      </c>
      <c r="AE910">
        <v>0</v>
      </c>
      <c r="AF910">
        <v>1542636.35</v>
      </c>
      <c r="AH910">
        <v>89266.25</v>
      </c>
      <c r="AJ910">
        <v>1296448.46</v>
      </c>
      <c r="AK910">
        <v>2913185.63</v>
      </c>
      <c r="AL910">
        <v>0.61393383363539678</v>
      </c>
      <c r="AO910">
        <v>190.49053984575838</v>
      </c>
      <c r="AP910">
        <v>2.543635367307507E-2</v>
      </c>
    </row>
    <row r="911" spans="1:42" x14ac:dyDescent="0.25">
      <c r="A911" t="s">
        <v>824</v>
      </c>
      <c r="B911" t="s">
        <v>825</v>
      </c>
      <c r="C911" t="s">
        <v>823</v>
      </c>
      <c r="D911" t="s">
        <v>102</v>
      </c>
      <c r="F911">
        <v>354.75</v>
      </c>
      <c r="H911">
        <v>97931066</v>
      </c>
      <c r="I911">
        <v>4444070.25</v>
      </c>
      <c r="J911">
        <v>12527.32</v>
      </c>
      <c r="L911">
        <v>22.03</v>
      </c>
      <c r="M911">
        <v>22.03</v>
      </c>
      <c r="N911">
        <v>7815.14</v>
      </c>
      <c r="P911">
        <v>102.01</v>
      </c>
      <c r="Q911">
        <v>36188.04</v>
      </c>
      <c r="S911">
        <v>0.92369999999999997</v>
      </c>
      <c r="T911">
        <v>0.9</v>
      </c>
      <c r="V911">
        <v>3999663.22</v>
      </c>
      <c r="X911">
        <v>184660.2</v>
      </c>
      <c r="Y911">
        <v>663587.90000000014</v>
      </c>
      <c r="Z911">
        <v>4847911.32</v>
      </c>
      <c r="AA911">
        <v>1</v>
      </c>
      <c r="AB911">
        <v>97931066</v>
      </c>
      <c r="AC911">
        <v>4.6520899999999997E-2</v>
      </c>
      <c r="AD911">
        <v>4555841.32</v>
      </c>
      <c r="AE911">
        <v>500560.29</v>
      </c>
      <c r="AF911">
        <v>4500223.51</v>
      </c>
      <c r="AH911">
        <v>242855.69</v>
      </c>
      <c r="AJ911">
        <v>663587.9</v>
      </c>
      <c r="AK911">
        <v>5348471.6100000003</v>
      </c>
      <c r="AL911">
        <v>1.2035074400545311</v>
      </c>
      <c r="AO911">
        <v>520.5361522198732</v>
      </c>
      <c r="AP911">
        <v>3.452578857383147E-2</v>
      </c>
    </row>
    <row r="912" spans="1:42" x14ac:dyDescent="0.25">
      <c r="A912" t="s">
        <v>1080</v>
      </c>
      <c r="B912" t="s">
        <v>1081</v>
      </c>
      <c r="C912" t="s">
        <v>1075</v>
      </c>
      <c r="D912" t="s">
        <v>211</v>
      </c>
      <c r="F912">
        <v>308.89999999999998</v>
      </c>
      <c r="H912">
        <v>97591712</v>
      </c>
      <c r="I912">
        <v>3952135.97</v>
      </c>
      <c r="J912">
        <v>12794.22</v>
      </c>
      <c r="L912">
        <v>24.69</v>
      </c>
      <c r="M912">
        <v>17.09</v>
      </c>
      <c r="N912">
        <v>5279.1</v>
      </c>
      <c r="P912">
        <v>26.62</v>
      </c>
      <c r="Q912">
        <v>8222.91</v>
      </c>
      <c r="S912">
        <v>0.76749999999999996</v>
      </c>
      <c r="T912">
        <v>0.76749999999999996</v>
      </c>
      <c r="V912">
        <v>3033264.35</v>
      </c>
      <c r="X912">
        <v>247608.35</v>
      </c>
      <c r="Y912">
        <v>309238.90999999997</v>
      </c>
      <c r="Z912">
        <v>3590111.6100000003</v>
      </c>
      <c r="AA912">
        <v>0.90839779735614723</v>
      </c>
      <c r="AB912">
        <v>97591712</v>
      </c>
      <c r="AC912">
        <v>3.1000799999999998E-2</v>
      </c>
      <c r="AD912">
        <v>3025421.14</v>
      </c>
      <c r="AE912">
        <v>0</v>
      </c>
      <c r="AF912">
        <v>3033264.35</v>
      </c>
      <c r="AH912">
        <v>68348.39</v>
      </c>
      <c r="AJ912">
        <v>302978.03999999998</v>
      </c>
      <c r="AK912">
        <v>3583850.74</v>
      </c>
      <c r="AL912">
        <v>0.90681362362135531</v>
      </c>
      <c r="AO912">
        <v>801.58093234056332</v>
      </c>
      <c r="AP912">
        <v>6.9090028565196332E-2</v>
      </c>
    </row>
    <row r="913" spans="1:42" x14ac:dyDescent="0.25">
      <c r="A913" t="s">
        <v>1082</v>
      </c>
      <c r="B913" t="s">
        <v>1083</v>
      </c>
      <c r="C913" t="s">
        <v>1075</v>
      </c>
      <c r="D913" t="s">
        <v>211</v>
      </c>
      <c r="F913">
        <v>87.8</v>
      </c>
      <c r="H913">
        <v>42277224</v>
      </c>
      <c r="I913">
        <v>1029748.43</v>
      </c>
      <c r="J913">
        <v>11728.34</v>
      </c>
      <c r="L913">
        <v>41.05</v>
      </c>
      <c r="M913">
        <v>28.41</v>
      </c>
      <c r="N913">
        <v>2494.39</v>
      </c>
      <c r="P913">
        <v>271.58999999999997</v>
      </c>
      <c r="Q913">
        <v>23845.599999999999</v>
      </c>
      <c r="S913">
        <v>0.99019999999999997</v>
      </c>
      <c r="T913">
        <v>0.9</v>
      </c>
      <c r="V913">
        <v>926773.58</v>
      </c>
      <c r="X913">
        <v>25052.06</v>
      </c>
      <c r="Y913">
        <v>42091.81</v>
      </c>
      <c r="Z913">
        <v>993917.45</v>
      </c>
      <c r="AA913">
        <v>0.96520414214178496</v>
      </c>
      <c r="AB913">
        <v>42277224</v>
      </c>
      <c r="AC913">
        <v>2.56884E-2</v>
      </c>
      <c r="AD913">
        <v>1086034.24</v>
      </c>
      <c r="AE913">
        <v>143334.59</v>
      </c>
      <c r="AF913">
        <v>1070108.17</v>
      </c>
      <c r="AH913">
        <v>4377.1499999999996</v>
      </c>
      <c r="AJ913">
        <v>41939.5</v>
      </c>
      <c r="AK913">
        <v>1137099.73</v>
      </c>
      <c r="AL913">
        <v>1.1042500254164018</v>
      </c>
      <c r="AO913">
        <v>285.3309794988611</v>
      </c>
      <c r="AP913">
        <v>2.2031541595740244E-2</v>
      </c>
    </row>
    <row r="914" spans="1:42" x14ac:dyDescent="0.25">
      <c r="A914" t="s">
        <v>1086</v>
      </c>
      <c r="B914" t="s">
        <v>1087</v>
      </c>
      <c r="C914" t="s">
        <v>1075</v>
      </c>
      <c r="D914" t="s">
        <v>211</v>
      </c>
      <c r="F914">
        <v>742.63</v>
      </c>
      <c r="H914">
        <v>220751881</v>
      </c>
      <c r="I914">
        <v>9935537.9700000007</v>
      </c>
      <c r="J914">
        <v>13378.85</v>
      </c>
      <c r="L914">
        <v>22.21</v>
      </c>
      <c r="M914">
        <v>15.37</v>
      </c>
      <c r="N914">
        <v>11414.22</v>
      </c>
      <c r="P914">
        <v>11.83</v>
      </c>
      <c r="Q914">
        <v>8785.31</v>
      </c>
      <c r="S914">
        <v>0.68689999999999996</v>
      </c>
      <c r="T914">
        <v>0.68689999999999996</v>
      </c>
      <c r="V914">
        <v>6824721.0300000003</v>
      </c>
      <c r="X914">
        <v>123054.16</v>
      </c>
      <c r="Y914">
        <v>1090985.02</v>
      </c>
      <c r="Z914">
        <v>8038760.2100000009</v>
      </c>
      <c r="AA914">
        <v>0.80909158963236294</v>
      </c>
      <c r="AB914">
        <v>220751881</v>
      </c>
      <c r="AC914">
        <v>1.8398399999999999E-2</v>
      </c>
      <c r="AD914">
        <v>4061481.4</v>
      </c>
      <c r="AE914">
        <v>0</v>
      </c>
      <c r="AF914">
        <v>6824721.0300000003</v>
      </c>
      <c r="AH914">
        <v>176247.82</v>
      </c>
      <c r="AJ914">
        <v>1057337.82</v>
      </c>
      <c r="AK914">
        <v>8005113.0100000007</v>
      </c>
      <c r="AL914">
        <v>0.80570503924107095</v>
      </c>
      <c r="AO914">
        <v>165.70049688270069</v>
      </c>
      <c r="AP914">
        <v>1.5371945386190118E-2</v>
      </c>
    </row>
    <row r="915" spans="1:42" x14ac:dyDescent="0.25">
      <c r="A915" t="s">
        <v>1088</v>
      </c>
      <c r="B915" t="s">
        <v>1089</v>
      </c>
      <c r="C915" t="s">
        <v>1075</v>
      </c>
      <c r="D915" t="s">
        <v>211</v>
      </c>
      <c r="F915">
        <v>164.97</v>
      </c>
      <c r="H915">
        <v>22422149</v>
      </c>
      <c r="I915">
        <v>2135996.56</v>
      </c>
      <c r="J915">
        <v>12947.78</v>
      </c>
      <c r="L915">
        <v>10.49</v>
      </c>
      <c r="M915">
        <v>7.26</v>
      </c>
      <c r="N915">
        <v>1197.68</v>
      </c>
      <c r="P915">
        <v>21.8</v>
      </c>
      <c r="Q915">
        <v>3596.34</v>
      </c>
      <c r="S915">
        <v>0.25409999999999999</v>
      </c>
      <c r="T915">
        <v>0.25409999999999999</v>
      </c>
      <c r="V915">
        <v>542756.72</v>
      </c>
      <c r="X915">
        <v>51400.38</v>
      </c>
      <c r="Y915">
        <v>1028642.92</v>
      </c>
      <c r="Z915">
        <v>1622800.02</v>
      </c>
      <c r="AA915">
        <v>0.75973906062844965</v>
      </c>
      <c r="AB915">
        <v>22422149</v>
      </c>
      <c r="AC915">
        <v>2.4260500000000001E-2</v>
      </c>
      <c r="AD915">
        <v>543972.54</v>
      </c>
      <c r="AE915">
        <v>308.93</v>
      </c>
      <c r="AF915">
        <v>543065.65</v>
      </c>
      <c r="AH915">
        <v>70581.88</v>
      </c>
      <c r="AJ915">
        <v>1011684.85</v>
      </c>
      <c r="AK915">
        <v>1606150.88</v>
      </c>
      <c r="AL915">
        <v>0.75194450687692116</v>
      </c>
      <c r="AO915">
        <v>311.57410438261502</v>
      </c>
      <c r="AP915">
        <v>3.20022113987199E-2</v>
      </c>
    </row>
    <row r="916" spans="1:42" x14ac:dyDescent="0.25">
      <c r="A916" t="s">
        <v>1870</v>
      </c>
      <c r="B916" t="s">
        <v>1871</v>
      </c>
      <c r="C916" t="s">
        <v>1856</v>
      </c>
      <c r="D916" t="s">
        <v>102</v>
      </c>
      <c r="F916">
        <v>2192.5300000000002</v>
      </c>
      <c r="H916">
        <v>276217523</v>
      </c>
      <c r="I916">
        <v>26005870.760000002</v>
      </c>
      <c r="J916">
        <v>11861.12</v>
      </c>
      <c r="L916">
        <v>10.62</v>
      </c>
      <c r="M916">
        <v>10.62</v>
      </c>
      <c r="N916">
        <v>23284.66</v>
      </c>
      <c r="P916">
        <v>1.71</v>
      </c>
      <c r="Q916">
        <v>3749.22</v>
      </c>
      <c r="S916">
        <v>0.42630000000000001</v>
      </c>
      <c r="T916">
        <v>0.42630000000000001</v>
      </c>
      <c r="V916">
        <v>11086302.699999999</v>
      </c>
      <c r="X916">
        <v>128578.67</v>
      </c>
      <c r="Y916">
        <v>7141019.2499999991</v>
      </c>
      <c r="Z916">
        <v>18355900.619999997</v>
      </c>
      <c r="AA916">
        <v>0.70583680082858324</v>
      </c>
      <c r="AB916">
        <v>276217523</v>
      </c>
      <c r="AC916">
        <v>3.3339100000000003E-2</v>
      </c>
      <c r="AD916">
        <v>9208843.6199999992</v>
      </c>
      <c r="AE916">
        <v>0</v>
      </c>
      <c r="AF916">
        <v>11086302.699999999</v>
      </c>
      <c r="AH916">
        <v>95374.3</v>
      </c>
      <c r="AJ916">
        <v>7112963.6399999997</v>
      </c>
      <c r="AK916">
        <v>18327845.009999998</v>
      </c>
      <c r="AL916">
        <v>0.70475798250102495</v>
      </c>
      <c r="AO916">
        <v>58.643972944497904</v>
      </c>
      <c r="AP916">
        <v>7.015482176428554E-3</v>
      </c>
    </row>
    <row r="917" spans="1:42" x14ac:dyDescent="0.25">
      <c r="A917" t="s">
        <v>1991</v>
      </c>
      <c r="B917" t="s">
        <v>1992</v>
      </c>
      <c r="C917" t="s">
        <v>1984</v>
      </c>
      <c r="D917" t="s">
        <v>211</v>
      </c>
      <c r="F917">
        <v>4031.96</v>
      </c>
      <c r="H917">
        <v>1115285955</v>
      </c>
      <c r="I917">
        <v>54445483.210000001</v>
      </c>
      <c r="J917">
        <v>13503.47</v>
      </c>
      <c r="L917">
        <v>20.48</v>
      </c>
      <c r="M917">
        <v>14.17</v>
      </c>
      <c r="N917">
        <v>57132.87</v>
      </c>
      <c r="P917">
        <v>5.01</v>
      </c>
      <c r="Q917">
        <v>20200.11</v>
      </c>
      <c r="S917">
        <v>0.62439999999999996</v>
      </c>
      <c r="T917">
        <v>0.62439999999999996</v>
      </c>
      <c r="V917">
        <v>33995759.710000001</v>
      </c>
      <c r="X917">
        <v>830254.92</v>
      </c>
      <c r="Y917">
        <v>4969407.7299999986</v>
      </c>
      <c r="Z917">
        <v>39795422.359999999</v>
      </c>
      <c r="AA917">
        <v>0.73092238352456707</v>
      </c>
      <c r="AB917">
        <v>1155215668</v>
      </c>
      <c r="AC917">
        <v>3.2141599999999999E-2</v>
      </c>
      <c r="AD917">
        <v>37130479.909999996</v>
      </c>
      <c r="AE917">
        <v>1957319.29</v>
      </c>
      <c r="AF917">
        <v>35953079</v>
      </c>
      <c r="AH917">
        <v>837862.89</v>
      </c>
      <c r="AJ917">
        <v>4743957.58</v>
      </c>
      <c r="AK917">
        <v>41527291.5</v>
      </c>
      <c r="AL917">
        <v>0.76273161797143685</v>
      </c>
      <c r="AO917">
        <v>205.91844165120688</v>
      </c>
      <c r="AP917">
        <v>1.9992994727334915E-2</v>
      </c>
    </row>
    <row r="918" spans="1:42" x14ac:dyDescent="0.25">
      <c r="A918" t="s">
        <v>1993</v>
      </c>
      <c r="B918" t="s">
        <v>1994</v>
      </c>
      <c r="C918" t="s">
        <v>1984</v>
      </c>
      <c r="D918" t="s">
        <v>211</v>
      </c>
      <c r="F918">
        <v>3768.25</v>
      </c>
      <c r="H918">
        <v>1079359042</v>
      </c>
      <c r="I918">
        <v>46692780.909999996</v>
      </c>
      <c r="J918">
        <v>12391.1</v>
      </c>
      <c r="L918">
        <v>23.11</v>
      </c>
      <c r="M918">
        <v>15.99</v>
      </c>
      <c r="N918">
        <v>60254.31</v>
      </c>
      <c r="P918">
        <v>16.48</v>
      </c>
      <c r="Q918">
        <v>62100.76</v>
      </c>
      <c r="S918">
        <v>0.71730000000000005</v>
      </c>
      <c r="T918">
        <v>0.71730000000000005</v>
      </c>
      <c r="V918">
        <v>33492731.739999998</v>
      </c>
      <c r="X918">
        <v>320543.11</v>
      </c>
      <c r="Y918">
        <v>3558071.65</v>
      </c>
      <c r="Z918">
        <v>37371346.5</v>
      </c>
      <c r="AA918">
        <v>0.80036668991793414</v>
      </c>
      <c r="AB918">
        <v>1108555616</v>
      </c>
      <c r="AC918">
        <v>3.8807399999999999E-2</v>
      </c>
      <c r="AD918">
        <v>43020161.210000001</v>
      </c>
      <c r="AE918">
        <v>6834025.1500000004</v>
      </c>
      <c r="AF918">
        <v>40326756.890000001</v>
      </c>
      <c r="AH918">
        <v>279904.15000000002</v>
      </c>
      <c r="AJ918">
        <v>3502193.45</v>
      </c>
      <c r="AK918">
        <v>44149493.450000003</v>
      </c>
      <c r="AL918">
        <v>0.94553146309914238</v>
      </c>
      <c r="AO918">
        <v>85.064183639620509</v>
      </c>
      <c r="AP918">
        <v>7.260402893705227E-3</v>
      </c>
    </row>
    <row r="919" spans="1:42" x14ac:dyDescent="0.25">
      <c r="A919" t="s">
        <v>1995</v>
      </c>
      <c r="B919" t="s">
        <v>1996</v>
      </c>
      <c r="C919" t="s">
        <v>1984</v>
      </c>
      <c r="D919" t="s">
        <v>211</v>
      </c>
      <c r="F919">
        <v>412.5</v>
      </c>
      <c r="H919">
        <v>305440047</v>
      </c>
      <c r="I919">
        <v>6371324.29</v>
      </c>
      <c r="J919">
        <v>15445.63</v>
      </c>
      <c r="L919">
        <v>47.93</v>
      </c>
      <c r="M919">
        <v>33.18</v>
      </c>
      <c r="N919">
        <v>13686.75</v>
      </c>
      <c r="P919">
        <v>451.56</v>
      </c>
      <c r="Q919">
        <v>186268.5</v>
      </c>
      <c r="S919">
        <v>0.99860000000000004</v>
      </c>
      <c r="T919">
        <v>0.9</v>
      </c>
      <c r="V919">
        <v>5734191.8600000003</v>
      </c>
      <c r="X919">
        <v>1855383.41</v>
      </c>
      <c r="Y919">
        <v>1003453.46</v>
      </c>
      <c r="Z919">
        <v>8593028.7300000004</v>
      </c>
      <c r="AA919">
        <v>1</v>
      </c>
      <c r="AB919">
        <v>313694306</v>
      </c>
      <c r="AC919">
        <v>2.5517600000000001E-2</v>
      </c>
      <c r="AD919">
        <v>8004725.8200000003</v>
      </c>
      <c r="AE919">
        <v>2043480.56</v>
      </c>
      <c r="AF919">
        <v>7777672.4199999999</v>
      </c>
      <c r="AH919">
        <v>791350.83</v>
      </c>
      <c r="AJ919">
        <v>1003453.46</v>
      </c>
      <c r="AK919">
        <v>10636509.289999999</v>
      </c>
      <c r="AL919">
        <v>1.6694346113718219</v>
      </c>
      <c r="AO919">
        <v>4497.8991757575759</v>
      </c>
      <c r="AP919">
        <v>0.17443536778972721</v>
      </c>
    </row>
    <row r="920" spans="1:42" x14ac:dyDescent="0.25">
      <c r="A920" t="s">
        <v>2005</v>
      </c>
      <c r="B920" t="s">
        <v>2006</v>
      </c>
      <c r="C920" t="s">
        <v>1984</v>
      </c>
      <c r="D920" t="s">
        <v>211</v>
      </c>
      <c r="F920">
        <v>862.4</v>
      </c>
      <c r="H920">
        <v>295859947</v>
      </c>
      <c r="I920">
        <v>12040385.27</v>
      </c>
      <c r="J920">
        <v>13961.48</v>
      </c>
      <c r="L920">
        <v>24.57</v>
      </c>
      <c r="M920">
        <v>17.010000000000002</v>
      </c>
      <c r="N920">
        <v>14669.42</v>
      </c>
      <c r="P920">
        <v>25.8</v>
      </c>
      <c r="Q920">
        <v>22249.919999999998</v>
      </c>
      <c r="S920">
        <v>0.76400000000000001</v>
      </c>
      <c r="T920">
        <v>0.76400000000000001</v>
      </c>
      <c r="V920">
        <v>9198854.3399999999</v>
      </c>
      <c r="X920">
        <v>88470.51</v>
      </c>
      <c r="Y920">
        <v>1103980.74</v>
      </c>
      <c r="Z920">
        <v>10391305.59</v>
      </c>
      <c r="AA920">
        <v>0.86303763185145987</v>
      </c>
      <c r="AB920">
        <v>319545722</v>
      </c>
      <c r="AC920">
        <v>2.4452700000000001E-2</v>
      </c>
      <c r="AD920">
        <v>7813755.6699999999</v>
      </c>
      <c r="AE920">
        <v>0</v>
      </c>
      <c r="AF920">
        <v>9198854.3399999999</v>
      </c>
      <c r="AH920">
        <v>311835.99</v>
      </c>
      <c r="AJ920">
        <v>1061270.94</v>
      </c>
      <c r="AK920">
        <v>10348595.789999999</v>
      </c>
      <c r="AL920">
        <v>0.85949041977790464</v>
      </c>
      <c r="AO920">
        <v>102.58639842300556</v>
      </c>
      <c r="AP920">
        <v>8.5490352309914707E-3</v>
      </c>
    </row>
    <row r="921" spans="1:42" x14ac:dyDescent="0.25">
      <c r="A921" t="s">
        <v>2019</v>
      </c>
      <c r="B921" t="s">
        <v>2020</v>
      </c>
      <c r="C921" t="s">
        <v>1984</v>
      </c>
      <c r="D921" t="s">
        <v>211</v>
      </c>
      <c r="F921">
        <v>2530.5</v>
      </c>
      <c r="H921">
        <v>842601374</v>
      </c>
      <c r="I921">
        <v>29731772.629999999</v>
      </c>
      <c r="J921">
        <v>11749.36</v>
      </c>
      <c r="L921">
        <v>28.34</v>
      </c>
      <c r="M921">
        <v>19.62</v>
      </c>
      <c r="N921">
        <v>49648.41</v>
      </c>
      <c r="P921">
        <v>59.13</v>
      </c>
      <c r="Q921">
        <v>149628.46</v>
      </c>
      <c r="S921">
        <v>0.8619</v>
      </c>
      <c r="T921">
        <v>0.8619</v>
      </c>
      <c r="V921">
        <v>25625814.82</v>
      </c>
      <c r="X921">
        <v>186520.72</v>
      </c>
      <c r="Y921">
        <v>1854512.18</v>
      </c>
      <c r="Z921">
        <v>27666847.719999999</v>
      </c>
      <c r="AA921">
        <v>0.93054820727653331</v>
      </c>
      <c r="AB921">
        <v>843875819</v>
      </c>
      <c r="AC921">
        <v>3.4726800000000002E-2</v>
      </c>
      <c r="AD921">
        <v>29305106.789999999</v>
      </c>
      <c r="AE921">
        <v>3171181.74</v>
      </c>
      <c r="AF921">
        <v>28796996.559999999</v>
      </c>
      <c r="AH921">
        <v>70879.3</v>
      </c>
      <c r="AJ921">
        <v>1849589.48</v>
      </c>
      <c r="AK921">
        <v>30833106.759999998</v>
      </c>
      <c r="AL921">
        <v>1.0370423298908431</v>
      </c>
      <c r="AO921">
        <v>73.709037739577155</v>
      </c>
      <c r="AP921">
        <v>6.0493651013453697E-3</v>
      </c>
    </row>
    <row r="922" spans="1:42" x14ac:dyDescent="0.25">
      <c r="A922" t="s">
        <v>2025</v>
      </c>
      <c r="B922" t="s">
        <v>2026</v>
      </c>
      <c r="C922" t="s">
        <v>1984</v>
      </c>
      <c r="D922" t="s">
        <v>102</v>
      </c>
      <c r="F922">
        <v>1091.25</v>
      </c>
      <c r="H922">
        <v>152835768</v>
      </c>
      <c r="I922">
        <v>14586424.66</v>
      </c>
      <c r="J922">
        <v>13366.71</v>
      </c>
      <c r="L922">
        <v>10.47</v>
      </c>
      <c r="M922">
        <v>10.47</v>
      </c>
      <c r="N922">
        <v>11425.38</v>
      </c>
      <c r="P922">
        <v>2.13</v>
      </c>
      <c r="Q922">
        <v>2324.36</v>
      </c>
      <c r="S922">
        <v>0.41799999999999998</v>
      </c>
      <c r="T922">
        <v>0.41799999999999998</v>
      </c>
      <c r="V922">
        <v>6097125.5</v>
      </c>
      <c r="X922">
        <v>229122.73</v>
      </c>
      <c r="Y922">
        <v>1881328.3000000003</v>
      </c>
      <c r="Z922">
        <v>8207576.5300000012</v>
      </c>
      <c r="AA922">
        <v>0.56268597146409971</v>
      </c>
      <c r="AB922">
        <v>155293005</v>
      </c>
      <c r="AC922">
        <v>4.9520099999999997E-2</v>
      </c>
      <c r="AD922">
        <v>7690125.1299999999</v>
      </c>
      <c r="AE922">
        <v>665873.84</v>
      </c>
      <c r="AF922">
        <v>6762999.3399999999</v>
      </c>
      <c r="AH922">
        <v>120346.97</v>
      </c>
      <c r="AJ922">
        <v>1828698.88</v>
      </c>
      <c r="AK922">
        <v>8820820.9499999993</v>
      </c>
      <c r="AL922">
        <v>0.6047281054547331</v>
      </c>
      <c r="AO922">
        <v>209.96355555555556</v>
      </c>
      <c r="AP922">
        <v>2.5975216059679802E-2</v>
      </c>
    </row>
    <row r="923" spans="1:42" x14ac:dyDescent="0.25">
      <c r="A923" t="s">
        <v>2027</v>
      </c>
      <c r="B923" t="s">
        <v>2028</v>
      </c>
      <c r="C923" t="s">
        <v>1984</v>
      </c>
      <c r="D923" t="s">
        <v>102</v>
      </c>
      <c r="F923">
        <v>4449.05</v>
      </c>
      <c r="H923">
        <v>590987244</v>
      </c>
      <c r="I923">
        <v>64860950.829999998</v>
      </c>
      <c r="J923">
        <v>14578.6</v>
      </c>
      <c r="L923">
        <v>9.11</v>
      </c>
      <c r="M923">
        <v>9.11</v>
      </c>
      <c r="N923">
        <v>40530.839999999997</v>
      </c>
      <c r="P923">
        <v>7.95</v>
      </c>
      <c r="Q923">
        <v>35369.94</v>
      </c>
      <c r="S923">
        <v>0.34470000000000001</v>
      </c>
      <c r="T923">
        <v>0.34470000000000001</v>
      </c>
      <c r="V923">
        <v>22357569.75</v>
      </c>
      <c r="X923">
        <v>1038130.38</v>
      </c>
      <c r="Y923">
        <v>17521851.59</v>
      </c>
      <c r="Z923">
        <v>40917551.719999999</v>
      </c>
      <c r="AA923">
        <v>0.63085032205655689</v>
      </c>
      <c r="AB923">
        <v>612906402</v>
      </c>
      <c r="AC923">
        <v>6.4283999999999994E-2</v>
      </c>
      <c r="AD923">
        <v>39400075.140000001</v>
      </c>
      <c r="AE923">
        <v>5874551.5999999996</v>
      </c>
      <c r="AF923">
        <v>28232121.350000001</v>
      </c>
      <c r="AH923">
        <v>2939580.01</v>
      </c>
      <c r="AJ923">
        <v>16436706.57</v>
      </c>
      <c r="AK923">
        <v>45706958.299999997</v>
      </c>
      <c r="AL923">
        <v>0.7046914625071955</v>
      </c>
      <c r="AO923">
        <v>233.33753947471931</v>
      </c>
      <c r="AP923">
        <v>2.2712742624135637E-2</v>
      </c>
    </row>
    <row r="924" spans="1:42" x14ac:dyDescent="0.25">
      <c r="A924" t="s">
        <v>2037</v>
      </c>
      <c r="B924" t="s">
        <v>2038</v>
      </c>
      <c r="C924" t="s">
        <v>1984</v>
      </c>
      <c r="D924" t="s">
        <v>102</v>
      </c>
      <c r="F924">
        <v>1399.71</v>
      </c>
      <c r="H924">
        <v>366401382</v>
      </c>
      <c r="I924">
        <v>18064637.170000002</v>
      </c>
      <c r="J924">
        <v>12905.98</v>
      </c>
      <c r="L924">
        <v>20.28</v>
      </c>
      <c r="M924">
        <v>20.28</v>
      </c>
      <c r="N924">
        <v>28386.11</v>
      </c>
      <c r="P924">
        <v>69.72</v>
      </c>
      <c r="Q924">
        <v>97587.78</v>
      </c>
      <c r="S924">
        <v>0.88149999999999995</v>
      </c>
      <c r="T924">
        <v>0.88149999999999995</v>
      </c>
      <c r="V924">
        <v>15923977.66</v>
      </c>
      <c r="X924">
        <v>609604.68999999994</v>
      </c>
      <c r="Y924">
        <v>1563555.18</v>
      </c>
      <c r="Z924">
        <v>18097137.530000001</v>
      </c>
      <c r="AA924">
        <v>1</v>
      </c>
      <c r="AB924">
        <v>372288482</v>
      </c>
      <c r="AC924">
        <v>2.8953599999999999E-2</v>
      </c>
      <c r="AD924">
        <v>10779091.789999999</v>
      </c>
      <c r="AE924">
        <v>0</v>
      </c>
      <c r="AF924">
        <v>15923977.66</v>
      </c>
      <c r="AH924">
        <v>190932.4</v>
      </c>
      <c r="AJ924">
        <v>1563555.18</v>
      </c>
      <c r="AK924">
        <v>18097137.530000001</v>
      </c>
      <c r="AL924">
        <v>1.0017991150164904</v>
      </c>
      <c r="AO924">
        <v>435.52213672832227</v>
      </c>
      <c r="AP924">
        <v>3.3685144348903004E-2</v>
      </c>
    </row>
    <row r="925" spans="1:42" x14ac:dyDescent="0.25">
      <c r="A925" t="s">
        <v>2039</v>
      </c>
      <c r="B925" t="s">
        <v>2040</v>
      </c>
      <c r="C925" t="s">
        <v>1984</v>
      </c>
      <c r="D925" t="s">
        <v>102</v>
      </c>
      <c r="F925">
        <v>1260.69</v>
      </c>
      <c r="H925">
        <v>222636991</v>
      </c>
      <c r="I925">
        <v>17193994.699999999</v>
      </c>
      <c r="J925">
        <v>13638.55</v>
      </c>
      <c r="L925">
        <v>12.94</v>
      </c>
      <c r="M925">
        <v>12.94</v>
      </c>
      <c r="N925">
        <v>16313.32</v>
      </c>
      <c r="P925">
        <v>1.02</v>
      </c>
      <c r="Q925">
        <v>1285.9000000000001</v>
      </c>
      <c r="S925">
        <v>0.55679999999999996</v>
      </c>
      <c r="T925">
        <v>0.55679999999999996</v>
      </c>
      <c r="V925">
        <v>9573616.2400000002</v>
      </c>
      <c r="X925">
        <v>439763.1</v>
      </c>
      <c r="Y925">
        <v>2543089.9699999997</v>
      </c>
      <c r="Z925">
        <v>12556469.309999999</v>
      </c>
      <c r="AA925">
        <v>0.73028226011957531</v>
      </c>
      <c r="AB925">
        <v>239572837</v>
      </c>
      <c r="AC925">
        <v>2.9834900000000001E-2</v>
      </c>
      <c r="AD925">
        <v>7147631.6299999999</v>
      </c>
      <c r="AE925">
        <v>0</v>
      </c>
      <c r="AF925">
        <v>9573616.2400000002</v>
      </c>
      <c r="AH925">
        <v>388242.53</v>
      </c>
      <c r="AJ925">
        <v>2438374.0699999998</v>
      </c>
      <c r="AK925">
        <v>12451753.41</v>
      </c>
      <c r="AL925">
        <v>0.7241920000126556</v>
      </c>
      <c r="AO925">
        <v>348.82730885467481</v>
      </c>
      <c r="AP925">
        <v>3.5317363388101333E-2</v>
      </c>
    </row>
    <row r="926" spans="1:42" x14ac:dyDescent="0.25">
      <c r="A926" t="s">
        <v>2043</v>
      </c>
      <c r="B926" t="s">
        <v>2044</v>
      </c>
      <c r="C926" t="s">
        <v>1984</v>
      </c>
      <c r="D926" t="s">
        <v>102</v>
      </c>
      <c r="F926">
        <v>1392.36</v>
      </c>
      <c r="H926">
        <v>654714147</v>
      </c>
      <c r="I926">
        <v>18585040.059999999</v>
      </c>
      <c r="J926">
        <v>13347.86</v>
      </c>
      <c r="L926">
        <v>35.22</v>
      </c>
      <c r="M926">
        <v>35.22</v>
      </c>
      <c r="N926">
        <v>49038.91</v>
      </c>
      <c r="P926">
        <v>542.41999999999996</v>
      </c>
      <c r="Q926">
        <v>755243.91</v>
      </c>
      <c r="S926">
        <v>0.99950000000000006</v>
      </c>
      <c r="T926">
        <v>0.9</v>
      </c>
      <c r="V926">
        <v>16726536.050000001</v>
      </c>
      <c r="X926">
        <v>162390.35999999999</v>
      </c>
      <c r="Y926">
        <v>1171098.8199999998</v>
      </c>
      <c r="Z926">
        <v>18060025.23</v>
      </c>
      <c r="AA926">
        <v>0.97175067536550697</v>
      </c>
      <c r="AB926">
        <v>655019388</v>
      </c>
      <c r="AC926">
        <v>3.84993E-2</v>
      </c>
      <c r="AD926">
        <v>25217787.920000002</v>
      </c>
      <c r="AE926">
        <v>7642126.6799999997</v>
      </c>
      <c r="AF926">
        <v>24368662.73</v>
      </c>
      <c r="AH926">
        <v>386324.06</v>
      </c>
      <c r="AJ926">
        <v>1160185.42</v>
      </c>
      <c r="AK926">
        <v>25691238.509999998</v>
      </c>
      <c r="AL926">
        <v>1.3823612124083848</v>
      </c>
      <c r="AO926">
        <v>116.62957855726967</v>
      </c>
      <c r="AP926">
        <v>6.3208459154972824E-3</v>
      </c>
    </row>
    <row r="927" spans="1:42" x14ac:dyDescent="0.25">
      <c r="A927" t="s">
        <v>2045</v>
      </c>
      <c r="B927" t="s">
        <v>2046</v>
      </c>
      <c r="C927" t="s">
        <v>1984</v>
      </c>
      <c r="D927" t="s">
        <v>102</v>
      </c>
      <c r="F927">
        <v>15787.62</v>
      </c>
      <c r="H927">
        <v>2414534784</v>
      </c>
      <c r="I927">
        <v>236973378.27000001</v>
      </c>
      <c r="J927">
        <v>15010.07</v>
      </c>
      <c r="L927">
        <v>10.18</v>
      </c>
      <c r="M927">
        <v>10.18</v>
      </c>
      <c r="N927">
        <v>160717.97</v>
      </c>
      <c r="P927">
        <v>3.06</v>
      </c>
      <c r="Q927">
        <v>48310.11</v>
      </c>
      <c r="S927">
        <v>0.40210000000000001</v>
      </c>
      <c r="T927">
        <v>0.40210000000000001</v>
      </c>
      <c r="V927">
        <v>95286995.400000006</v>
      </c>
      <c r="X927">
        <v>9853881.3399999999</v>
      </c>
      <c r="Y927">
        <v>48497094.530000001</v>
      </c>
      <c r="Z927">
        <v>153637971.27000001</v>
      </c>
      <c r="AA927">
        <v>0.64833430823166027</v>
      </c>
      <c r="AB927">
        <v>2562602156</v>
      </c>
      <c r="AC927">
        <v>5.5919499999999997E-2</v>
      </c>
      <c r="AD927">
        <v>143299431.25999999</v>
      </c>
      <c r="AE927">
        <v>19305800.449999999</v>
      </c>
      <c r="AF927">
        <v>114592795.84999999</v>
      </c>
      <c r="AH927">
        <v>9417963.3699999992</v>
      </c>
      <c r="AJ927">
        <v>45185119.920000002</v>
      </c>
      <c r="AK927">
        <v>169631797.11000001</v>
      </c>
      <c r="AL927">
        <v>0.71582638669533116</v>
      </c>
      <c r="AO927">
        <v>624.1524270282664</v>
      </c>
      <c r="AP927">
        <v>5.808982459585757E-2</v>
      </c>
    </row>
    <row r="928" spans="1:42" x14ac:dyDescent="0.25">
      <c r="F928">
        <v>1890684.39</v>
      </c>
      <c r="G928">
        <v>7</v>
      </c>
      <c r="H928">
        <v>449807583511</v>
      </c>
      <c r="I928">
        <v>26943305248.979984</v>
      </c>
      <c r="J928">
        <v>12166922.100000003</v>
      </c>
      <c r="L928">
        <v>15967.350000000013</v>
      </c>
      <c r="M928">
        <v>10997.590000000009</v>
      </c>
      <c r="N928">
        <v>22569101.949999981</v>
      </c>
      <c r="P928">
        <v>88148.299999999945</v>
      </c>
      <c r="Q928">
        <v>94419899.830000028</v>
      </c>
      <c r="S928">
        <v>407.87920000000065</v>
      </c>
      <c r="T928">
        <v>407.54079999999993</v>
      </c>
      <c r="V928">
        <v>12308072849.009985</v>
      </c>
      <c r="X928">
        <v>722317247.78000021</v>
      </c>
      <c r="Y928">
        <v>7142965469.4599934</v>
      </c>
      <c r="Z928">
        <v>20173355566.249992</v>
      </c>
      <c r="AA928">
        <v>693.15318132717005</v>
      </c>
      <c r="AB928">
        <v>496673895525</v>
      </c>
      <c r="AC928">
        <v>29.890832700000036</v>
      </c>
      <c r="AD928">
        <v>15695410430.860008</v>
      </c>
      <c r="AE928">
        <v>1972564141.4299998</v>
      </c>
      <c r="AF928">
        <v>13613456990.440004</v>
      </c>
      <c r="AH928">
        <v>1741234852.6000001</v>
      </c>
      <c r="AI928">
        <v>1741234852.6000001</v>
      </c>
      <c r="AJ928">
        <v>6711031344.0299959</v>
      </c>
      <c r="AK928">
        <v>21046805582.249958</v>
      </c>
      <c r="AL928">
        <v>766.64582419348812</v>
      </c>
    </row>
  </sheetData>
  <sheetProtection algorithmName="SHA-512" hashValue="5eoMTvyLcMmzq666H4UGSyIyBfMU0x2ZAo8hAEZL5Wew1KyuQJ9VsXY0BNJeehU/jHqsjV9WvxRCbO99lvDClw==" saltValue="tK9iKz1dOV6c5wsp5ruFW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988822C20F24E83D1DD5E4C131AA0" ma:contentTypeVersion="34" ma:contentTypeDescription="Create a new document." ma:contentTypeScope="" ma:versionID="4b1350e5a6489754c8f29ece2deba063">
  <xsd:schema xmlns:xsd="http://www.w3.org/2001/XMLSchema" xmlns:xs="http://www.w3.org/2001/XMLSchema" xmlns:p="http://schemas.microsoft.com/office/2006/metadata/properties" xmlns:ns1="http://schemas.microsoft.com/sharepoint/v3" xmlns:ns2="6ce3111e-7420-4802-b50a-75d4e9a0b980" xmlns:ns3="d21dc803-237d-4c68-8692-8d731fd29118" xmlns:ns4="4d435f69-8686-490b-bd6d-b153bf22ab50" targetNamespace="http://schemas.microsoft.com/office/2006/metadata/properties" ma:root="true" ma:fieldsID="63cce504722e3eb21ef9b21aa5634996" ns1:_="" ns2:_="" ns3:_="" ns4:_="">
    <xsd:import namespace="http://schemas.microsoft.com/sharepoint/v3"/>
    <xsd:import namespace="6ce3111e-7420-4802-b50a-75d4e9a0b980"/>
    <xsd:import namespace="d21dc803-237d-4c68-8692-8d731fd29118"/>
    <xsd:import namespace="4d435f69-8686-490b-bd6d-b153bf22ab50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Sort_x0020_Order" minOccurs="0"/>
                <xsd:element ref="ns3:DisplayPage" minOccurs="0"/>
                <xsd:element ref="ns3:ParagraphBeforeLink" minOccurs="0"/>
                <xsd:element ref="ns3:ParagraphAfterLink" minOccurs="0"/>
                <xsd:element ref="ns4:Divisions" minOccurs="0"/>
                <xsd:element ref="ns2:TargetAudience" minOccurs="0"/>
                <xsd:element ref="ns2:Archive" minOccurs="0"/>
                <xsd:element ref="ns2:Archive_x0020_Date" minOccurs="0"/>
                <xsd:element ref="ns3:Grouping" minOccurs="0"/>
                <xsd:element ref="ns3:Subgroup" minOccurs="0"/>
                <xsd:element ref="ns3:Linked_x0020_on_x0020_Page" minOccurs="0"/>
                <xsd:element ref="ns3:Year" minOccurs="0"/>
                <xsd:element ref="ns2:MediaType" minOccurs="0"/>
                <xsd:element ref="ns1:PublishingStartDate" minOccurs="0"/>
                <xsd:element ref="ns1:PublishingExpirationDate" minOccurs="0"/>
                <xsd:element ref="ns2:TaxKeywordTaxHTField" minOccurs="0"/>
                <xsd:element ref="ns2:TaxCatchAll" minOccurs="0"/>
                <xsd:element ref="ns3:OriginalModifiedDate" minOccurs="0"/>
                <xsd:element ref="ns3:AdditionalPageInfo" minOccurs="0"/>
                <xsd:element ref="ns2:SharedWithUsers" minOccurs="0"/>
                <xsd:element ref="ns3:ActiveInactive" minOccurs="0"/>
                <xsd:element ref="ns3:Subbullet" minOccurs="0"/>
                <xsd:element ref="ns3:Subheading" minOccurs="0"/>
                <xsd:element ref="ns3:LifetimeViews" minOccurs="0"/>
                <xsd:element ref="ns3:ModifiedBeforeRun" minOccurs="0"/>
                <xsd:element ref="ns3:Langu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3111e-7420-4802-b50a-75d4e9a0b980" elementFormDefault="qualified">
    <xsd:import namespace="http://schemas.microsoft.com/office/2006/documentManagement/types"/>
    <xsd:import namespace="http://schemas.microsoft.com/office/infopath/2007/PartnerControls"/>
    <xsd:element name="Heading" ma:index="1" nillable="true" ma:displayName="Heading" ma:internalName="Heading">
      <xsd:simpleType>
        <xsd:restriction base="dms:Text">
          <xsd:maxLength value="255"/>
        </xsd:restriction>
      </xsd:simpleType>
    </xsd:element>
    <xsd:element name="Sort_x0020_Order" ma:index="2" nillable="true" ma:displayName="Sort Order" ma:default="999" ma:internalName="Sort_x0020_Order" ma:percentage="FALSE">
      <xsd:simpleType>
        <xsd:restriction base="dms:Number"/>
      </xsd:simpleType>
    </xsd:element>
    <xsd:element name="TargetAudience" ma:index="7" nillable="true" ma:displayName="TargetAudience" ma:list="{5bf691bb-db4f-476f-a3f6-6f31e5686cd3}" ma:internalName="TargetAudience" ma:readOnly="false" ma:showField="Titl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" ma:index="9" nillable="true" ma:displayName="Archive" ma:default="0" ma:indexed="true" ma:internalName="Archive">
      <xsd:simpleType>
        <xsd:restriction base="dms:Boolean"/>
      </xsd:simpleType>
    </xsd:element>
    <xsd:element name="Archive_x0020_Date" ma:index="10" nillable="true" ma:displayName="Archive Date" ma:format="DateOnly" ma:internalName="Archive_x0020_Date">
      <xsd:simpleType>
        <xsd:restriction base="dms:DateTime"/>
      </xsd:simpleType>
    </xsd:element>
    <xsd:element name="MediaType" ma:index="15" nillable="true" ma:displayName="MediaType" ma:list="{bc78f13e-3434-4b26-85f6-c5eb735f129d}" ma:internalName="MediaType" ma:readOnly="false" ma:showField="MediaTyp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038a83e2-3cab-4ab1-90e8-f44282484cb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579831f0-4889-4cf1-9c1b-f4e5c0970170}" ma:internalName="TaxCatchAll" ma:showField="CatchAllData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dc803-237d-4c68-8692-8d731fd29118" elementFormDefault="qualified">
    <xsd:import namespace="http://schemas.microsoft.com/office/2006/documentManagement/types"/>
    <xsd:import namespace="http://schemas.microsoft.com/office/infopath/2007/PartnerControls"/>
    <xsd:element name="DisplayPage" ma:index="3" nillable="true" ma:displayName="DisplayPage" ma:indexed="true" ma:internalName="DisplayPage">
      <xsd:simpleType>
        <xsd:restriction base="dms:Text">
          <xsd:maxLength value="255"/>
        </xsd:restriction>
      </xsd:simpleType>
    </xsd:element>
    <xsd:element name="ParagraphBeforeLink" ma:index="4" nillable="true" ma:displayName="ParagraphBeforeLink" ma:internalName="ParagraphBeforeLink">
      <xsd:simpleType>
        <xsd:restriction base="dms:Note"/>
      </xsd:simpleType>
    </xsd:element>
    <xsd:element name="ParagraphAfterLink" ma:index="5" nillable="true" ma:displayName="ParagraphAfterLink" ma:internalName="ParagraphAfterLink">
      <xsd:simpleType>
        <xsd:restriction base="dms:Note"/>
      </xsd:simpleType>
    </xsd:element>
    <xsd:element name="Grouping" ma:index="11" nillable="true" ma:displayName="Grouping" ma:indexed="true" ma:internalName="Grouping">
      <xsd:simpleType>
        <xsd:restriction base="dms:Text">
          <xsd:maxLength value="255"/>
        </xsd:restriction>
      </xsd:simpleType>
    </xsd:element>
    <xsd:element name="Subgroup" ma:index="12" nillable="true" ma:displayName="Subgroup" ma:internalName="Subgroup">
      <xsd:simpleType>
        <xsd:restriction base="dms:Text">
          <xsd:maxLength value="255"/>
        </xsd:restriction>
      </xsd:simpleType>
    </xsd:element>
    <xsd:element name="Linked_x0020_on_x0020_Page" ma:index="13" nillable="true" ma:displayName="Linked on Page" ma:default="1" ma:indexed="true" ma:internalName="Linked_x0020_on_x0020_Page">
      <xsd:simpleType>
        <xsd:restriction base="dms:Boolean"/>
      </xsd:simpleType>
    </xsd:element>
    <xsd:element name="Year" ma:index="14" nillable="true" ma:displayName="Year" ma:internalName="Year">
      <xsd:simpleType>
        <xsd:restriction base="dms:Text">
          <xsd:maxLength value="255"/>
        </xsd:restriction>
      </xsd:simpleType>
    </xsd:element>
    <xsd:element name="OriginalModifiedDate" ma:index="27" nillable="true" ma:displayName="OriginalModifiedDate" ma:format="DateOnly" ma:internalName="OriginalModifiedDate">
      <xsd:simpleType>
        <xsd:restriction base="dms:DateTime"/>
      </xsd:simpleType>
    </xsd:element>
    <xsd:element name="AdditionalPageInfo" ma:index="28" nillable="true" ma:displayName="AdditionalPageInfo" ma:internalName="AdditionalPageInfo">
      <xsd:simpleType>
        <xsd:restriction base="dms:Note">
          <xsd:maxLength value="255"/>
        </xsd:restriction>
      </xsd:simpleType>
    </xsd:element>
    <xsd:element name="ActiveInactive" ma:index="30" nillable="true" ma:displayName="Active/Inactive" ma:default="1" ma:internalName="ActiveInactive">
      <xsd:simpleType>
        <xsd:restriction base="dms:Boolean"/>
      </xsd:simpleType>
    </xsd:element>
    <xsd:element name="Subbullet" ma:index="31" nillable="true" ma:displayName="Subbullet" ma:internalName="Subbullet">
      <xsd:simpleType>
        <xsd:restriction base="dms:Note">
          <xsd:maxLength value="255"/>
        </xsd:restriction>
      </xsd:simpleType>
    </xsd:element>
    <xsd:element name="Subheading" ma:index="32" nillable="true" ma:displayName="Subheading" ma:internalName="Subheading">
      <xsd:simpleType>
        <xsd:restriction base="dms:Text">
          <xsd:maxLength value="255"/>
        </xsd:restriction>
      </xsd:simpleType>
    </xsd:element>
    <xsd:element name="LifetimeViews" ma:index="33" nillable="true" ma:displayName="LifetimeViews" ma:internalName="LifetimeViews">
      <xsd:simpleType>
        <xsd:restriction base="dms:Number"/>
      </xsd:simpleType>
    </xsd:element>
    <xsd:element name="ModifiedBeforeRun" ma:index="34" nillable="true" ma:displayName="ModifiedBeforeRun" ma:format="DateOnly" ma:internalName="ModifiedBeforeRun">
      <xsd:simpleType>
        <xsd:restriction base="dms:DateTime"/>
      </xsd:simpleType>
    </xsd:element>
    <xsd:element name="Language" ma:index="35" nillable="true" ma:displayName="Language" ma:format="Dropdown" ma:internalName="Language">
      <xsd:simpleType>
        <xsd:restriction base="dms:Choice">
          <xsd:enumeration value="Albanian"/>
          <xsd:enumeration value="Amharic"/>
          <xsd:enumeration value="Arabic"/>
          <xsd:enumeration value="Assyrian"/>
          <xsd:enumeration value="Bengali"/>
          <xsd:enumeration value="Bosnian"/>
          <xsd:enumeration value="Bulgarian"/>
          <xsd:enumeration value="Burmese"/>
          <xsd:enumeration value="Cambodian"/>
          <xsd:enumeration value="Cantonese"/>
          <xsd:enumeration value="Chinese"/>
          <xsd:enumeration value="Chinese (Simplified)"/>
          <xsd:enumeration value="Chinese (Traditional)"/>
          <xsd:enumeration value="Czech"/>
          <xsd:enumeration value="Farsi"/>
          <xsd:enumeration value="French"/>
          <xsd:enumeration value="German"/>
          <xsd:enumeration value="Greek"/>
          <xsd:enumeration value="Gujarati"/>
          <xsd:enumeration value="Haitian-Creole"/>
          <xsd:enumeration value="Haka Chin"/>
          <xsd:enumeration value="Hindi"/>
          <xsd:enumeration value="Italian"/>
          <xsd:enumeration value="Japanese"/>
          <xsd:enumeration value="Karen"/>
          <xsd:enumeration value="Khmer"/>
          <xsd:enumeration value="Kirundi"/>
          <xsd:enumeration value="Korean"/>
          <xsd:enumeration value="Lao"/>
          <xsd:enumeration value="Lithuanian"/>
          <xsd:enumeration value="Malayalam"/>
          <xsd:enumeration value="Marathi"/>
          <xsd:enumeration value="Mongolian"/>
          <xsd:enumeration value="Nepali"/>
          <xsd:enumeration value="Pashto"/>
          <xsd:enumeration value="Pilipino (Tagalog)"/>
          <xsd:enumeration value="Polish"/>
          <xsd:enumeration value="Portuguese"/>
          <xsd:enumeration value="Punjabi"/>
          <xsd:enumeration value="Romanian"/>
          <xsd:enumeration value="Russian"/>
          <xsd:enumeration value="Serbian"/>
          <xsd:enumeration value="Serbian (Cyrillic)"/>
          <xsd:enumeration value="Serbian (Latin)"/>
          <xsd:enumeration value="Somali"/>
          <xsd:enumeration value="Spanish"/>
          <xsd:enumeration value="Swahili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zbek"/>
          <xsd:enumeration value="Vietnamese"/>
          <xsd:enumeration value="Yorub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35f69-8686-490b-bd6d-b153bf22ab50" elementFormDefault="qualified">
    <xsd:import namespace="http://schemas.microsoft.com/office/2006/documentManagement/types"/>
    <xsd:import namespace="http://schemas.microsoft.com/office/infopath/2007/PartnerControls"/>
    <xsd:element name="Divisions" ma:index="6" nillable="true" ma:displayName="Divisions" ma:indexed="true" ma:list="{28f31edd-5ed1-4c97-b76f-e04153e47842}" ma:internalName="Divisions" ma:showField="Title" ma:web="6ce3111e-7420-4802-b50a-75d4e9a0b980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ed_x0020_on_x0020_Page xmlns="d21dc803-237d-4c68-8692-8d731fd29118">true</Linked_x0020_on_x0020_Page>
    <ParagraphAfterLink xmlns="d21dc803-237d-4c68-8692-8d731fd29118" xsi:nil="true"/>
    <TaxKeywordTaxHTField xmlns="6ce3111e-7420-4802-b50a-75d4e9a0b980">
      <Terms xmlns="http://schemas.microsoft.com/office/infopath/2007/PartnerControls"/>
    </TaxKeywordTaxHTField>
    <Archive_x0020_Date xmlns="6ce3111e-7420-4802-b50a-75d4e9a0b980" xsi:nil="true"/>
    <Subgroup xmlns="d21dc803-237d-4c68-8692-8d731fd29118" xsi:nil="true"/>
    <OriginalModifiedDate xmlns="d21dc803-237d-4c68-8692-8d731fd29118" xsi:nil="true"/>
    <Grouping xmlns="d21dc803-237d-4c68-8692-8d731fd29118" xsi:nil="true"/>
    <Heading xmlns="6ce3111e-7420-4802-b50a-75d4e9a0b980" xsi:nil="true"/>
    <Sort_x0020_Order xmlns="6ce3111e-7420-4802-b50a-75d4e9a0b980">999</Sort_x0020_Order>
    <Year xmlns="d21dc803-237d-4c68-8692-8d731fd29118" xsi:nil="true"/>
    <ModifiedBeforeRun xmlns="d21dc803-237d-4c68-8692-8d731fd29118" xsi:nil="true"/>
    <ParagraphBeforeLink xmlns="d21dc803-237d-4c68-8692-8d731fd29118" xsi:nil="true"/>
    <Archive xmlns="6ce3111e-7420-4802-b50a-75d4e9a0b980">false</Archive>
    <AdditionalPageInfo xmlns="d21dc803-237d-4c68-8692-8d731fd29118" xsi:nil="true"/>
    <LifetimeViews xmlns="d21dc803-237d-4c68-8692-8d731fd29118" xsi:nil="true"/>
    <Subbullet xmlns="d21dc803-237d-4c68-8692-8d731fd29118" xsi:nil="true"/>
    <Language xmlns="d21dc803-237d-4c68-8692-8d731fd29118" xsi:nil="true"/>
    <PublishingExpirationDate xmlns="http://schemas.microsoft.com/sharepoint/v3" xsi:nil="true"/>
    <ActiveInactive xmlns="d21dc803-237d-4c68-8692-8d731fd29118">true</ActiveInactive>
    <Divisions xmlns="4d435f69-8686-490b-bd6d-b153bf22ab50">42</Divisions>
    <PublishingStartDate xmlns="http://schemas.microsoft.com/sharepoint/v3" xsi:nil="true"/>
    <TargetAudience xmlns="6ce3111e-7420-4802-b50a-75d4e9a0b980">
      <Value>1</Value>
    </TargetAudience>
    <MediaType xmlns="6ce3111e-7420-4802-b50a-75d4e9a0b980">
      <Value>10</Value>
    </MediaType>
    <DisplayPage xmlns="d21dc803-237d-4c68-8692-8d731fd29118" xsi:nil="true"/>
    <Subheading xmlns="d21dc803-237d-4c68-8692-8d731fd29118" xsi:nil="true"/>
    <TaxCatchAll xmlns="6ce3111e-7420-4802-b50a-75d4e9a0b980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88F256-B4F1-42D8-B0E4-510A0F639E82}"/>
</file>

<file path=customXml/itemProps2.xml><?xml version="1.0" encoding="utf-8"?>
<ds:datastoreItem xmlns:ds="http://schemas.openxmlformats.org/officeDocument/2006/customXml" ds:itemID="{11555B17-E5BB-4633-9456-42EFD5C2303C}"/>
</file>

<file path=customXml/itemProps3.xml><?xml version="1.0" encoding="utf-8"?>
<ds:datastoreItem xmlns:ds="http://schemas.openxmlformats.org/officeDocument/2006/customXml" ds:itemID="{AC5FB46D-F152-4AFB-AF56-0DC6774832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Summary</vt:lpstr>
      <vt:lpstr>Organizational Units</vt:lpstr>
      <vt:lpstr>23 Base</vt:lpstr>
      <vt:lpstr>23 LCT</vt:lpstr>
      <vt:lpstr>22 Base</vt:lpstr>
      <vt:lpstr>22 LCT</vt:lpstr>
      <vt:lpstr>Base_22</vt:lpstr>
      <vt:lpstr>Base_23</vt:lpstr>
      <vt:lpstr>LCT_22</vt:lpstr>
      <vt:lpstr>LCT_23</vt:lpstr>
      <vt:lpstr>Summary!Print_Area</vt:lpstr>
    </vt:vector>
  </TitlesOfParts>
  <Company>ISBE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FY23-FY22 EBF Comparative Analysis User Tool</dc:title>
  <dc:creator>PICKENS LETICIA</dc:creator>
  <cp:lastModifiedBy>UNDERFANGER AMANDA</cp:lastModifiedBy>
  <cp:lastPrinted>2022-08-01T15:18:12Z</cp:lastPrinted>
  <dcterms:created xsi:type="dcterms:W3CDTF">2022-07-26T15:18:31Z</dcterms:created>
  <dcterms:modified xsi:type="dcterms:W3CDTF">2022-08-04T17:46:39Z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0x010100552988822C20F24E83D1DD5E4C131AA0</vt:lpwstr>
  </property>
  <property fmtid="{D5CDD505-2E9C-101B-9397-08002B2CF9AE}" pid="3" name="TaxKeyword">
    <vt:lpwstr/>
  </property>
</Properties>
</file>